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codeName="{AE6600E7-7A62-396C-DE95-9942FA9DD81E}"/>
  <workbookPr showInkAnnotation="0" updateLinks="never" codeName="ThisWorkbook" defaultThemeVersion="124226"/>
  <mc:AlternateContent xmlns:mc="http://schemas.openxmlformats.org/markup-compatibility/2006">
    <mc:Choice Requires="x15">
      <x15ac:absPath xmlns:x15ac="http://schemas.microsoft.com/office/spreadsheetml/2010/11/ac" url="C:\Users\azrubek\Desktop\"/>
    </mc:Choice>
  </mc:AlternateContent>
  <xr:revisionPtr revIDLastSave="0" documentId="13_ncr:1_{D54B2D24-A796-48D9-989B-CADEB64577DC}" xr6:coauthVersionLast="47" xr6:coauthVersionMax="47" xr10:uidLastSave="{00000000-0000-0000-0000-000000000000}"/>
  <bookViews>
    <workbookView xWindow="-120" yWindow="-120" windowWidth="20730" windowHeight="11160" tabRatio="899" xr2:uid="{00000000-000D-0000-FFFF-FFFF00000000}"/>
  </bookViews>
  <sheets>
    <sheet name="Introduction" sheetId="1" r:id="rId1"/>
    <sheet name="Worksheet 1 Inventory &amp; Priorit" sheetId="8" r:id="rId2"/>
    <sheet name="Worksheet 2 Planning" sheetId="9" r:id="rId3"/>
    <sheet name="Budget" sheetId="10" r:id="rId4"/>
    <sheet name="Projected Revenue and Expenses" sheetId="11" r:id="rId5"/>
    <sheet name="Projected Capital Expenses" sheetId="13" r:id="rId6"/>
    <sheet name="Graphs" sheetId="14" r:id="rId7"/>
  </sheets>
  <definedNames>
    <definedName name="_xlnm.Print_Area" localSheetId="3">Budget!$A$1:$C$31</definedName>
    <definedName name="_xlnm.Print_Area" localSheetId="6">Graphs!$A$1:$O$64</definedName>
    <definedName name="_xlnm.Print_Area" localSheetId="0">Introduction!$A$2:$A$10</definedName>
    <definedName name="_xlnm.Print_Area" localSheetId="5">'Projected Capital Expenses'!$A$1:$J$39</definedName>
    <definedName name="_xlnm.Print_Area" localSheetId="4">'Projected Revenue and Expenses'!$A$1:$G$19</definedName>
    <definedName name="_xlnm.Print_Area" localSheetId="1">'Worksheet 1 Inventory &amp; Priorit'!$A$1:$H$62</definedName>
    <definedName name="_xlnm.Print_Area" localSheetId="2">'Worksheet 2 Planning'!$A$1:$E$45</definedName>
    <definedName name="Z_01025746_449B_4CBD_B216_95DA7CB05A2D_.wvu.PrintArea" localSheetId="0" hidden="1">Introduction!$A$2:$A$10</definedName>
    <definedName name="Z_592B298E_7DC5_449D_9483_C26BA1B87D0D_.wvu.PrintArea" localSheetId="0" hidden="1">Introduction!$A$2:$A$10</definedName>
  </definedNames>
  <calcPr calcId="191029"/>
  <customWorkbookViews>
    <customWorkbookView name="choehne - Personal View" guid="{9C742C24-9F93-42EA-B0A2-695C94DD5DB4}" mergeInterval="0" personalView="1" xWindow="22" yWindow="37" windowWidth="1054" windowHeight="507" tabRatio="859" activeSheetId="5"/>
    <customWorkbookView name="Salmon, Rhonda - Personal View" guid="{4AB30D70-905A-471B-A161-172A6B225F3E}" mergeInterval="0" personalView="1" maximized="1" windowWidth="1276" windowHeight="771" tabRatio="567" activeSheetId="4"/>
    <customWorkbookView name="jschultz - Personal View" guid="{C0A7828F-262B-4C10-845F-9BA9B6FE85EB}" mergeInterval="0" personalView="1" maximized="1" windowWidth="1024" windowHeight="542" tabRatio="567" activeSheetId="1"/>
    <customWorkbookView name="Patrick - Personal View" guid="{4C18385F-14C1-489F-AB38-282F6B13E6F4}" mergeInterval="0" personalView="1" maximized="1" xWindow="1" yWindow="1" windowWidth="1676" windowHeight="786" tabRatio="567" activeSheetId="4" showComments="commIndAndComment"/>
    <customWorkbookView name="Celeste - Personal View" guid="{47205C92-2612-47C7-B038-1D39B7445A31}" mergeInterval="0" personalView="1" xWindow="34" yWindow="51" windowWidth="1237" windowHeight="705" tabRatio="567" activeSheetId="6" showComments="commIndAndComment"/>
    <customWorkbookView name="paavery - Personal View" guid="{01025746-449B-4CBD-B216-95DA7CB05A2D}" mergeInterval="0" personalView="1" maximized="1" windowWidth="1440" windowHeight="714" tabRatio="676" activeSheetId="6" showComments="commIndAndComment"/>
    <customWorkbookView name="Amber Fisher - Personal View" guid="{592B298E-7DC5-449D-9483-C26BA1B87D0D}" mergeInterval="0" personalView="1" maximized="1" windowWidth="624" windowHeight="787" tabRatio="676"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 i="13" l="1"/>
  <c r="B34" i="13"/>
  <c r="C34" i="13"/>
  <c r="D34" i="13"/>
  <c r="G34" i="13" s="1"/>
  <c r="E34" i="13"/>
  <c r="F34" i="13"/>
  <c r="H34" i="13"/>
  <c r="I34" i="13"/>
  <c r="J34" i="13"/>
  <c r="A35" i="13"/>
  <c r="B35" i="13"/>
  <c r="C35" i="13"/>
  <c r="D35" i="13"/>
  <c r="I35" i="13" s="1"/>
  <c r="E36" i="9"/>
  <c r="E37" i="9"/>
  <c r="E38" i="9"/>
  <c r="E58" i="8"/>
  <c r="F58" i="8" s="1"/>
  <c r="E59" i="8"/>
  <c r="F59" i="8" s="1"/>
  <c r="E60" i="8"/>
  <c r="F60" i="8" s="1"/>
  <c r="H35" i="13" l="1"/>
  <c r="G35" i="13"/>
  <c r="F35" i="13"/>
  <c r="E35" i="13"/>
  <c r="J35" i="13"/>
  <c r="E34" i="9"/>
  <c r="A36" i="13" l="1"/>
  <c r="B36" i="13"/>
  <c r="C36" i="13"/>
  <c r="D36" i="13"/>
  <c r="E36" i="13" s="1"/>
  <c r="A37" i="13"/>
  <c r="B37" i="13"/>
  <c r="C37" i="13"/>
  <c r="D37" i="13"/>
  <c r="E37" i="13" s="1"/>
  <c r="E35" i="9"/>
  <c r="G37" i="13" l="1"/>
  <c r="I37" i="13"/>
  <c r="H36" i="13"/>
  <c r="J36" i="13"/>
  <c r="F36" i="13"/>
  <c r="J37" i="13"/>
  <c r="H37" i="13"/>
  <c r="F37" i="13"/>
  <c r="I36" i="13"/>
  <c r="G36" i="13"/>
  <c r="A32" i="13" l="1"/>
  <c r="B32" i="13"/>
  <c r="C32" i="13"/>
  <c r="D32" i="13"/>
  <c r="E32" i="13" s="1"/>
  <c r="A33" i="13"/>
  <c r="B33" i="13"/>
  <c r="C33" i="13"/>
  <c r="D33" i="13"/>
  <c r="E33" i="13" s="1"/>
  <c r="H32" i="13" l="1"/>
  <c r="H33" i="13"/>
  <c r="J33" i="13"/>
  <c r="F33" i="13"/>
  <c r="J32" i="13"/>
  <c r="F32" i="13"/>
  <c r="I33" i="13"/>
  <c r="G33" i="13"/>
  <c r="I32" i="13"/>
  <c r="G32" i="13"/>
  <c r="A5" i="9"/>
  <c r="B12" i="10"/>
  <c r="D5" i="9" l="1"/>
  <c r="D6" i="13" l="1"/>
  <c r="D7" i="13"/>
  <c r="D8" i="13"/>
  <c r="D9" i="13"/>
  <c r="D10" i="13"/>
  <c r="D11" i="13"/>
  <c r="D12" i="13"/>
  <c r="D13" i="13"/>
  <c r="D14" i="13"/>
  <c r="D15" i="13"/>
  <c r="D16" i="13"/>
  <c r="D17" i="13"/>
  <c r="D18" i="13"/>
  <c r="D19" i="13"/>
  <c r="D20" i="13"/>
  <c r="D21" i="13"/>
  <c r="D22" i="13"/>
  <c r="D23" i="13"/>
  <c r="D24" i="13"/>
  <c r="F24" i="13" s="1"/>
  <c r="D25" i="13"/>
  <c r="F25" i="13" s="1"/>
  <c r="D26" i="13"/>
  <c r="F26" i="13" s="1"/>
  <c r="D27" i="13"/>
  <c r="D28" i="13"/>
  <c r="J28" i="13" s="1"/>
  <c r="D29" i="13"/>
  <c r="J29" i="13" s="1"/>
  <c r="D30" i="13"/>
  <c r="J30" i="13" s="1"/>
  <c r="D31" i="13"/>
  <c r="J31" i="13" s="1"/>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C9" i="13"/>
  <c r="C10" i="13"/>
  <c r="C11" i="13"/>
  <c r="C12" i="13"/>
  <c r="C13" i="13"/>
  <c r="C14" i="13"/>
  <c r="C15" i="13"/>
  <c r="C16" i="13"/>
  <c r="C17" i="13"/>
  <c r="C18" i="13"/>
  <c r="C19" i="13"/>
  <c r="C20" i="13"/>
  <c r="C21" i="13"/>
  <c r="C22" i="13"/>
  <c r="C23" i="13"/>
  <c r="C24" i="13"/>
  <c r="C25" i="13"/>
  <c r="C26" i="13"/>
  <c r="C27" i="13"/>
  <c r="C28" i="13"/>
  <c r="C29" i="13"/>
  <c r="C30" i="13"/>
  <c r="C31" i="13"/>
  <c r="J27" i="13"/>
  <c r="E24" i="13"/>
  <c r="E25" i="13"/>
  <c r="E10" i="9"/>
  <c r="E7" i="8"/>
  <c r="F7" i="8" s="1"/>
  <c r="I25" i="13" l="1"/>
  <c r="G25" i="13"/>
  <c r="J25" i="13"/>
  <c r="H25" i="13"/>
  <c r="G26" i="13"/>
  <c r="I24" i="13"/>
  <c r="I26" i="13"/>
  <c r="E26" i="13"/>
  <c r="G24" i="13"/>
  <c r="J26" i="13"/>
  <c r="H26" i="13"/>
  <c r="J24" i="13"/>
  <c r="H24" i="13"/>
  <c r="E27" i="13"/>
  <c r="G27" i="13"/>
  <c r="I27" i="13"/>
  <c r="E28" i="13"/>
  <c r="G28" i="13"/>
  <c r="I28" i="13"/>
  <c r="E29" i="13"/>
  <c r="G29" i="13"/>
  <c r="I29" i="13"/>
  <c r="F27" i="13"/>
  <c r="H27" i="13"/>
  <c r="F28" i="13"/>
  <c r="H28" i="13"/>
  <c r="F29" i="13"/>
  <c r="H29" i="13"/>
  <c r="E23" i="13"/>
  <c r="E21" i="13"/>
  <c r="E22" i="13"/>
  <c r="E30" i="13"/>
  <c r="G30" i="13"/>
  <c r="I30" i="13"/>
  <c r="F30" i="13"/>
  <c r="H30" i="13"/>
  <c r="E19" i="13"/>
  <c r="E20" i="13"/>
  <c r="E31" i="13"/>
  <c r="G31" i="13"/>
  <c r="I31" i="13"/>
  <c r="F20" i="13"/>
  <c r="F31" i="13"/>
  <c r="H31" i="13"/>
  <c r="E4" i="13"/>
  <c r="F4" i="13" s="1"/>
  <c r="G4" i="13" s="1"/>
  <c r="H4" i="13" s="1"/>
  <c r="I4" i="13" s="1"/>
  <c r="B3" i="11"/>
  <c r="C3" i="11" s="1"/>
  <c r="D3" i="11" s="1"/>
  <c r="E3" i="11" s="1"/>
  <c r="F3" i="11" s="1"/>
  <c r="G3" i="11" s="1"/>
  <c r="E9" i="13"/>
  <c r="E10" i="13"/>
  <c r="E12" i="13"/>
  <c r="E14" i="13"/>
  <c r="E17" i="13"/>
  <c r="E18" i="13"/>
  <c r="C5" i="13"/>
  <c r="B5" i="13"/>
  <c r="B38" i="13" s="1"/>
  <c r="A5" i="13"/>
  <c r="E11" i="13"/>
  <c r="F11" i="13" s="1"/>
  <c r="E16" i="13"/>
  <c r="D5" i="13"/>
  <c r="E6" i="8"/>
  <c r="F6" i="8" s="1"/>
  <c r="E8" i="8"/>
  <c r="F8" i="8" s="1"/>
  <c r="E9" i="8"/>
  <c r="F9" i="8" s="1"/>
  <c r="E10" i="8"/>
  <c r="F10" i="8" s="1"/>
  <c r="E11" i="8"/>
  <c r="F11" i="8" s="1"/>
  <c r="E12" i="8"/>
  <c r="F12" i="8" s="1"/>
  <c r="E13" i="8"/>
  <c r="F13" i="8" s="1"/>
  <c r="E14" i="8"/>
  <c r="F14" i="8" s="1"/>
  <c r="E15" i="8"/>
  <c r="F15" i="8" s="1"/>
  <c r="E16" i="8"/>
  <c r="F16" i="8" s="1"/>
  <c r="E17" i="8"/>
  <c r="F17" i="8" s="1"/>
  <c r="E18" i="8"/>
  <c r="F18" i="8" s="1"/>
  <c r="E19" i="8"/>
  <c r="F19" i="8" s="1"/>
  <c r="E20" i="8"/>
  <c r="F20" i="8" s="1"/>
  <c r="E21" i="8"/>
  <c r="F21" i="8" s="1"/>
  <c r="E22" i="8"/>
  <c r="F22" i="8" s="1"/>
  <c r="E23" i="8"/>
  <c r="F23" i="8" s="1"/>
  <c r="E24" i="8"/>
  <c r="F24" i="8" s="1"/>
  <c r="E25" i="8"/>
  <c r="F25" i="8" s="1"/>
  <c r="E26" i="8"/>
  <c r="F26" i="8" s="1"/>
  <c r="E27" i="8"/>
  <c r="F27" i="8" s="1"/>
  <c r="E28" i="8"/>
  <c r="F28" i="8" s="1"/>
  <c r="E29" i="8"/>
  <c r="F29" i="8" s="1"/>
  <c r="E30" i="8"/>
  <c r="F30" i="8" s="1"/>
  <c r="E31" i="8"/>
  <c r="F31" i="8" s="1"/>
  <c r="E32" i="8"/>
  <c r="F32" i="8" s="1"/>
  <c r="E33" i="8"/>
  <c r="F33" i="8" s="1"/>
  <c r="E34" i="8"/>
  <c r="F34" i="8" s="1"/>
  <c r="E35" i="8"/>
  <c r="F35" i="8" s="1"/>
  <c r="E36" i="8"/>
  <c r="F36" i="8" s="1"/>
  <c r="E37" i="8"/>
  <c r="F37" i="8" s="1"/>
  <c r="E38" i="8"/>
  <c r="F38" i="8" s="1"/>
  <c r="E39" i="8"/>
  <c r="F39" i="8" s="1"/>
  <c r="E40" i="8"/>
  <c r="F40" i="8" s="1"/>
  <c r="E41" i="8"/>
  <c r="F41" i="8" s="1"/>
  <c r="E42" i="8"/>
  <c r="F42" i="8" s="1"/>
  <c r="E43" i="8"/>
  <c r="F43" i="8" s="1"/>
  <c r="E44" i="8"/>
  <c r="F44" i="8" s="1"/>
  <c r="E45" i="8"/>
  <c r="F45" i="8" s="1"/>
  <c r="E46" i="8"/>
  <c r="F46" i="8" s="1"/>
  <c r="E47" i="8"/>
  <c r="F47" i="8" s="1"/>
  <c r="E48" i="8"/>
  <c r="F48" i="8" s="1"/>
  <c r="E49" i="8"/>
  <c r="F49" i="8" s="1"/>
  <c r="E50" i="8"/>
  <c r="F50" i="8" s="1"/>
  <c r="E51" i="8"/>
  <c r="F51" i="8" s="1"/>
  <c r="E52" i="8"/>
  <c r="F52" i="8" s="1"/>
  <c r="E53" i="8"/>
  <c r="F53" i="8" s="1"/>
  <c r="E54" i="8"/>
  <c r="F54" i="8" s="1"/>
  <c r="E55" i="8"/>
  <c r="F55" i="8" s="1"/>
  <c r="E56" i="8"/>
  <c r="F56" i="8" s="1"/>
  <c r="E57" i="8"/>
  <c r="F57" i="8" s="1"/>
  <c r="E5" i="8"/>
  <c r="F5" i="8" s="1"/>
  <c r="C5" i="9" s="1"/>
  <c r="E5" i="9" s="1"/>
  <c r="E6" i="9"/>
  <c r="E7" i="9"/>
  <c r="E8" i="9"/>
  <c r="E9" i="9"/>
  <c r="E11" i="9"/>
  <c r="E12" i="9"/>
  <c r="E13" i="9"/>
  <c r="E14" i="9"/>
  <c r="E15" i="9"/>
  <c r="E16" i="9"/>
  <c r="E17" i="9"/>
  <c r="E18" i="9"/>
  <c r="E19" i="9"/>
  <c r="E20" i="9"/>
  <c r="E21" i="9"/>
  <c r="E22" i="9"/>
  <c r="E23" i="9"/>
  <c r="E24" i="9"/>
  <c r="E25" i="9"/>
  <c r="E26" i="9"/>
  <c r="E27" i="9"/>
  <c r="E28" i="9"/>
  <c r="E29" i="9"/>
  <c r="E30" i="9"/>
  <c r="E31" i="9"/>
  <c r="E32" i="9"/>
  <c r="E33" i="9"/>
  <c r="B10" i="11"/>
  <c r="D5" i="11"/>
  <c r="E5" i="11"/>
  <c r="F5" i="11"/>
  <c r="G5" i="11"/>
  <c r="C5" i="11"/>
  <c r="F23" i="13" l="1"/>
  <c r="F22" i="13"/>
  <c r="F21" i="13"/>
  <c r="G21" i="13" s="1"/>
  <c r="G20" i="13"/>
  <c r="F19" i="13"/>
  <c r="G19" i="13" s="1"/>
  <c r="C7" i="13"/>
  <c r="C6" i="13"/>
  <c r="C8" i="13"/>
  <c r="E6" i="13"/>
  <c r="F6" i="13" s="1"/>
  <c r="E8" i="13"/>
  <c r="F8" i="13" s="1"/>
  <c r="E7" i="13"/>
  <c r="F7" i="13" s="1"/>
  <c r="E13" i="13"/>
  <c r="F17" i="13"/>
  <c r="E15" i="13"/>
  <c r="G11" i="13"/>
  <c r="F9" i="13"/>
  <c r="F18" i="13"/>
  <c r="F16" i="13"/>
  <c r="F14" i="13"/>
  <c r="F12" i="13"/>
  <c r="F10" i="13"/>
  <c r="G10" i="13" s="1"/>
  <c r="G16" i="13"/>
  <c r="H16" i="13" s="1"/>
  <c r="I16" i="13" s="1"/>
  <c r="E5" i="13"/>
  <c r="G23" i="13" l="1"/>
  <c r="H23" i="13" s="1"/>
  <c r="G22" i="13"/>
  <c r="H21" i="13"/>
  <c r="I21" i="13" s="1"/>
  <c r="H20" i="13"/>
  <c r="I20" i="13" s="1"/>
  <c r="H19" i="13"/>
  <c r="I19" i="13" s="1"/>
  <c r="G18" i="13"/>
  <c r="G17" i="13"/>
  <c r="J16" i="13"/>
  <c r="F15" i="13"/>
  <c r="G14" i="13"/>
  <c r="H14" i="13" s="1"/>
  <c r="F13" i="13"/>
  <c r="G12" i="13"/>
  <c r="H12" i="13" s="1"/>
  <c r="H11" i="13"/>
  <c r="H10" i="13"/>
  <c r="I10" i="13" s="1"/>
  <c r="G9" i="13"/>
  <c r="H9" i="13" s="1"/>
  <c r="E38" i="13"/>
  <c r="C13" i="11" s="1"/>
  <c r="G8" i="13"/>
  <c r="H8" i="13" s="1"/>
  <c r="I8" i="13" s="1"/>
  <c r="G7" i="13"/>
  <c r="H7" i="13" s="1"/>
  <c r="G6" i="13"/>
  <c r="F5" i="13"/>
  <c r="J23" i="13" l="1"/>
  <c r="I23" i="13"/>
  <c r="H22" i="13"/>
  <c r="I22" i="13" s="1"/>
  <c r="J22" i="13" s="1"/>
  <c r="J21" i="13"/>
  <c r="J20" i="13"/>
  <c r="J19" i="13"/>
  <c r="H18" i="13"/>
  <c r="I18" i="13" s="1"/>
  <c r="H17" i="13"/>
  <c r="I17" i="13" s="1"/>
  <c r="G15" i="13"/>
  <c r="H15" i="13" s="1"/>
  <c r="I14" i="13"/>
  <c r="J14" i="13" s="1"/>
  <c r="F38" i="13"/>
  <c r="D13" i="11" s="1"/>
  <c r="G13" i="13"/>
  <c r="I12" i="13"/>
  <c r="J12" i="13" s="1"/>
  <c r="I11" i="13"/>
  <c r="J11" i="13" s="1"/>
  <c r="J10" i="13"/>
  <c r="I9" i="13"/>
  <c r="J9" i="13" s="1"/>
  <c r="H6" i="13"/>
  <c r="I6" i="13" s="1"/>
  <c r="J8" i="13"/>
  <c r="I7" i="13"/>
  <c r="J7" i="13" s="1"/>
  <c r="G5" i="13"/>
  <c r="J18" i="13" l="1"/>
  <c r="J17" i="13"/>
  <c r="I15" i="13"/>
  <c r="J15" i="13" s="1"/>
  <c r="H13" i="13"/>
  <c r="I13" i="13" s="1"/>
  <c r="H5" i="13"/>
  <c r="I5" i="13" s="1"/>
  <c r="G38" i="13"/>
  <c r="E13" i="11" s="1"/>
  <c r="J6" i="13"/>
  <c r="J13" i="13" l="1"/>
  <c r="J5" i="13"/>
  <c r="I38" i="13"/>
  <c r="G13" i="11" s="1"/>
  <c r="H38" i="13"/>
  <c r="F13" i="11" s="1"/>
  <c r="D4" i="11"/>
  <c r="E4" i="11"/>
  <c r="F4" i="11"/>
  <c r="G4" i="11"/>
  <c r="C4" i="11"/>
  <c r="B28" i="10"/>
  <c r="B8" i="11" s="1"/>
  <c r="B7" i="11"/>
  <c r="J38" i="13" l="1"/>
  <c r="B9" i="11"/>
  <c r="B12" i="11" s="1"/>
  <c r="C10" i="11" s="1"/>
  <c r="C8" i="11"/>
  <c r="D8" i="11" s="1"/>
  <c r="E8" i="11" s="1"/>
  <c r="F8" i="11" s="1"/>
  <c r="G8" i="11" s="1"/>
  <c r="C7" i="11"/>
  <c r="D7" i="11" s="1"/>
  <c r="B30" i="10"/>
  <c r="E39" i="9" l="1"/>
  <c r="C9" i="11"/>
  <c r="C12" i="11" s="1"/>
  <c r="E7" i="11"/>
  <c r="D9" i="11"/>
  <c r="E9" i="11" l="1"/>
  <c r="F7" i="11"/>
  <c r="D10" i="11"/>
  <c r="D12" i="11" s="1"/>
  <c r="D14" i="11" s="1"/>
  <c r="D17" i="11" s="1"/>
  <c r="E10" i="11" l="1"/>
  <c r="E12" i="11" s="1"/>
  <c r="E14" i="11" s="1"/>
  <c r="E17" i="11" s="1"/>
  <c r="G7" i="11"/>
  <c r="G9" i="11" s="1"/>
  <c r="F9" i="11"/>
  <c r="F10" i="11" l="1"/>
  <c r="F12" i="11" s="1"/>
  <c r="F14" i="11" s="1"/>
  <c r="F17" i="11" s="1"/>
  <c r="G10" i="11" l="1"/>
  <c r="G12" i="11" s="1"/>
  <c r="G14" i="11" s="1"/>
  <c r="G17" i="11" s="1"/>
  <c r="C14" i="11" l="1"/>
  <c r="C17" i="11" s="1"/>
</calcChain>
</file>

<file path=xl/sharedStrings.xml><?xml version="1.0" encoding="utf-8"?>
<sst xmlns="http://schemas.openxmlformats.org/spreadsheetml/2006/main" count="107" uniqueCount="99">
  <si>
    <t>Inflation</t>
  </si>
  <si>
    <t>Item</t>
  </si>
  <si>
    <t>Amount</t>
  </si>
  <si>
    <t>Average rate of inflation</t>
  </si>
  <si>
    <t>Year</t>
  </si>
  <si>
    <t>Growth (based on 2010 census or estimated projections)</t>
  </si>
  <si>
    <t>Current U. S.  inflation rate is averaged at 2.2%</t>
  </si>
  <si>
    <t>May be best estimate or based on 2010 census</t>
  </si>
  <si>
    <t>Revenue from the sale of water (all customers)</t>
  </si>
  <si>
    <t>Include late payments, forfeited deposits, surcharges, impact fees, tap fees, etc.</t>
  </si>
  <si>
    <t>Asset</t>
  </si>
  <si>
    <t xml:space="preserve">Cost </t>
  </si>
  <si>
    <t>Reserve per year</t>
  </si>
  <si>
    <t>Total</t>
  </si>
  <si>
    <t>Year Needed</t>
  </si>
  <si>
    <t>Chemicals</t>
  </si>
  <si>
    <t>Monitoring and Testing</t>
  </si>
  <si>
    <t>Insurance and Bonds</t>
  </si>
  <si>
    <t>Professional Services</t>
  </si>
  <si>
    <t>Security</t>
  </si>
  <si>
    <t>Transfer to Reserved Funds for Capital Expenditures</t>
  </si>
  <si>
    <t>Net Income Budgeted:</t>
  </si>
  <si>
    <t xml:space="preserve">Current Reserve Account </t>
  </si>
  <si>
    <t>Funds carried over from previous year (cash on hand)</t>
  </si>
  <si>
    <t>Worksheet for YEAR:</t>
  </si>
  <si>
    <t>Total Expenses</t>
  </si>
  <si>
    <t xml:space="preserve">Total Revenue </t>
  </si>
  <si>
    <t xml:space="preserve">Total Revenues </t>
  </si>
  <si>
    <t>Current Year Net Income</t>
  </si>
  <si>
    <t>End of Year Reserves:</t>
  </si>
  <si>
    <t>Water Charges</t>
  </si>
  <si>
    <t>Usage Fees and Service Charges</t>
  </si>
  <si>
    <t>Interest accrued from reserve account or other investments and other income</t>
  </si>
  <si>
    <t>Other overhead may include billing, building maintenance, cleaning, etc.</t>
  </si>
  <si>
    <t>Include administrative and operations staff</t>
  </si>
  <si>
    <t>Include all equipment leases</t>
  </si>
  <si>
    <t>Include laboratory fees for projected monthly and annual sampling requirements</t>
  </si>
  <si>
    <t>Costs of insuring buildings, equipment, etc.</t>
  </si>
  <si>
    <t>Cost of operator training courses and license renewal fees</t>
  </si>
  <si>
    <t>Cost of maintaining security related items (fencing, alarms, etc.)</t>
  </si>
  <si>
    <t>Include interest paid on debt</t>
  </si>
  <si>
    <t>Debt payments</t>
  </si>
  <si>
    <t>Amounts transferred to capital expenditures</t>
  </si>
  <si>
    <t>Chemicals expensed in prior years, but not used, should be included for initial budgets</t>
  </si>
  <si>
    <t>Utilities, Rent, and Other Overhead</t>
  </si>
  <si>
    <t>Current Revenue from Interest, and Other Income</t>
  </si>
  <si>
    <t>Worksheet 1. System Inventory and Prioritization</t>
  </si>
  <si>
    <t>1. Asset</t>
  </si>
  <si>
    <t>2. Redundancy</t>
  </si>
  <si>
    <t>3. Expected Useful Life (Years)</t>
  </si>
  <si>
    <t>4. Age (Years)</t>
  </si>
  <si>
    <t>8. Priority (Rank 1 to 5)</t>
  </si>
  <si>
    <t>None</t>
  </si>
  <si>
    <t xml:space="preserve">Date (Month &amp; Day): </t>
  </si>
  <si>
    <t>Year:</t>
  </si>
  <si>
    <t>Worksheet 2. Comprehensive Planning</t>
  </si>
  <si>
    <t>2. Activity</t>
  </si>
  <si>
    <t>3. Year until action is needed</t>
  </si>
  <si>
    <t>Replace</t>
  </si>
  <si>
    <t>TOTAL</t>
  </si>
  <si>
    <r>
      <t xml:space="preserve">6. Total Reserve Required in Year </t>
    </r>
    <r>
      <rPr>
        <b/>
        <i/>
        <sz val="11"/>
        <color theme="1"/>
        <rFont val="Calibri"/>
        <family val="2"/>
        <scheme val="minor"/>
      </rPr>
      <t>(Enter Year in Column C)</t>
    </r>
  </si>
  <si>
    <t>Projected Revenues and Expenses Spreadsheet</t>
  </si>
  <si>
    <t>Total Expenses (from Budget)</t>
  </si>
  <si>
    <t># of Years Until Action Needed</t>
  </si>
  <si>
    <t>Projected Capital Expenses</t>
  </si>
  <si>
    <t>Introduction</t>
  </si>
  <si>
    <t>Average rate of growth/decline</t>
  </si>
  <si>
    <r>
      <rPr>
        <b/>
        <i/>
        <sz val="11"/>
        <color theme="1"/>
        <rFont val="Calibri"/>
        <family val="2"/>
        <scheme val="minor"/>
      </rPr>
      <t>Example</t>
    </r>
    <r>
      <rPr>
        <i/>
        <sz val="11"/>
        <color theme="1"/>
        <rFont val="Calibri"/>
        <family val="2"/>
        <scheme val="minor"/>
      </rPr>
      <t>: Well 1 pump, 2004</t>
    </r>
  </si>
  <si>
    <t>5. Remaining Useful Life (Years)</t>
  </si>
  <si>
    <t>6. Expected Replacement/Refurbish Year</t>
  </si>
  <si>
    <t xml:space="preserve">Asset Management: The Basics </t>
  </si>
  <si>
    <t>Getting Started</t>
  </si>
  <si>
    <t>Plan Maintenance</t>
  </si>
  <si>
    <t xml:space="preserve">Equipment Leases/Purchases/Repairs </t>
  </si>
  <si>
    <t>7. Cost to replace</t>
  </si>
  <si>
    <t>4. Cost of activity</t>
  </si>
  <si>
    <t>5. Reserve required per year</t>
  </si>
  <si>
    <t>*Monthly Rate Increase per Connection:</t>
  </si>
  <si>
    <t xml:space="preserve">You should adjust your plan based on your own experience and the particular characteristics of your system. You should also reevaluate your plan every year, updating each of the worksheets provided. Your plan is useful only as long as it reflects the current conditions of your water system.
                                                                                                                                                                                                                                   To help ensure your system is sustainable for the next five to thirty years, it is important to evaluate immediate needs along with future needs. 
</t>
  </si>
  <si>
    <t>Cost of performing regular or routine maintenance and repair on equipment. This includes vehicle maintenance and fuel.</t>
  </si>
  <si>
    <t xml:space="preserve">Operating Supplies </t>
  </si>
  <si>
    <t>List other expenses not classified elsewhere. This includes computers, public notices, postage, printing, ect.</t>
  </si>
  <si>
    <t>Other</t>
  </si>
  <si>
    <t xml:space="preserve">Secured Funding </t>
  </si>
  <si>
    <t>Reserve Account (beginning of year carry over)</t>
  </si>
  <si>
    <t>Projected Savings Needed For Capital Expenses:</t>
  </si>
  <si>
    <t>Reserves Savings Shortfall:</t>
  </si>
  <si>
    <t>Regular Maintenance and Repair</t>
  </si>
  <si>
    <t>Salaries and Benefits</t>
  </si>
  <si>
    <t>Training Costs and Licenses</t>
  </si>
  <si>
    <t>Accounting, legal, engineering and other professional fees</t>
  </si>
  <si>
    <t>Operating supplies not classified elsewhere. This includes safety gear or equipment, unforms, janitoral expenses, ect.</t>
  </si>
  <si>
    <t xml:space="preserve">* An independent rate study should be conducted for actual rate increases. </t>
  </si>
  <si>
    <t>Capital Expenditures Budget</t>
  </si>
  <si>
    <t>Projected Rate Increase Needed</t>
  </si>
  <si>
    <t>Budget</t>
  </si>
  <si>
    <t>Comments and Notes</t>
  </si>
  <si>
    <r>
      <t xml:space="preserve">
The </t>
    </r>
    <r>
      <rPr>
        <i/>
        <sz val="16"/>
        <rFont val="Calibri"/>
        <family val="2"/>
      </rPr>
      <t>Managing Small Public Water Systems</t>
    </r>
    <r>
      <rPr>
        <sz val="16"/>
        <rFont val="Calibri"/>
        <family val="2"/>
      </rPr>
      <t xml:space="preserve"> series [RG-501] includes worksheets and instructions to help you conduct an inventory of your utility system’s resources, prioritize repairs and replacements of assets, plan for future needs, and develop a budget.
                                                                                                                                                                                                                                To complete your budget and determine your projected revenues and expenses, read Part A of the </t>
    </r>
    <r>
      <rPr>
        <i/>
        <sz val="16"/>
        <rFont val="Calibri"/>
        <family val="2"/>
      </rPr>
      <t xml:space="preserve">Managing Small Public Water Systems </t>
    </r>
    <r>
      <rPr>
        <sz val="16"/>
        <rFont val="Calibri"/>
        <family val="2"/>
      </rPr>
      <t xml:space="preserve">series [RG-501a].
                                                                                                                                                                                                                                 As you work though the budget process, you may find it beneficial to review other parts of the series to help you prepare a comprehensive asset management plan. To view or download the complete series go to the TCEQ Small Business and Local Government Assistance (SBLGA) section’s Public Water Supply Compliance Resources website at &lt;www.tceq.texas.gov/assistance/water/pws.html&gt;. If you do not have internet access, call SBLGA’s hotline at 800-447-2827 for a paper copy of the complete series.  
</t>
    </r>
  </si>
  <si>
    <r>
      <t xml:space="preserve">• Read through Part A of the series RG-501a
• Gather information to enter:
               o Inventory of assets with each asset’s age, condition, cost to repair/replace and priority (importance)
               o Financial information (annual revenues and expenses)
               o Average rate of inflation
               o Average rate of population growth/decline
• Navigate through this workbook by using the tabs at the bottom beginning with </t>
    </r>
    <r>
      <rPr>
        <b/>
        <sz val="16"/>
        <rFont val="Calibri"/>
        <family val="2"/>
      </rPr>
      <t>Worksheet 1: Inventory and Prioritization</t>
    </r>
    <r>
      <rPr>
        <sz val="16"/>
        <rFont val="Calibri"/>
        <family val="2"/>
      </rPr>
      <t xml:space="preserve">. When you enter data into Worksheet 1: Inventory and Prioritization, Worksheet 2: Comprehensive Planning, and the Budget of this workbook, the figures will carry forward to subsequent spreadsheets.
                                                                                                                                                                                                                         </t>
    </r>
    <r>
      <rPr>
        <i/>
        <sz val="16"/>
        <rFont val="Calibri"/>
        <family val="2"/>
      </rPr>
      <t>Note: There are instructions listed on each page of the workbook to help you complete the process—look for the gray shaded boxes on the right of each page.</t>
    </r>
    <r>
      <rPr>
        <sz val="16"/>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</si>
</sst>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7" formatCode="&quot;$&quot;#,##0.00_);\(&quot;$&quot;#,##0.00\)"/>
    <numFmt numFmtId="44" formatCode="_(&quot;$&quot;* #,##0.00_);_(&quot;$&quot;* \(#,##0.00\);_(&quot;$&quot;* &quot;-&quot;??_);_(@_)"/>
    <numFmt numFmtId="43" formatCode="_(* #,##0.00_);_(* \(#,##0.00\);_(* &quot;-&quot;??_);_(@_)"/>
    <numFmt numFmtId="164" formatCode="&quot;$&quot;#,##0.00"/>
    <numFmt numFmtId="165" formatCode="m/d;@"/>
    <numFmt numFmtId="166" formatCode="0.000%"/>
  </numFmts>
  <fonts count="26" x14ac:knownFonts="1">
    <font>
      <sz val="11"/>
      <color theme="1"/>
      <name val="Calibri"/>
      <family val="2"/>
      <scheme val="minor"/>
    </font>
    <font>
      <sz val="12"/>
      <color theme="1"/>
      <name val="Arial"/>
      <family val="2"/>
    </font>
    <font>
      <b/>
      <sz val="12"/>
      <color indexed="8"/>
      <name val="Arial"/>
      <family val="2"/>
    </font>
    <font>
      <sz val="11"/>
      <color indexed="8"/>
      <name val="Calibri"/>
      <family val="2"/>
    </font>
    <font>
      <b/>
      <sz val="18"/>
      <color indexed="8"/>
      <name val="Arial"/>
      <family val="2"/>
    </font>
    <font>
      <sz val="18"/>
      <color indexed="8"/>
      <name val="Calibri"/>
      <family val="2"/>
    </font>
    <font>
      <sz val="11"/>
      <color indexed="8"/>
      <name val="Calibri"/>
      <family val="2"/>
    </font>
    <font>
      <b/>
      <sz val="11"/>
      <color theme="1"/>
      <name val="Calibri"/>
      <family val="2"/>
      <scheme val="minor"/>
    </font>
    <font>
      <b/>
      <i/>
      <sz val="11"/>
      <color theme="1"/>
      <name val="Calibri"/>
      <family val="2"/>
      <scheme val="minor"/>
    </font>
    <font>
      <b/>
      <sz val="14"/>
      <color theme="1"/>
      <name val="Calibri"/>
      <family val="2"/>
      <scheme val="minor"/>
    </font>
    <font>
      <sz val="8"/>
      <color rgb="FF000000"/>
      <name val="Tahoma"/>
      <family val="2"/>
    </font>
    <font>
      <sz val="16"/>
      <name val="Calibri"/>
      <family val="2"/>
    </font>
    <font>
      <b/>
      <sz val="16"/>
      <name val="Calibri"/>
      <family val="2"/>
    </font>
    <font>
      <sz val="16"/>
      <name val="Calibri"/>
      <family val="2"/>
      <scheme val="minor"/>
    </font>
    <font>
      <sz val="11"/>
      <color rgb="FFFF0000"/>
      <name val="Calibri"/>
      <family val="2"/>
      <scheme val="minor"/>
    </font>
    <font>
      <b/>
      <sz val="18"/>
      <color rgb="FFFF0000"/>
      <name val="Arial"/>
      <family val="2"/>
    </font>
    <font>
      <b/>
      <sz val="11"/>
      <color indexed="8"/>
      <name val="Calibri"/>
      <family val="2"/>
      <scheme val="minor"/>
    </font>
    <font>
      <sz val="11"/>
      <color indexed="8"/>
      <name val="Calibri"/>
      <family val="2"/>
      <scheme val="minor"/>
    </font>
    <font>
      <b/>
      <sz val="12"/>
      <color indexed="8"/>
      <name val="Calibri"/>
      <family val="2"/>
      <scheme val="minor"/>
    </font>
    <font>
      <b/>
      <sz val="11"/>
      <name val="Calibri"/>
      <family val="2"/>
      <scheme val="minor"/>
    </font>
    <font>
      <sz val="11"/>
      <name val="Calibri"/>
      <family val="2"/>
      <scheme val="minor"/>
    </font>
    <font>
      <i/>
      <sz val="11"/>
      <color theme="1"/>
      <name val="Calibri"/>
      <family val="2"/>
      <scheme val="minor"/>
    </font>
    <font>
      <i/>
      <sz val="16"/>
      <name val="Calibri"/>
      <family val="2"/>
    </font>
    <font>
      <b/>
      <sz val="16"/>
      <color theme="1"/>
      <name val="Calibri"/>
      <family val="2"/>
      <scheme val="minor"/>
    </font>
    <font>
      <b/>
      <sz val="18"/>
      <color theme="1"/>
      <name val="Calibri"/>
      <family val="2"/>
      <scheme val="minor"/>
    </font>
    <font>
      <b/>
      <sz val="14"/>
      <color indexed="8"/>
      <name val="Calibri"/>
      <family val="2"/>
      <scheme val="minor"/>
    </font>
  </fonts>
  <fills count="1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FFFFCC"/>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99C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3"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0" fontId="1" fillId="0" borderId="0"/>
    <xf numFmtId="0" fontId="1" fillId="5" borderId="7" applyNumberFormat="0" applyFont="0" applyAlignment="0" applyProtection="0"/>
  </cellStyleXfs>
  <cellXfs count="120">
    <xf numFmtId="0" fontId="0" fillId="0" borderId="0" xfId="0"/>
    <xf numFmtId="0" fontId="4" fillId="0" borderId="0" xfId="0" applyFont="1" applyAlignment="1">
      <alignment horizontal="left" vertical="top" wrapText="1"/>
    </xf>
    <xf numFmtId="0" fontId="5" fillId="0" borderId="0" xfId="0" applyFont="1" applyAlignment="1">
      <alignment horizontal="left" vertical="top" wrapText="1"/>
    </xf>
    <xf numFmtId="0" fontId="7" fillId="6" borderId="1" xfId="0" applyFont="1" applyFill="1" applyBorder="1" applyAlignment="1">
      <alignment horizontal="left" vertical="top" wrapText="1"/>
    </xf>
    <xf numFmtId="0" fontId="15" fillId="0" borderId="0" xfId="0" applyFont="1" applyAlignment="1">
      <alignment horizontal="left" vertical="top"/>
    </xf>
    <xf numFmtId="0" fontId="0" fillId="4" borderId="1" xfId="0" applyFill="1" applyBorder="1" applyAlignment="1">
      <alignment horizontal="left" vertical="top" wrapText="1"/>
    </xf>
    <xf numFmtId="10" fontId="17" fillId="3" borderId="1" xfId="0" applyNumberFormat="1" applyFont="1" applyFill="1" applyBorder="1" applyAlignment="1" applyProtection="1">
      <alignment horizontal="left" vertical="top" wrapText="1"/>
      <protection locked="0"/>
    </xf>
    <xf numFmtId="164" fontId="17" fillId="3" borderId="1" xfId="0" applyNumberFormat="1" applyFont="1" applyFill="1" applyBorder="1" applyAlignment="1" applyProtection="1">
      <alignment horizontal="left" vertical="top" wrapText="1"/>
      <protection locked="0"/>
    </xf>
    <xf numFmtId="10" fontId="17" fillId="0" borderId="1" xfId="0" applyNumberFormat="1" applyFont="1" applyBorder="1" applyAlignment="1">
      <alignment horizontal="left" vertical="center" wrapText="1"/>
    </xf>
    <xf numFmtId="7" fontId="17" fillId="0" borderId="1" xfId="1" applyNumberFormat="1" applyFont="1" applyBorder="1" applyAlignment="1" applyProtection="1">
      <alignment horizontal="left" vertical="center" wrapText="1"/>
    </xf>
    <xf numFmtId="7" fontId="17" fillId="0" borderId="1" xfId="1" applyNumberFormat="1" applyFont="1" applyFill="1" applyBorder="1" applyAlignment="1" applyProtection="1">
      <alignment horizontal="left" vertical="center" wrapText="1"/>
    </xf>
    <xf numFmtId="7" fontId="16" fillId="6" borderId="1" xfId="1" applyNumberFormat="1" applyFont="1" applyFill="1" applyBorder="1" applyAlignment="1" applyProtection="1">
      <alignment horizontal="left" vertical="center" wrapText="1"/>
    </xf>
    <xf numFmtId="0" fontId="20" fillId="0" borderId="1" xfId="0" applyFont="1" applyBorder="1" applyAlignment="1" applyProtection="1">
      <alignment horizontal="left" vertical="top" wrapText="1"/>
      <protection locked="0"/>
    </xf>
    <xf numFmtId="0" fontId="16" fillId="6" borderId="1" xfId="0" applyFont="1" applyFill="1" applyBorder="1" applyAlignment="1">
      <alignment horizontal="left" vertical="top" wrapText="1"/>
    </xf>
    <xf numFmtId="0" fontId="19" fillId="6" borderId="1" xfId="0" applyFont="1" applyFill="1" applyBorder="1" applyAlignment="1">
      <alignment horizontal="left" vertical="top" wrapText="1"/>
    </xf>
    <xf numFmtId="0" fontId="16" fillId="6" borderId="1" xfId="0" applyFont="1" applyFill="1" applyBorder="1" applyAlignment="1">
      <alignment horizontal="left" vertical="center" wrapText="1"/>
    </xf>
    <xf numFmtId="0" fontId="21" fillId="7" borderId="1" xfId="0" applyFont="1" applyFill="1" applyBorder="1" applyAlignment="1">
      <alignment horizontal="left" vertical="top" wrapText="1"/>
    </xf>
    <xf numFmtId="7" fontId="17" fillId="10" borderId="1" xfId="1" applyNumberFormat="1" applyFont="1" applyFill="1" applyBorder="1" applyAlignment="1" applyProtection="1">
      <alignment horizontal="left" vertical="center" wrapText="1"/>
      <protection locked="0"/>
    </xf>
    <xf numFmtId="7" fontId="17" fillId="10" borderId="1" xfId="1" applyNumberFormat="1" applyFont="1" applyFill="1" applyBorder="1" applyAlignment="1" applyProtection="1">
      <alignment horizontal="left" vertical="center"/>
      <protection locked="0"/>
    </xf>
    <xf numFmtId="7" fontId="17" fillId="10" borderId="1" xfId="2" applyNumberFormat="1" applyFont="1" applyFill="1" applyBorder="1" applyAlignment="1" applyProtection="1">
      <alignment horizontal="left" vertical="top"/>
      <protection locked="0"/>
    </xf>
    <xf numFmtId="164" fontId="17" fillId="10" borderId="1" xfId="0" applyNumberFormat="1" applyFont="1" applyFill="1" applyBorder="1" applyAlignment="1" applyProtection="1">
      <alignment horizontal="left" vertical="top" wrapText="1"/>
      <protection locked="0"/>
    </xf>
    <xf numFmtId="0" fontId="20" fillId="4" borderId="1" xfId="0" applyFont="1" applyFill="1" applyBorder="1" applyAlignment="1">
      <alignment horizontal="left" vertical="top" wrapText="1"/>
    </xf>
    <xf numFmtId="166" fontId="17" fillId="3" borderId="1" xfId="0" applyNumberFormat="1" applyFont="1" applyFill="1" applyBorder="1" applyAlignment="1" applyProtection="1">
      <alignment horizontal="left"/>
      <protection locked="0"/>
    </xf>
    <xf numFmtId="0" fontId="4" fillId="6" borderId="1" xfId="0" applyFont="1" applyFill="1" applyBorder="1" applyAlignment="1">
      <alignment horizontal="center" vertical="center" wrapText="1"/>
    </xf>
    <xf numFmtId="0" fontId="4" fillId="6" borderId="1" xfId="0" applyFont="1" applyFill="1" applyBorder="1" applyAlignment="1">
      <alignment horizontal="left" vertical="top" wrapText="1"/>
    </xf>
    <xf numFmtId="0" fontId="11" fillId="0" borderId="15" xfId="0" applyFont="1" applyBorder="1" applyAlignment="1">
      <alignment horizontal="left" vertical="top" wrapText="1"/>
    </xf>
    <xf numFmtId="0" fontId="4" fillId="6" borderId="8" xfId="0" applyFont="1" applyFill="1" applyBorder="1" applyAlignment="1">
      <alignment horizontal="left" vertical="top" wrapText="1"/>
    </xf>
    <xf numFmtId="0" fontId="11" fillId="0" borderId="1" xfId="0" applyFont="1" applyBorder="1" applyAlignment="1">
      <alignment horizontal="left" vertical="top" wrapText="1"/>
    </xf>
    <xf numFmtId="0" fontId="4" fillId="0" borderId="8" xfId="0" applyFont="1" applyBorder="1" applyAlignment="1">
      <alignment horizontal="left" vertical="top" wrapText="1"/>
    </xf>
    <xf numFmtId="0" fontId="13" fillId="0" borderId="8" xfId="0" applyFont="1" applyBorder="1" applyAlignment="1">
      <alignment horizontal="left" vertical="top" wrapText="1"/>
    </xf>
    <xf numFmtId="0" fontId="21" fillId="7"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9" borderId="1" xfId="0" applyFill="1" applyBorder="1" applyAlignment="1" applyProtection="1">
      <alignment horizontal="left" vertical="top" wrapText="1"/>
      <protection locked="0"/>
    </xf>
    <xf numFmtId="0" fontId="20" fillId="9" borderId="1" xfId="0" applyFont="1" applyFill="1" applyBorder="1" applyAlignment="1" applyProtection="1">
      <alignment horizontal="left" vertical="top" wrapText="1"/>
      <protection locked="0"/>
    </xf>
    <xf numFmtId="6" fontId="21" fillId="7" borderId="1" xfId="0" applyNumberFormat="1" applyFont="1" applyFill="1" applyBorder="1" applyAlignment="1" applyProtection="1">
      <alignment horizontal="left" vertical="top" wrapText="1"/>
      <protection locked="0"/>
    </xf>
    <xf numFmtId="6" fontId="20" fillId="9" borderId="1" xfId="0" applyNumberFormat="1" applyFont="1" applyFill="1" applyBorder="1" applyAlignment="1" applyProtection="1">
      <alignment horizontal="left" vertical="top" wrapText="1"/>
      <protection locked="0"/>
    </xf>
    <xf numFmtId="6" fontId="0" fillId="9" borderId="1" xfId="0" applyNumberFormat="1" applyFill="1" applyBorder="1" applyAlignment="1" applyProtection="1">
      <alignment horizontal="left" vertical="top" wrapText="1"/>
      <protection locked="0"/>
    </xf>
    <xf numFmtId="1" fontId="16" fillId="6" borderId="1" xfId="1" applyNumberFormat="1" applyFont="1" applyFill="1" applyBorder="1" applyAlignment="1" applyProtection="1">
      <alignment horizontal="center" vertical="top" wrapText="1"/>
    </xf>
    <xf numFmtId="0" fontId="17" fillId="0" borderId="1" xfId="0" applyFont="1" applyBorder="1" applyAlignment="1">
      <alignment horizontal="left" vertical="top" wrapText="1"/>
    </xf>
    <xf numFmtId="0" fontId="20" fillId="0" borderId="1" xfId="0" applyFont="1" applyBorder="1" applyAlignment="1">
      <alignment horizontal="left" vertical="top" wrapText="1"/>
    </xf>
    <xf numFmtId="0" fontId="16" fillId="6" borderId="1" xfId="0" applyFont="1" applyFill="1" applyBorder="1" applyAlignment="1">
      <alignment horizontal="center" vertical="top" wrapText="1"/>
    </xf>
    <xf numFmtId="164" fontId="16" fillId="6" borderId="1" xfId="0" applyNumberFormat="1" applyFont="1" applyFill="1" applyBorder="1" applyAlignment="1">
      <alignment horizontal="center" vertical="top" wrapText="1"/>
    </xf>
    <xf numFmtId="0" fontId="17" fillId="9" borderId="1" xfId="0" applyFont="1" applyFill="1" applyBorder="1" applyAlignment="1">
      <alignment horizontal="left" vertical="top" wrapText="1"/>
    </xf>
    <xf numFmtId="0" fontId="0" fillId="0" borderId="0" xfId="0" applyAlignment="1">
      <alignment wrapText="1"/>
    </xf>
    <xf numFmtId="0" fontId="7" fillId="0" borderId="1" xfId="0" applyFont="1" applyBorder="1" applyAlignment="1">
      <alignment horizontal="center" vertical="center"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164" fontId="7" fillId="0" borderId="1" xfId="0" applyNumberFormat="1" applyFont="1" applyBorder="1" applyAlignment="1">
      <alignment horizontal="left" vertical="top" wrapText="1"/>
    </xf>
    <xf numFmtId="164" fontId="0" fillId="9" borderId="1" xfId="0" applyNumberFormat="1" applyFill="1" applyBorder="1" applyAlignment="1">
      <alignment horizontal="left" vertical="top" wrapText="1"/>
    </xf>
    <xf numFmtId="164" fontId="7" fillId="9" borderId="1" xfId="0" applyNumberFormat="1" applyFont="1" applyFill="1" applyBorder="1" applyAlignment="1">
      <alignment horizontal="left" vertical="top" wrapText="1"/>
    </xf>
    <xf numFmtId="164" fontId="7" fillId="6" borderId="1" xfId="0" applyNumberFormat="1" applyFont="1" applyFill="1" applyBorder="1" applyAlignment="1">
      <alignment horizontal="left" vertical="top" wrapText="1"/>
    </xf>
    <xf numFmtId="0" fontId="7" fillId="6" borderId="1" xfId="0" applyFont="1" applyFill="1" applyBorder="1" applyAlignment="1">
      <alignment horizontal="left" vertical="top"/>
    </xf>
    <xf numFmtId="6" fontId="21" fillId="7" borderId="1" xfId="0" applyNumberFormat="1" applyFont="1" applyFill="1" applyBorder="1" applyAlignment="1">
      <alignment horizontal="left" vertical="top" wrapText="1"/>
    </xf>
    <xf numFmtId="6" fontId="0" fillId="4" borderId="1" xfId="0" applyNumberFormat="1" applyFill="1" applyBorder="1" applyAlignment="1">
      <alignment horizontal="left" vertical="top" wrapText="1"/>
    </xf>
    <xf numFmtId="0" fontId="7" fillId="8" borderId="6" xfId="0" applyFont="1" applyFill="1" applyBorder="1"/>
    <xf numFmtId="6" fontId="7" fillId="4" borderId="1" xfId="0" applyNumberFormat="1" applyFont="1" applyFill="1" applyBorder="1" applyAlignment="1">
      <alignment horizontal="left" wrapText="1"/>
    </xf>
    <xf numFmtId="164" fontId="0" fillId="0" borderId="1" xfId="0" applyNumberFormat="1" applyBorder="1" applyAlignment="1" applyProtection="1">
      <alignment horizontal="left" vertical="top" wrapText="1"/>
      <protection locked="0"/>
    </xf>
    <xf numFmtId="164" fontId="0" fillId="9" borderId="1" xfId="0" applyNumberFormat="1" applyFill="1" applyBorder="1" applyAlignment="1" applyProtection="1">
      <alignment horizontal="left" vertical="top" wrapText="1"/>
      <protection locked="0"/>
    </xf>
    <xf numFmtId="0" fontId="9" fillId="6" borderId="3" xfId="0" applyFont="1" applyFill="1" applyBorder="1"/>
    <xf numFmtId="0" fontId="9" fillId="6" borderId="6" xfId="0" applyFont="1" applyFill="1" applyBorder="1"/>
    <xf numFmtId="0" fontId="0" fillId="0" borderId="15" xfId="0" applyBorder="1"/>
    <xf numFmtId="10" fontId="17" fillId="0" borderId="16" xfId="0" applyNumberFormat="1" applyFont="1" applyBorder="1" applyAlignment="1">
      <alignment horizontal="left" vertical="center" wrapText="1"/>
    </xf>
    <xf numFmtId="166" fontId="17" fillId="0" borderId="16" xfId="0" applyNumberFormat="1" applyFont="1" applyBorder="1" applyAlignment="1">
      <alignment horizontal="left" vertical="center" wrapText="1"/>
    </xf>
    <xf numFmtId="7" fontId="17" fillId="0" borderId="15" xfId="1" applyNumberFormat="1" applyFont="1" applyBorder="1" applyAlignment="1" applyProtection="1">
      <alignment horizontal="left" vertical="center" wrapText="1"/>
    </xf>
    <xf numFmtId="0" fontId="19" fillId="6" borderId="15" xfId="0" applyFont="1" applyFill="1" applyBorder="1" applyAlignment="1">
      <alignment horizontal="left" vertical="center" wrapText="1"/>
    </xf>
    <xf numFmtId="1" fontId="19" fillId="10" borderId="15" xfId="0" applyNumberFormat="1" applyFont="1" applyFill="1" applyBorder="1" applyAlignment="1" applyProtection="1">
      <alignment horizontal="left" vertical="center" wrapText="1"/>
      <protection locked="0"/>
    </xf>
    <xf numFmtId="44" fontId="19" fillId="6" borderId="15" xfId="3" applyFont="1" applyFill="1" applyBorder="1" applyAlignment="1" applyProtection="1">
      <alignment horizontal="left" vertical="top" wrapText="1"/>
    </xf>
    <xf numFmtId="0" fontId="18" fillId="6" borderId="3" xfId="0" applyFont="1" applyFill="1" applyBorder="1" applyAlignment="1">
      <alignment vertical="center" wrapText="1"/>
    </xf>
    <xf numFmtId="0" fontId="18" fillId="6" borderId="6" xfId="0" applyFont="1" applyFill="1" applyBorder="1" applyAlignment="1">
      <alignment vertical="center" wrapText="1"/>
    </xf>
    <xf numFmtId="0" fontId="17" fillId="0" borderId="15" xfId="0" applyFont="1" applyBorder="1" applyAlignment="1">
      <alignment horizontal="left" vertical="center" wrapText="1"/>
    </xf>
    <xf numFmtId="0" fontId="17" fillId="0" borderId="1" xfId="0" applyFont="1" applyBorder="1" applyAlignment="1">
      <alignment horizontal="left" vertical="center" wrapText="1"/>
    </xf>
    <xf numFmtId="0" fontId="17" fillId="10" borderId="1"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17" fillId="0" borderId="16" xfId="0" applyFont="1" applyBorder="1" applyAlignment="1">
      <alignment horizontal="left" vertical="center" wrapText="1"/>
    </xf>
    <xf numFmtId="0" fontId="16" fillId="0" borderId="1" xfId="0" applyFont="1" applyBorder="1" applyAlignment="1">
      <alignment horizontal="center" vertical="center" wrapText="1"/>
    </xf>
    <xf numFmtId="0" fontId="0" fillId="9" borderId="0" xfId="0" applyFill="1"/>
    <xf numFmtId="0" fontId="2" fillId="9" borderId="0" xfId="0" applyFont="1" applyFill="1" applyAlignment="1">
      <alignment horizontal="left" vertical="center" wrapText="1"/>
    </xf>
    <xf numFmtId="0" fontId="0" fillId="9" borderId="0" xfId="0" applyFill="1" applyAlignment="1">
      <alignment wrapText="1"/>
    </xf>
    <xf numFmtId="164" fontId="0" fillId="9" borderId="0" xfId="0" applyNumberFormat="1" applyFill="1" applyAlignment="1">
      <alignment wrapText="1"/>
    </xf>
    <xf numFmtId="0" fontId="0" fillId="9" borderId="2" xfId="0" applyFill="1" applyBorder="1"/>
    <xf numFmtId="0" fontId="0" fillId="9" borderId="9" xfId="0" applyFill="1" applyBorder="1"/>
    <xf numFmtId="49" fontId="17" fillId="9" borderId="2" xfId="0" applyNumberFormat="1" applyFont="1" applyFill="1" applyBorder="1" applyAlignment="1">
      <alignment horizontal="left" vertical="top" wrapText="1"/>
    </xf>
    <xf numFmtId="164" fontId="17" fillId="9" borderId="0" xfId="0" applyNumberFormat="1" applyFont="1" applyFill="1" applyAlignment="1">
      <alignment horizontal="left" vertical="top" wrapText="1"/>
    </xf>
    <xf numFmtId="0" fontId="17" fillId="9" borderId="0" xfId="0" applyFont="1" applyFill="1" applyAlignment="1">
      <alignment horizontal="left" vertical="top" wrapText="1"/>
    </xf>
    <xf numFmtId="0" fontId="9" fillId="6" borderId="3" xfId="0" applyFont="1" applyFill="1" applyBorder="1" applyAlignment="1">
      <alignment horizontal="left" indent="3"/>
    </xf>
    <xf numFmtId="0" fontId="16" fillId="9" borderId="2" xfId="0" applyFont="1" applyFill="1" applyBorder="1" applyAlignment="1">
      <alignment vertical="top" wrapText="1"/>
    </xf>
    <xf numFmtId="0" fontId="16" fillId="9" borderId="0" xfId="0" applyFont="1" applyFill="1" applyAlignment="1">
      <alignment vertical="top" wrapText="1"/>
    </xf>
    <xf numFmtId="0" fontId="16" fillId="9" borderId="9" xfId="0" applyFont="1" applyFill="1" applyBorder="1" applyAlignment="1">
      <alignment vertical="top" wrapText="1"/>
    </xf>
    <xf numFmtId="0" fontId="17" fillId="0" borderId="16" xfId="0" applyFont="1" applyBorder="1" applyAlignment="1">
      <alignment horizontal="left" vertical="top" wrapText="1"/>
    </xf>
    <xf numFmtId="0" fontId="17" fillId="0" borderId="15" xfId="0" applyFont="1" applyBorder="1" applyAlignment="1">
      <alignment horizontal="left" vertical="top" wrapText="1"/>
    </xf>
    <xf numFmtId="164" fontId="17" fillId="3" borderId="15" xfId="0" applyNumberFormat="1" applyFont="1" applyFill="1" applyBorder="1" applyAlignment="1" applyProtection="1">
      <alignment horizontal="left" vertical="top" wrapText="1"/>
      <protection locked="0"/>
    </xf>
    <xf numFmtId="0" fontId="17" fillId="9" borderId="5" xfId="0" applyFont="1" applyFill="1" applyBorder="1" applyAlignment="1">
      <alignment horizontal="left" vertical="top" wrapText="1"/>
    </xf>
    <xf numFmtId="164" fontId="17" fillId="9" borderId="3" xfId="0" applyNumberFormat="1" applyFont="1" applyFill="1" applyBorder="1" applyAlignment="1">
      <alignment horizontal="left" vertical="top" wrapText="1"/>
    </xf>
    <xf numFmtId="0" fontId="17" fillId="9" borderId="6" xfId="0" applyFont="1" applyFill="1" applyBorder="1" applyAlignment="1">
      <alignment horizontal="left" vertical="top" wrapText="1"/>
    </xf>
    <xf numFmtId="0" fontId="17" fillId="9" borderId="10" xfId="0" applyFont="1" applyFill="1" applyBorder="1" applyAlignment="1">
      <alignment horizontal="left" vertical="top" wrapText="1"/>
    </xf>
    <xf numFmtId="164" fontId="17" fillId="9" borderId="4" xfId="0" applyNumberFormat="1" applyFont="1" applyFill="1" applyBorder="1" applyAlignment="1">
      <alignment horizontal="left" vertical="top" wrapText="1"/>
    </xf>
    <xf numFmtId="0" fontId="17" fillId="9" borderId="11" xfId="0" applyFont="1" applyFill="1" applyBorder="1" applyAlignment="1">
      <alignment horizontal="left" vertical="top" wrapText="1"/>
    </xf>
    <xf numFmtId="0" fontId="7" fillId="8" borderId="5" xfId="0" applyFont="1" applyFill="1" applyBorder="1" applyAlignment="1">
      <alignment wrapText="1"/>
    </xf>
    <xf numFmtId="0" fontId="8" fillId="8" borderId="6" xfId="0" applyFont="1" applyFill="1" applyBorder="1"/>
    <xf numFmtId="0" fontId="0" fillId="0" borderId="16" xfId="0" applyBorder="1" applyAlignment="1" applyProtection="1">
      <alignment horizontal="left" vertical="top" wrapText="1"/>
      <protection locked="0"/>
    </xf>
    <xf numFmtId="0" fontId="7" fillId="8" borderId="3" xfId="0" applyFont="1" applyFill="1" applyBorder="1" applyAlignment="1">
      <alignment wrapText="1"/>
    </xf>
    <xf numFmtId="0" fontId="7" fillId="9" borderId="2" xfId="0" applyFont="1" applyFill="1" applyBorder="1" applyAlignment="1" applyProtection="1">
      <alignment horizontal="center" vertical="center"/>
      <protection locked="0"/>
    </xf>
    <xf numFmtId="0" fontId="7" fillId="9" borderId="0" xfId="0" applyFont="1" applyFill="1" applyAlignment="1" applyProtection="1">
      <alignment horizontal="center" vertical="center"/>
      <protection locked="0"/>
    </xf>
    <xf numFmtId="0" fontId="0" fillId="9" borderId="0" xfId="0" applyFill="1" applyProtection="1">
      <protection locked="0"/>
    </xf>
    <xf numFmtId="0" fontId="0" fillId="9" borderId="9" xfId="0" applyFill="1" applyBorder="1" applyProtection="1">
      <protection locked="0"/>
    </xf>
    <xf numFmtId="165" fontId="0" fillId="9" borderId="12" xfId="0" applyNumberFormat="1" applyFill="1" applyBorder="1" applyAlignment="1" applyProtection="1">
      <alignment horizontal="center" vertical="center"/>
      <protection locked="0"/>
    </xf>
    <xf numFmtId="0" fontId="0" fillId="9" borderId="13" xfId="0" applyFill="1" applyBorder="1" applyAlignment="1" applyProtection="1">
      <alignment horizontal="center" vertical="center"/>
      <protection locked="0"/>
    </xf>
    <xf numFmtId="0" fontId="0" fillId="9" borderId="13" xfId="0" applyFill="1" applyBorder="1" applyProtection="1">
      <protection locked="0"/>
    </xf>
    <xf numFmtId="0" fontId="0" fillId="9" borderId="14" xfId="0" applyFill="1" applyBorder="1" applyProtection="1">
      <protection locked="0"/>
    </xf>
    <xf numFmtId="0" fontId="14" fillId="9" borderId="0" xfId="0" applyFont="1" applyFill="1"/>
    <xf numFmtId="0" fontId="25" fillId="6" borderId="5" xfId="0" applyFont="1" applyFill="1" applyBorder="1" applyAlignment="1">
      <alignment wrapText="1"/>
    </xf>
    <xf numFmtId="0" fontId="23" fillId="6" borderId="5" xfId="0" applyFont="1" applyFill="1" applyBorder="1" applyAlignment="1">
      <alignment vertical="center"/>
    </xf>
    <xf numFmtId="0" fontId="24" fillId="6" borderId="5" xfId="0" applyFont="1" applyFill="1" applyBorder="1" applyAlignment="1">
      <alignment vertical="center"/>
    </xf>
    <xf numFmtId="0" fontId="16" fillId="2" borderId="16" xfId="0" applyFont="1" applyFill="1" applyBorder="1" applyAlignment="1">
      <alignment horizontal="left" vertical="top" wrapText="1"/>
    </xf>
    <xf numFmtId="164" fontId="16" fillId="2" borderId="16" xfId="0" applyNumberFormat="1" applyFont="1" applyFill="1" applyBorder="1" applyAlignment="1">
      <alignment horizontal="left" vertical="top" wrapText="1"/>
    </xf>
    <xf numFmtId="164" fontId="16" fillId="2" borderId="15" xfId="0" applyNumberFormat="1" applyFont="1" applyFill="1" applyBorder="1" applyAlignment="1">
      <alignment horizontal="left" vertical="top" wrapText="1"/>
    </xf>
    <xf numFmtId="0" fontId="23" fillId="6" borderId="3" xfId="0" applyFont="1" applyFill="1" applyBorder="1" applyAlignment="1">
      <alignment vertical="center"/>
    </xf>
    <xf numFmtId="0" fontId="23" fillId="6" borderId="6" xfId="0" applyFont="1" applyFill="1" applyBorder="1" applyAlignment="1">
      <alignment vertical="center"/>
    </xf>
    <xf numFmtId="0" fontId="7" fillId="9" borderId="2" xfId="0" applyFont="1" applyFill="1" applyBorder="1" applyAlignment="1" applyProtection="1">
      <alignment horizontal="center" vertical="center" wrapText="1"/>
      <protection locked="0"/>
    </xf>
    <xf numFmtId="165" fontId="0" fillId="9" borderId="12" xfId="0" applyNumberFormat="1" applyFill="1" applyBorder="1" applyAlignment="1" applyProtection="1">
      <alignment horizontal="center" vertical="center" wrapText="1"/>
      <protection locked="0"/>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Note 2" xfId="5" xr:uid="{00000000-0005-0000-0000-000005000000}"/>
  </cellStyles>
  <dxfs count="0"/>
  <tableStyles count="0" defaultTableStyle="TableStyleMedium2" defaultPivotStyle="PivotStyleLight16"/>
  <colors>
    <mruColors>
      <color rgb="FFFFCC99"/>
      <color rgb="FFFFFF99"/>
      <color rgb="FF99CCFF"/>
      <color rgb="FF4FE4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 Reserves Savings or Shortfall </a:t>
            </a:r>
            <a:endParaRPr lang="en-US"/>
          </a:p>
        </c:rich>
      </c:tx>
      <c:overlay val="0"/>
    </c:title>
    <c:autoTitleDeleted val="0"/>
    <c:plotArea>
      <c:layout/>
      <c:barChart>
        <c:barDir val="col"/>
        <c:grouping val="clustered"/>
        <c:varyColors val="0"/>
        <c:ser>
          <c:idx val="0"/>
          <c:order val="0"/>
          <c:tx>
            <c:v>Projected Savings Needed</c:v>
          </c:tx>
          <c:spPr>
            <a:solidFill>
              <a:srgbClr val="FFCC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'Projected Revenue and Expenses'!$B$3:$G$3</c:f>
              <c:numCache>
                <c:formatCode>General</c:formatCode>
                <c:ptCount val="6"/>
                <c:pt idx="0">
                  <c:v>0</c:v>
                </c:pt>
                <c:pt idx="1">
                  <c:v>1</c:v>
                </c:pt>
                <c:pt idx="2">
                  <c:v>2</c:v>
                </c:pt>
                <c:pt idx="3">
                  <c:v>3</c:v>
                </c:pt>
                <c:pt idx="4">
                  <c:v>4</c:v>
                </c:pt>
                <c:pt idx="5">
                  <c:v>5</c:v>
                </c:pt>
              </c:numCache>
            </c:numRef>
          </c:cat>
          <c:val>
            <c:numRef>
              <c:f>'Projected Revenue and Expenses'!$B$13:$G$13</c:f>
              <c:numCache>
                <c:formatCode>"$"#,##0.00_);\("$"#,##0.00\)</c:formatCode>
                <c:ptCount val="6"/>
                <c:pt idx="1">
                  <c:v>0</c:v>
                </c:pt>
                <c:pt idx="2">
                  <c:v>0</c:v>
                </c:pt>
                <c:pt idx="3">
                  <c:v>0</c:v>
                </c:pt>
                <c:pt idx="4">
                  <c:v>0</c:v>
                </c:pt>
                <c:pt idx="5">
                  <c:v>0</c:v>
                </c:pt>
              </c:numCache>
            </c:numRef>
          </c:val>
          <c:extLst>
            <c:ext xmlns:c16="http://schemas.microsoft.com/office/drawing/2014/chart" uri="{C3380CC4-5D6E-409C-BE32-E72D297353CC}">
              <c16:uniqueId val="{00000000-007E-4791-8F42-F3FC72FFE34A}"/>
            </c:ext>
          </c:extLst>
        </c:ser>
        <c:ser>
          <c:idx val="1"/>
          <c:order val="1"/>
          <c:tx>
            <c:v>End of Year Reserves</c:v>
          </c:tx>
          <c:spPr>
            <a:solidFill>
              <a:schemeClr val="accent4">
                <a:lumMod val="75000"/>
              </a:schemeClr>
            </a:solidFill>
          </c:spPr>
          <c:invertIfNegative val="0"/>
          <c:dLbls>
            <c:dLbl>
              <c:idx val="0"/>
              <c:layout>
                <c:manualLayout>
                  <c:x val="1.3620883734376799E-2"/>
                  <c:y val="-2.1367521367521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7E-4791-8F42-F3FC72FFE34A}"/>
                </c:ext>
              </c:extLst>
            </c:dLbl>
            <c:dLbl>
              <c:idx val="1"/>
              <c:layout>
                <c:manualLayout>
                  <c:x val="1.66477467864605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7E-4791-8F42-F3FC72FFE34A}"/>
                </c:ext>
              </c:extLst>
            </c:dLbl>
            <c:dLbl>
              <c:idx val="2"/>
              <c:layout>
                <c:manualLayout>
                  <c:x val="1.81611783125023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7E-4791-8F42-F3FC72FFE34A}"/>
                </c:ext>
              </c:extLst>
            </c:dLbl>
            <c:dLbl>
              <c:idx val="3"/>
              <c:layout>
                <c:manualLayout>
                  <c:x val="1.81611783125023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7E-4791-8F42-F3FC72FFE34A}"/>
                </c:ext>
              </c:extLst>
            </c:dLbl>
            <c:dLbl>
              <c:idx val="4"/>
              <c:layout>
                <c:manualLayout>
                  <c:x val="1.66477467864605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7E-4791-8F42-F3FC72FFE34A}"/>
                </c:ext>
              </c:extLst>
            </c:dLbl>
            <c:dLbl>
              <c:idx val="5"/>
              <c:layout>
                <c:manualLayout>
                  <c:x val="2.1187922196749545E-2"/>
                  <c:y val="2.1367521367521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7E-4791-8F42-F3FC72FFE34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'Projected Revenue and Expenses'!$B$3:$G$3</c:f>
              <c:numCache>
                <c:formatCode>General</c:formatCode>
                <c:ptCount val="6"/>
                <c:pt idx="0">
                  <c:v>0</c:v>
                </c:pt>
                <c:pt idx="1">
                  <c:v>1</c:v>
                </c:pt>
                <c:pt idx="2">
                  <c:v>2</c:v>
                </c:pt>
                <c:pt idx="3">
                  <c:v>3</c:v>
                </c:pt>
                <c:pt idx="4">
                  <c:v>4</c:v>
                </c:pt>
                <c:pt idx="5">
                  <c:v>5</c:v>
                </c:pt>
              </c:numCache>
            </c:numRef>
          </c:cat>
          <c:val>
            <c:numRef>
              <c:f>'Projected Revenue and Expenses'!$B$12:$G$12</c:f>
              <c:numCache>
                <c:formatCode>"$"#,##0.00_);\("$"#,##0.00\)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7-007E-4791-8F42-F3FC72FFE34A}"/>
            </c:ext>
          </c:extLst>
        </c:ser>
        <c:dLbls>
          <c:showLegendKey val="0"/>
          <c:showVal val="0"/>
          <c:showCatName val="0"/>
          <c:showSerName val="0"/>
          <c:showPercent val="0"/>
          <c:showBubbleSize val="0"/>
        </c:dLbls>
        <c:gapWidth val="150"/>
        <c:axId val="136057600"/>
        <c:axId val="136059520"/>
      </c:barChart>
      <c:catAx>
        <c:axId val="136057600"/>
        <c:scaling>
          <c:orientation val="minMax"/>
        </c:scaling>
        <c:delete val="0"/>
        <c:axPos val="b"/>
        <c:title>
          <c:tx>
            <c:rich>
              <a:bodyPr/>
              <a:lstStyle/>
              <a:p>
                <a:pPr>
                  <a:defRPr sz="1200"/>
                </a:pPr>
                <a:r>
                  <a:rPr lang="en-US" sz="1200"/>
                  <a:t>Year</a:t>
                </a:r>
              </a:p>
            </c:rich>
          </c:tx>
          <c:overlay val="0"/>
        </c:title>
        <c:numFmt formatCode="General" sourceLinked="1"/>
        <c:majorTickMark val="none"/>
        <c:minorTickMark val="none"/>
        <c:tickLblPos val="nextTo"/>
        <c:txPr>
          <a:bodyPr/>
          <a:lstStyle/>
          <a:p>
            <a:pPr>
              <a:defRPr b="1"/>
            </a:pPr>
            <a:endParaRPr lang="en-US"/>
          </a:p>
        </c:txPr>
        <c:crossAx val="136059520"/>
        <c:crosses val="autoZero"/>
        <c:auto val="1"/>
        <c:lblAlgn val="ctr"/>
        <c:lblOffset val="100"/>
        <c:noMultiLvlLbl val="0"/>
      </c:catAx>
      <c:valAx>
        <c:axId val="136059520"/>
        <c:scaling>
          <c:orientation val="minMax"/>
        </c:scaling>
        <c:delete val="0"/>
        <c:axPos val="l"/>
        <c:majorGridlines/>
        <c:numFmt formatCode="&quot;$&quot;#,##0.00_);\(&quot;$&quot;#,##0.00\)" sourceLinked="1"/>
        <c:majorTickMark val="out"/>
        <c:minorTickMark val="none"/>
        <c:tickLblPos val="nextTo"/>
        <c:crossAx val="136057600"/>
        <c:crosses val="autoZero"/>
        <c:crossBetween val="between"/>
      </c:valAx>
      <c:spPr>
        <a:solidFill>
          <a:schemeClr val="bg1"/>
        </a:solidFill>
      </c:spPr>
    </c:plotArea>
    <c:legend>
      <c:legendPos val="r"/>
      <c:layout>
        <c:manualLayout>
          <c:xMode val="edge"/>
          <c:yMode val="edge"/>
          <c:x val="0.76923243758048299"/>
          <c:y val="0.33804815263476679"/>
          <c:w val="0.17536321760785822"/>
          <c:h val="0.17059391614509722"/>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solidFill>
      <a:schemeClr val="bg1">
        <a:lumMod val="95000"/>
      </a:schemeClr>
    </a:solid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Revenue and Expense Comparison</a:t>
            </a:r>
            <a:endParaRPr lang="en-US"/>
          </a:p>
        </c:rich>
      </c:tx>
      <c:overlay val="0"/>
    </c:title>
    <c:autoTitleDeleted val="0"/>
    <c:plotArea>
      <c:layout/>
      <c:barChart>
        <c:barDir val="col"/>
        <c:grouping val="clustered"/>
        <c:varyColors val="0"/>
        <c:ser>
          <c:idx val="0"/>
          <c:order val="0"/>
          <c:tx>
            <c:v>Revenue</c:v>
          </c:tx>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'Projected Revenue and Expenses'!$B$3:$G$3</c:f>
              <c:numCache>
                <c:formatCode>General</c:formatCode>
                <c:ptCount val="6"/>
                <c:pt idx="0">
                  <c:v>0</c:v>
                </c:pt>
                <c:pt idx="1">
                  <c:v>1</c:v>
                </c:pt>
                <c:pt idx="2">
                  <c:v>2</c:v>
                </c:pt>
                <c:pt idx="3">
                  <c:v>3</c:v>
                </c:pt>
                <c:pt idx="4">
                  <c:v>4</c:v>
                </c:pt>
                <c:pt idx="5">
                  <c:v>5</c:v>
                </c:pt>
              </c:numCache>
            </c:numRef>
          </c:cat>
          <c:val>
            <c:numRef>
              <c:f>'Projected Revenue and Expenses'!$B$7:$G$7</c:f>
              <c:numCache>
                <c:formatCode>"$"#,##0.00_);\("$"#,##0.00\)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7D5-4A93-B1D1-E1109287DD9E}"/>
            </c:ext>
          </c:extLst>
        </c:ser>
        <c:ser>
          <c:idx val="1"/>
          <c:order val="1"/>
          <c:tx>
            <c:v>Expenses</c:v>
          </c:tx>
          <c:spPr>
            <a:solidFill>
              <a:schemeClr val="accent3">
                <a:lumMod val="40000"/>
                <a:lumOff val="60000"/>
              </a:schemeClr>
            </a:solidFill>
          </c:spPr>
          <c:invertIfNegative val="0"/>
          <c:dLbls>
            <c:dLbl>
              <c:idx val="0"/>
              <c:layout>
                <c:manualLayout>
                  <c:x val="1.3620883734376799E-2"/>
                  <c:y val="-2.1367521367521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D5-4A93-B1D1-E1109287DD9E}"/>
                </c:ext>
              </c:extLst>
            </c:dLbl>
            <c:dLbl>
              <c:idx val="1"/>
              <c:layout>
                <c:manualLayout>
                  <c:x val="1.66477467864605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D5-4A93-B1D1-E1109287DD9E}"/>
                </c:ext>
              </c:extLst>
            </c:dLbl>
            <c:dLbl>
              <c:idx val="2"/>
              <c:layout>
                <c:manualLayout>
                  <c:x val="1.81611783125023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D5-4A93-B1D1-E1109287DD9E}"/>
                </c:ext>
              </c:extLst>
            </c:dLbl>
            <c:dLbl>
              <c:idx val="3"/>
              <c:layout>
                <c:manualLayout>
                  <c:x val="1.81611783125023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D5-4A93-B1D1-E1109287DD9E}"/>
                </c:ext>
              </c:extLst>
            </c:dLbl>
            <c:dLbl>
              <c:idx val="4"/>
              <c:layout>
                <c:manualLayout>
                  <c:x val="1.66477467864605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D5-4A93-B1D1-E1109287DD9E}"/>
                </c:ext>
              </c:extLst>
            </c:dLbl>
            <c:dLbl>
              <c:idx val="5"/>
              <c:layout>
                <c:manualLayout>
                  <c:x val="2.1187922196749545E-2"/>
                  <c:y val="2.1367521367521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D5-4A93-B1D1-E1109287DD9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'Projected Revenue and Expenses'!$B$3:$G$3</c:f>
              <c:numCache>
                <c:formatCode>General</c:formatCode>
                <c:ptCount val="6"/>
                <c:pt idx="0">
                  <c:v>0</c:v>
                </c:pt>
                <c:pt idx="1">
                  <c:v>1</c:v>
                </c:pt>
                <c:pt idx="2">
                  <c:v>2</c:v>
                </c:pt>
                <c:pt idx="3">
                  <c:v>3</c:v>
                </c:pt>
                <c:pt idx="4">
                  <c:v>4</c:v>
                </c:pt>
                <c:pt idx="5">
                  <c:v>5</c:v>
                </c:pt>
              </c:numCache>
            </c:numRef>
          </c:cat>
          <c:val>
            <c:numRef>
              <c:f>'Projected Revenue and Expenses'!$B$8:$G$8</c:f>
              <c:numCache>
                <c:formatCode>"$"#,##0.00_);\("$"#,##0.00\)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7-C7D5-4A93-B1D1-E1109287DD9E}"/>
            </c:ext>
          </c:extLst>
        </c:ser>
        <c:dLbls>
          <c:showLegendKey val="0"/>
          <c:showVal val="0"/>
          <c:showCatName val="0"/>
          <c:showSerName val="0"/>
          <c:showPercent val="0"/>
          <c:showBubbleSize val="0"/>
        </c:dLbls>
        <c:gapWidth val="150"/>
        <c:axId val="136107904"/>
        <c:axId val="134819840"/>
      </c:barChart>
      <c:catAx>
        <c:axId val="136107904"/>
        <c:scaling>
          <c:orientation val="minMax"/>
        </c:scaling>
        <c:delete val="0"/>
        <c:axPos val="b"/>
        <c:title>
          <c:tx>
            <c:rich>
              <a:bodyPr/>
              <a:lstStyle/>
              <a:p>
                <a:pPr>
                  <a:defRPr sz="1200"/>
                </a:pPr>
                <a:r>
                  <a:rPr lang="en-US" sz="1200"/>
                  <a:t>Year</a:t>
                </a:r>
              </a:p>
            </c:rich>
          </c:tx>
          <c:overlay val="0"/>
        </c:title>
        <c:numFmt formatCode="General" sourceLinked="1"/>
        <c:majorTickMark val="none"/>
        <c:minorTickMark val="none"/>
        <c:tickLblPos val="nextTo"/>
        <c:txPr>
          <a:bodyPr/>
          <a:lstStyle/>
          <a:p>
            <a:pPr>
              <a:defRPr b="1"/>
            </a:pPr>
            <a:endParaRPr lang="en-US"/>
          </a:p>
        </c:txPr>
        <c:crossAx val="134819840"/>
        <c:crosses val="autoZero"/>
        <c:auto val="1"/>
        <c:lblAlgn val="ctr"/>
        <c:lblOffset val="100"/>
        <c:noMultiLvlLbl val="0"/>
      </c:catAx>
      <c:valAx>
        <c:axId val="134819840"/>
        <c:scaling>
          <c:orientation val="minMax"/>
        </c:scaling>
        <c:delete val="0"/>
        <c:axPos val="l"/>
        <c:majorGridlines/>
        <c:numFmt formatCode="&quot;$&quot;#,##0.00_);\(&quot;$&quot;#,##0.00\)" sourceLinked="1"/>
        <c:majorTickMark val="out"/>
        <c:minorTickMark val="none"/>
        <c:tickLblPos val="nextTo"/>
        <c:crossAx val="136107904"/>
        <c:crosses val="autoZero"/>
        <c:crossBetween val="between"/>
      </c:valAx>
      <c:spPr>
        <a:solidFill>
          <a:schemeClr val="bg1"/>
        </a:solidFill>
      </c:spPr>
    </c:plotArea>
    <c:legend>
      <c:legendPos val="r"/>
      <c:layout>
        <c:manualLayout>
          <c:xMode val="edge"/>
          <c:yMode val="edge"/>
          <c:x val="0.88273980203362301"/>
          <c:y val="0.34018486819582333"/>
          <c:w val="0.11179909351409983"/>
          <c:h val="9.7944343495524597E-2"/>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solidFill>
      <a:schemeClr val="bg1">
        <a:lumMod val="95000"/>
      </a:schemeClr>
    </a:solidFill>
  </c:spPr>
  <c:printSettings>
    <c:headerFooter/>
    <c:pageMargins b="0.75000000000000011" l="0.70000000000000007" r="0.70000000000000007" t="0.75000000000000011" header="0.30000000000000004" footer="0.30000000000000004"/>
    <c:pageSetup/>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19050</xdr:rowOff>
        </xdr:from>
        <xdr:to>
          <xdr:col>3</xdr:col>
          <xdr:colOff>85725</xdr:colOff>
          <xdr:row>2</xdr:row>
          <xdr:rowOff>228600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Inventory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xdr:row>
          <xdr:rowOff>19050</xdr:rowOff>
        </xdr:from>
        <xdr:to>
          <xdr:col>4</xdr:col>
          <xdr:colOff>800100</xdr:colOff>
          <xdr:row>2</xdr:row>
          <xdr:rowOff>228600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Update</a:t>
              </a:r>
            </a:p>
          </xdr:txBody>
        </xdr:sp>
        <xdr:clientData/>
      </xdr:twoCellAnchor>
    </mc:Choice>
    <mc:Fallback/>
  </mc:AlternateContent>
  <xdr:oneCellAnchor>
    <xdr:from>
      <xdr:col>8</xdr:col>
      <xdr:colOff>277906</xdr:colOff>
      <xdr:row>0</xdr:row>
      <xdr:rowOff>152399</xdr:rowOff>
    </xdr:from>
    <xdr:ext cx="5577840" cy="548640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559053" y="152399"/>
          <a:ext cx="5577840" cy="5486400"/>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b="1">
              <a:solidFill>
                <a:sysClr val="windowText" lastClr="000000"/>
              </a:solidFill>
              <a:effectLst/>
              <a:latin typeface="+mn-lt"/>
              <a:ea typeface="+mn-ea"/>
              <a:cs typeface="+mn-cs"/>
            </a:rPr>
            <a:t>Instructions</a:t>
          </a:r>
          <a:endParaRPr lang="en-US" sz="1100" b="1">
            <a:solidFill>
              <a:sysClr val="windowText" lastClr="000000"/>
            </a:solidFill>
            <a:effectLst/>
            <a:latin typeface="+mn-lt"/>
            <a:ea typeface="+mn-ea"/>
            <a:cs typeface="+mn-cs"/>
          </a:endParaRPr>
        </a:p>
        <a:p>
          <a:r>
            <a:rPr lang="en-US" sz="1100" i="1">
              <a:solidFill>
                <a:schemeClr val="tx1"/>
              </a:solidFill>
              <a:effectLst/>
              <a:latin typeface="+mn-lt"/>
              <a:ea typeface="+mn-ea"/>
              <a:cs typeface="+mn-cs"/>
            </a:rPr>
            <a:t>Fill in the date and year in row 3, and check the appropriate box to indicate whether you are making the first inventory of your system or updating an existing inventory. You should update this worksheet at least once a year. </a:t>
          </a:r>
        </a:p>
        <a:p>
          <a:endParaRPr lang="en-US" sz="1100" i="1">
            <a:solidFill>
              <a:schemeClr val="tx1"/>
            </a:solidFill>
            <a:effectLst/>
            <a:latin typeface="+mn-lt"/>
            <a:ea typeface="+mn-ea"/>
            <a:cs typeface="+mn-cs"/>
          </a:endParaRPr>
        </a:p>
        <a:p>
          <a:r>
            <a:rPr lang="en-US" sz="1100" i="1">
              <a:solidFill>
                <a:schemeClr val="tx1"/>
              </a:solidFill>
              <a:effectLst/>
              <a:latin typeface="+mn-lt"/>
              <a:ea typeface="+mn-ea"/>
              <a:cs typeface="+mn-cs"/>
            </a:rPr>
            <a:t>Please note that the</a:t>
          </a:r>
          <a:r>
            <a:rPr lang="en-US" sz="1100" i="1" baseline="0">
              <a:solidFill>
                <a:schemeClr val="tx1"/>
              </a:solidFill>
              <a:effectLst/>
              <a:latin typeface="+mn-lt"/>
              <a:ea typeface="+mn-ea"/>
              <a:cs typeface="+mn-cs"/>
            </a:rPr>
            <a:t> yellow cells will be automatically calculated for you. </a:t>
          </a:r>
        </a:p>
        <a:p>
          <a:r>
            <a:rPr lang="en-US" sz="1100" baseline="0">
              <a:solidFill>
                <a:schemeClr val="tx1"/>
              </a:solidFill>
              <a:effectLst/>
              <a:latin typeface="+mn-lt"/>
              <a:ea typeface="+mn-ea"/>
              <a:cs typeface="+mn-cs"/>
            </a:rPr>
            <a:t> </a:t>
          </a:r>
          <a:endParaRPr lang="en-US" sz="1100" i="1">
            <a:solidFill>
              <a:schemeClr val="tx1"/>
            </a:solidFill>
            <a:effectLst/>
            <a:latin typeface="+mn-lt"/>
            <a:ea typeface="+mn-ea"/>
            <a:cs typeface="+mn-cs"/>
          </a:endParaRPr>
        </a:p>
        <a:p>
          <a:r>
            <a:rPr lang="en-US" sz="1100">
              <a:solidFill>
                <a:schemeClr val="tx1"/>
              </a:solidFill>
              <a:effectLst/>
              <a:latin typeface="+mn-lt"/>
              <a:ea typeface="+mn-ea"/>
              <a:cs typeface="+mn-cs"/>
            </a:rPr>
            <a:t>1. List each of your utility’s assets and the year of installation.</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2. Briefly describe the redundancy of each of the system’s assets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3. Use the manufacturer’s recommendations, if available, or the information in </a:t>
          </a:r>
          <a:r>
            <a:rPr lang="en-US" sz="1100" b="1" i="1" u="none">
              <a:solidFill>
                <a:schemeClr val="tx1"/>
              </a:solidFill>
              <a:effectLst/>
              <a:latin typeface="+mn-lt"/>
              <a:ea typeface="+mn-ea"/>
              <a:cs typeface="+mn-cs"/>
            </a:rPr>
            <a:t>Table  </a:t>
          </a:r>
          <a:r>
            <a:rPr lang="en-US" sz="1100" b="1" i="1" u="none" baseline="0">
              <a:solidFill>
                <a:schemeClr val="tx1"/>
              </a:solidFill>
              <a:effectLst/>
              <a:latin typeface="+mn-lt"/>
              <a:ea typeface="+mn-ea"/>
              <a:cs typeface="+mn-cs"/>
            </a:rPr>
            <a:t>                                            </a:t>
          </a:r>
          <a:r>
            <a:rPr lang="en-US" sz="1100" b="1" i="1" u="none">
              <a:solidFill>
                <a:schemeClr val="tx1"/>
              </a:solidFill>
              <a:effectLst/>
              <a:latin typeface="+mn-lt"/>
              <a:ea typeface="+mn-ea"/>
              <a:cs typeface="+mn-cs"/>
            </a:rPr>
            <a:t>1</a:t>
          </a:r>
          <a:r>
            <a:rPr lang="en-US" sz="1100">
              <a:solidFill>
                <a:schemeClr val="tx1"/>
              </a:solidFill>
              <a:effectLst/>
              <a:latin typeface="+mn-lt"/>
              <a:ea typeface="+mn-ea"/>
              <a:cs typeface="+mn-cs"/>
            </a:rPr>
            <a:t> to enter the expected useful life for each asset.</a:t>
          </a:r>
        </a:p>
        <a:p>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4. Fill in how long the asset has been in use. If an asset has been previously used by another system, you should list the total age, not just the length of time your system has used it.</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r>
            <a:rPr lang="en-US" sz="1100"/>
            <a:t>5. The</a:t>
          </a:r>
          <a:r>
            <a:rPr lang="en-US" sz="1100" baseline="0"/>
            <a:t> r</a:t>
          </a:r>
          <a:r>
            <a:rPr lang="en-US" sz="1100">
              <a:solidFill>
                <a:schemeClr val="tx1"/>
              </a:solidFill>
              <a:effectLst/>
              <a:latin typeface="+mn-lt"/>
              <a:ea typeface="+mn-ea"/>
              <a:cs typeface="+mn-cs"/>
            </a:rPr>
            <a:t>emaining useful life will be automatically</a:t>
          </a:r>
          <a:r>
            <a:rPr lang="en-US" sz="1100" baseline="0">
              <a:solidFill>
                <a:schemeClr val="tx1"/>
              </a:solidFill>
              <a:effectLst/>
              <a:latin typeface="+mn-lt"/>
              <a:ea typeface="+mn-ea"/>
              <a:cs typeface="+mn-cs"/>
            </a:rPr>
            <a:t> calculated </a:t>
          </a:r>
          <a:r>
            <a:rPr lang="en-US" sz="1100">
              <a:solidFill>
                <a:schemeClr val="tx1"/>
              </a:solidFill>
              <a:effectLst/>
              <a:latin typeface="+mn-lt"/>
              <a:ea typeface="+mn-ea"/>
              <a:cs typeface="+mn-cs"/>
            </a:rPr>
            <a:t>by subtracting its age (column 4) from its expected useful life (column 3).</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6. The expected year of replacement /or</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refurbish met  will automatically be calculated by adding the remaining useful life (column 5) to the current year.</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7. Estimate the cost of replacing each asset, taking into account the expected replacement year. Keep in mind that inflation can affect replacement costs.</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8. For each asset, consider how critical it is to the operation of your system, its remaining useful life, the availability of replacement or backup equipment, maintenance history and any other factors important in evaluating its priority for receiving funding. Rank each asset from “1” to “5,” where “1” is the highest priority and “5” is the lowest. Use the information provided in </a:t>
          </a:r>
          <a:r>
            <a:rPr lang="en-US" sz="1100" b="1" i="1">
              <a:solidFill>
                <a:schemeClr val="tx1"/>
              </a:solidFill>
              <a:effectLst/>
              <a:latin typeface="+mn-lt"/>
              <a:ea typeface="+mn-ea"/>
              <a:cs typeface="+mn-cs"/>
            </a:rPr>
            <a:t>Table 2</a:t>
          </a:r>
          <a:r>
            <a:rPr lang="en-US" sz="1100">
              <a:solidFill>
                <a:schemeClr val="tx1"/>
              </a:solidFill>
              <a:effectLst/>
              <a:latin typeface="+mn-lt"/>
              <a:ea typeface="+mn-ea"/>
              <a:cs typeface="+mn-cs"/>
            </a:rPr>
            <a:t> to determine how each asset should be rated.</a:t>
          </a:r>
          <a:endParaRPr lang="en-US" sz="1100"/>
        </a:p>
      </xdr:txBody>
    </xdr:sp>
    <xdr:clientData/>
  </xdr:oneCellAnchor>
  <xdr:oneCellAnchor>
    <xdr:from>
      <xdr:col>8</xdr:col>
      <xdr:colOff>286872</xdr:colOff>
      <xdr:row>44</xdr:row>
      <xdr:rowOff>151213</xdr:rowOff>
    </xdr:from>
    <xdr:ext cx="5577840" cy="338328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568019" y="9440889"/>
          <a:ext cx="5577840" cy="3383280"/>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b="1">
              <a:solidFill>
                <a:schemeClr val="tx1"/>
              </a:solidFill>
              <a:effectLst/>
              <a:latin typeface="+mn-lt"/>
              <a:ea typeface="+mn-ea"/>
              <a:cs typeface="+mn-cs"/>
            </a:rPr>
            <a:t>Table 2: Description Prioritization Rating</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1</a:t>
          </a:r>
          <a:r>
            <a:rPr lang="en-US" sz="1100" b="0" baseline="0">
              <a:solidFill>
                <a:schemeClr val="tx1"/>
              </a:solidFill>
              <a:effectLst/>
              <a:latin typeface="+mn-lt"/>
              <a:ea typeface="+mn-ea"/>
              <a:cs typeface="+mn-cs"/>
            </a:rPr>
            <a:t>  </a:t>
          </a:r>
          <a:r>
            <a:rPr lang="en-US" sz="1100">
              <a:solidFill>
                <a:schemeClr val="tx1"/>
              </a:solidFill>
              <a:effectLst/>
              <a:latin typeface="+mn-lt"/>
              <a:ea typeface="+mn-ea"/>
              <a:cs typeface="+mn-cs"/>
            </a:rPr>
            <a:t>Effective life exceeded and/or excessive maintenance cost incurred. A high risk of breakdown or imminent failure with serious impact on performance. No additional life expectancy; immediate replacement or rehabilitation needed.  </a:t>
          </a:r>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2</a:t>
          </a:r>
          <a:r>
            <a:rPr lang="en-US" sz="1100" b="0" baseline="0">
              <a:solidFill>
                <a:schemeClr val="tx1"/>
              </a:solidFill>
              <a:effectLst/>
              <a:latin typeface="+mn-lt"/>
              <a:ea typeface="+mn-ea"/>
              <a:cs typeface="+mn-cs"/>
            </a:rPr>
            <a:t>  </a:t>
          </a:r>
          <a:r>
            <a:rPr lang="en-US" sz="1100">
              <a:solidFill>
                <a:schemeClr val="tx1"/>
              </a:solidFill>
              <a:effectLst/>
              <a:latin typeface="+mn-lt"/>
              <a:ea typeface="+mn-ea"/>
              <a:cs typeface="+mn-cs"/>
            </a:rPr>
            <a:t>Very near end of physical life. Substantial on-going maintenance with short, recurrent maintenance levels required to keep the asset </a:t>
          </a:r>
          <a:r>
            <a:rPr lang="en-US" sz="1100" baseline="0">
              <a:solidFill>
                <a:schemeClr val="tx1"/>
              </a:solidFill>
              <a:effectLst/>
              <a:latin typeface="+mn-lt"/>
              <a:ea typeface="+mn-ea"/>
              <a:cs typeface="+mn-cs"/>
            </a:rPr>
            <a:t>in </a:t>
          </a:r>
          <a:r>
            <a:rPr lang="en-US" sz="1100">
              <a:solidFill>
                <a:schemeClr val="tx1"/>
              </a:solidFill>
              <a:effectLst/>
              <a:latin typeface="+mn-lt"/>
              <a:ea typeface="+mn-ea"/>
              <a:cs typeface="+mn-cs"/>
            </a:rPr>
            <a:t>operation. Unplanned corrective maintenance is common. Renewal (refurbishment or replacement) is expected in near term.</a:t>
          </a:r>
        </a:p>
        <a:p>
          <a:pPr marL="0" marR="0" indent="0" defTabSz="914400" eaLnBrk="1" fontAlgn="auto" latinLnBrk="0" hangingPunct="1">
            <a:lnSpc>
              <a:spcPct val="100000"/>
            </a:lnSpc>
            <a:spcBef>
              <a:spcPts val="0"/>
            </a:spcBef>
            <a:spcAft>
              <a:spcPts val="0"/>
            </a:spcAft>
            <a:buClrTx/>
            <a:buSzTx/>
            <a:buFontTx/>
            <a:buNone/>
            <a:tabLst/>
            <a:defRPr/>
          </a:pPr>
          <a:endParaRPr lang="en-US" sz="1100" b="1">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3</a:t>
          </a:r>
          <a:r>
            <a:rPr lang="en-US" sz="1100" b="0" baseline="0">
              <a:solidFill>
                <a:schemeClr val="tx1"/>
              </a:solidFill>
              <a:effectLst/>
              <a:latin typeface="+mn-lt"/>
              <a:ea typeface="+mn-ea"/>
              <a:cs typeface="+mn-cs"/>
            </a:rPr>
            <a:t>  </a:t>
          </a:r>
          <a:r>
            <a:rPr lang="en-US" sz="1100">
              <a:solidFill>
                <a:schemeClr val="tx1"/>
              </a:solidFill>
              <a:effectLst/>
              <a:latin typeface="+mn-lt"/>
              <a:ea typeface="+mn-ea"/>
              <a:cs typeface="+mn-cs"/>
            </a:rPr>
            <a:t>Asset functions but requires a sustained high level of maintenance to remain operational. Shows substantial wear and is likely to cause significant performance deterioration in the near -term. Near term scheduled rehabilitation or replacement needed</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4  </a:t>
          </a:r>
          <a:r>
            <a:rPr lang="en-US" sz="1100">
              <a:solidFill>
                <a:schemeClr val="tx1"/>
              </a:solidFill>
              <a:effectLst/>
              <a:latin typeface="+mn-lt"/>
              <a:ea typeface="+mn-ea"/>
              <a:cs typeface="+mn-cs"/>
            </a:rPr>
            <a:t>Asset is sound and well maintained but may be showing some signs of wear. Delivers full efficiency with little or no performance deterioration. Virtually all maintenance is planned preventive . At worst, only minor repair might be needed in the near term.</a:t>
          </a:r>
          <a:endParaRPr lang="en-US">
            <a:effectLst/>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5</a:t>
          </a:r>
          <a:r>
            <a:rPr lang="en-US" sz="1100" b="0" baseline="0">
              <a:solidFill>
                <a:schemeClr val="tx1"/>
              </a:solidFill>
              <a:effectLst/>
              <a:latin typeface="+mn-lt"/>
              <a:ea typeface="+mn-ea"/>
              <a:cs typeface="+mn-cs"/>
            </a:rPr>
            <a:t>  </a:t>
          </a:r>
          <a:r>
            <a:rPr lang="en-US" sz="1100">
              <a:solidFill>
                <a:schemeClr val="tx1"/>
              </a:solidFill>
              <a:effectLst/>
              <a:latin typeface="+mn-lt"/>
              <a:ea typeface="+mn-ea"/>
              <a:cs typeface="+mn-cs"/>
            </a:rPr>
            <a:t>Asset is like new, fully operable, well maintained, performs consistently at or above current standards. Little wear shown and no further action required.</a:t>
          </a:r>
        </a:p>
      </xdr:txBody>
    </xdr:sp>
    <xdr:clientData/>
  </xdr:oneCellAnchor>
  <xdr:oneCellAnchor>
    <xdr:from>
      <xdr:col>8</xdr:col>
      <xdr:colOff>286549</xdr:colOff>
      <xdr:row>25</xdr:row>
      <xdr:rowOff>39225</xdr:rowOff>
    </xdr:from>
    <xdr:ext cx="5577840" cy="365760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8567696" y="5709401"/>
          <a:ext cx="5577840" cy="3657600"/>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200" b="1">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200" b="1">
              <a:solidFill>
                <a:schemeClr val="tx1"/>
              </a:solidFill>
              <a:effectLst/>
              <a:latin typeface="+mn-lt"/>
              <a:ea typeface="+mn-ea"/>
              <a:cs typeface="+mn-cs"/>
            </a:rPr>
            <a:t>Table 1. Estimated Useful Lifespan </a:t>
          </a:r>
          <a:br>
            <a:rPr lang="en-US" sz="1200" b="1">
              <a:solidFill>
                <a:schemeClr val="tx1"/>
              </a:solidFill>
              <a:effectLst/>
              <a:latin typeface="+mn-lt"/>
              <a:ea typeface="+mn-ea"/>
              <a:cs typeface="+mn-cs"/>
            </a:rPr>
          </a:br>
          <a:r>
            <a:rPr lang="en-US" sz="1200" b="1">
              <a:solidFill>
                <a:schemeClr val="tx1"/>
              </a:solidFill>
              <a:effectLst/>
              <a:latin typeface="+mn-lt"/>
              <a:ea typeface="+mn-ea"/>
              <a:cs typeface="+mn-cs"/>
            </a:rPr>
            <a:t>for Standard Pieces of Equipment</a:t>
          </a:r>
        </a:p>
        <a:p>
          <a:endParaRPr lang="en-US" sz="1100" b="1">
            <a:solidFill>
              <a:schemeClr val="tx1"/>
            </a:solidFill>
            <a:effectLst/>
            <a:latin typeface="+mn-lt"/>
            <a:ea typeface="+mn-ea"/>
            <a:cs typeface="+mn-cs"/>
          </a:endParaRPr>
        </a:p>
        <a:p>
          <a:pPr algn="ctr"/>
          <a:r>
            <a:rPr lang="en-US" sz="1100" b="1">
              <a:solidFill>
                <a:schemeClr val="tx1"/>
              </a:solidFill>
              <a:effectLst/>
              <a:latin typeface="+mn-lt"/>
              <a:ea typeface="+mn-ea"/>
              <a:cs typeface="+mn-cs"/>
            </a:rPr>
            <a:t>Asset</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Expected Useful Life</a:t>
          </a:r>
          <a:r>
            <a:rPr lang="en-US" sz="1100" b="1" baseline="0">
              <a:solidFill>
                <a:schemeClr val="tx1"/>
              </a:solidFill>
              <a:effectLst/>
              <a:latin typeface="+mn-lt"/>
              <a:ea typeface="+mn-ea"/>
              <a:cs typeface="+mn-cs"/>
            </a:rPr>
            <a:t> </a:t>
          </a:r>
          <a:r>
            <a:rPr lang="en-US" sz="1100" i="1">
              <a:solidFill>
                <a:schemeClr val="tx1"/>
              </a:solidFill>
              <a:effectLst/>
              <a:latin typeface="+mn-lt"/>
              <a:ea typeface="+mn-ea"/>
              <a:cs typeface="+mn-cs"/>
            </a:rPr>
            <a:t>(in years)</a:t>
          </a:r>
        </a:p>
        <a:p>
          <a:pPr algn="ctr"/>
          <a:endParaRPr lang="en-US" sz="1100" i="1">
            <a:solidFill>
              <a:schemeClr val="tx1"/>
            </a:solidFill>
            <a:effectLst/>
            <a:latin typeface="+mn-lt"/>
            <a:ea typeface="+mn-ea"/>
            <a:cs typeface="+mn-cs"/>
          </a:endParaRPr>
        </a:p>
        <a:p>
          <a:r>
            <a:rPr lang="en-US" sz="1100">
              <a:solidFill>
                <a:schemeClr val="tx1"/>
              </a:solidFill>
              <a:effectLst/>
              <a:latin typeface="+mn-lt"/>
              <a:ea typeface="+mn-ea"/>
              <a:cs typeface="+mn-cs"/>
            </a:rPr>
            <a:t>Backflow Prevention</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8–15</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Blow-off Valves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35–40</a:t>
          </a:r>
        </a:p>
        <a:p>
          <a:r>
            <a:rPr lang="en-US" sz="1100">
              <a:solidFill>
                <a:schemeClr val="tx1"/>
              </a:solidFill>
              <a:effectLst/>
              <a:latin typeface="+mn-lt"/>
              <a:ea typeface="+mn-ea"/>
              <a:cs typeface="+mn-cs"/>
            </a:rPr>
            <a:t>Buildings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~30</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Chlorination Equipment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10–15</a:t>
          </a:r>
        </a:p>
        <a:p>
          <a:r>
            <a:rPr lang="en-US" sz="1100">
              <a:solidFill>
                <a:schemeClr val="tx1"/>
              </a:solidFill>
              <a:effectLst/>
              <a:latin typeface="+mn-lt"/>
              <a:ea typeface="+mn-ea"/>
              <a:cs typeface="+mn-cs"/>
            </a:rPr>
            <a:t>Computers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5</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Distribution Pipes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35–40</a:t>
          </a:r>
        </a:p>
        <a:p>
          <a:r>
            <a:rPr lang="en-US" sz="1100">
              <a:solidFill>
                <a:schemeClr val="tx1"/>
              </a:solidFill>
              <a:effectLst/>
              <a:latin typeface="+mn-lt"/>
              <a:ea typeface="+mn-ea"/>
              <a:cs typeface="+mn-cs"/>
            </a:rPr>
            <a:t>Electrical Systems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7–10</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Fencing</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10–20</a:t>
          </a:r>
        </a:p>
        <a:p>
          <a:r>
            <a:rPr lang="en-US" sz="1100">
              <a:solidFill>
                <a:schemeClr val="tx1"/>
              </a:solidFill>
              <a:effectLst/>
              <a:latin typeface="+mn-lt"/>
              <a:ea typeface="+mn-ea"/>
              <a:cs typeface="+mn-cs"/>
            </a:rPr>
            <a:t>Galleries and Tunnels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30–40</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Generators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10–20</a:t>
          </a:r>
        </a:p>
        <a:p>
          <a:r>
            <a:rPr lang="en-US" sz="1100">
              <a:solidFill>
                <a:schemeClr val="tx1"/>
              </a:solidFill>
              <a:effectLst/>
              <a:latin typeface="+mn-lt"/>
              <a:ea typeface="+mn-ea"/>
              <a:cs typeface="+mn-cs"/>
            </a:rPr>
            <a:t>Hydrants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~40</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Intake Structures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35–45</a:t>
          </a:r>
        </a:p>
        <a:p>
          <a:r>
            <a:rPr lang="en-US" sz="1100">
              <a:solidFill>
                <a:schemeClr val="tx1"/>
              </a:solidFill>
              <a:effectLst/>
              <a:latin typeface="+mn-lt"/>
              <a:ea typeface="+mn-ea"/>
              <a:cs typeface="+mn-cs"/>
            </a:rPr>
            <a:t>Lab and Monitoring Equipment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5–7</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Landscaping &amp; Grading Equipment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~40</a:t>
          </a:r>
        </a:p>
        <a:p>
          <a:r>
            <a:rPr lang="en-US" sz="1100">
              <a:solidFill>
                <a:schemeClr val="tx1"/>
              </a:solidFill>
              <a:effectLst/>
              <a:latin typeface="+mn-lt"/>
              <a:ea typeface="+mn-ea"/>
              <a:cs typeface="+mn-cs"/>
            </a:rPr>
            <a:t>Meters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10–15</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Office Furniture and Supplies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10</a:t>
          </a:r>
        </a:p>
        <a:p>
          <a:r>
            <a:rPr lang="en-US" sz="1100">
              <a:solidFill>
                <a:schemeClr val="tx1"/>
              </a:solidFill>
              <a:effectLst/>
              <a:latin typeface="+mn-lt"/>
              <a:ea typeface="+mn-ea"/>
              <a:cs typeface="+mn-cs"/>
            </a:rPr>
            <a:t>Other Treatment Equipment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10–15</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Pumps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10–15</a:t>
          </a:r>
        </a:p>
        <a:p>
          <a:r>
            <a:rPr lang="en-US" sz="1100">
              <a:solidFill>
                <a:schemeClr val="tx1"/>
              </a:solidFill>
              <a:effectLst/>
              <a:latin typeface="+mn-lt"/>
              <a:ea typeface="+mn-ea"/>
              <a:cs typeface="+mn-cs"/>
            </a:rPr>
            <a:t>Service Lines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~30</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Storage Tanks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~30</a:t>
          </a:r>
        </a:p>
        <a:p>
          <a:r>
            <a:rPr lang="en-US" sz="1100">
              <a:solidFill>
                <a:schemeClr val="tx1"/>
              </a:solidFill>
              <a:effectLst/>
              <a:latin typeface="+mn-lt"/>
              <a:ea typeface="+mn-ea"/>
              <a:cs typeface="+mn-cs"/>
            </a:rPr>
            <a:t>Tools and Shop Equipment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10–15</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Transmission Mains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35–40</a:t>
          </a:r>
        </a:p>
        <a:p>
          <a:r>
            <a:rPr lang="en-US" sz="1100">
              <a:solidFill>
                <a:schemeClr val="tx1"/>
              </a:solidFill>
              <a:effectLst/>
              <a:latin typeface="+mn-lt"/>
              <a:ea typeface="+mn-ea"/>
              <a:cs typeface="+mn-cs"/>
            </a:rPr>
            <a:t>Transportation Equipment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10</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Valves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35–40</a:t>
          </a:r>
        </a:p>
        <a:p>
          <a:r>
            <a:rPr lang="en-US" sz="1100">
              <a:solidFill>
                <a:schemeClr val="tx1"/>
              </a:solidFill>
              <a:effectLst/>
              <a:latin typeface="+mn-lt"/>
              <a:ea typeface="+mn-ea"/>
              <a:cs typeface="+mn-cs"/>
            </a:rPr>
            <a:t>Wells and Springs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25–35</a:t>
          </a:r>
        </a:p>
        <a:p>
          <a:endParaRPr lang="en-US" sz="1100"/>
        </a:p>
      </xdr:txBody>
    </xdr:sp>
    <xdr:clientData/>
  </xdr:oneCellAnchor>
  <xdr:oneCellAnchor>
    <xdr:from>
      <xdr:col>6</xdr:col>
      <xdr:colOff>437034</xdr:colOff>
      <xdr:row>61</xdr:row>
      <xdr:rowOff>0</xdr:rowOff>
    </xdr:from>
    <xdr:ext cx="1419225" cy="292704"/>
    <xdr:sp macro="[0]!Add_Row_Sheet_1" textlink="">
      <xdr:nvSpPr>
        <xdr:cNvPr id="7" name="Rounded Rectangle 6">
          <a:extLst>
            <a:ext uri="{FF2B5EF4-FFF2-40B4-BE49-F238E27FC236}">
              <a16:creationId xmlns:a16="http://schemas.microsoft.com/office/drawing/2014/main" id="{00000000-0008-0000-0100-000007000000}"/>
            </a:ext>
          </a:extLst>
        </xdr:cNvPr>
        <xdr:cNvSpPr/>
      </xdr:nvSpPr>
      <xdr:spPr>
        <a:xfrm>
          <a:off x="6914034" y="12225618"/>
          <a:ext cx="1419225" cy="292704"/>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0">
          <a:spAutoFit/>
          <a:scene3d>
            <a:camera prst="orthographicFront"/>
            <a:lightRig rig="soft" dir="t">
              <a:rot lat="0" lon="0" rev="10800000"/>
            </a:lightRig>
          </a:scene3d>
          <a:sp3d>
            <a:bevelT w="27940" h="12700"/>
            <a:contourClr>
              <a:srgbClr val="DDDDDD"/>
            </a:contourClr>
          </a:sp3d>
        </a:bodyPr>
        <a:lstStyle/>
        <a:p>
          <a:pPr algn="ctr"/>
          <a:r>
            <a:rPr lang="en-US" sz="1100" b="1" cap="none" spc="150">
              <a:ln w="11430"/>
              <a:solidFill>
                <a:srgbClr val="F8F8F8"/>
              </a:solidFill>
              <a:effectLst>
                <a:outerShdw blurRad="25400" algn="tl" rotWithShape="0">
                  <a:srgbClr val="000000">
                    <a:alpha val="43000"/>
                  </a:srgbClr>
                </a:outerShdw>
              </a:effectLst>
            </a:rPr>
            <a:t>ADD</a:t>
          </a:r>
          <a:r>
            <a:rPr lang="en-US" sz="1100" b="1" cap="none" spc="150" baseline="0">
              <a:ln w="11430"/>
              <a:solidFill>
                <a:srgbClr val="F8F8F8"/>
              </a:solidFill>
              <a:effectLst>
                <a:outerShdw blurRad="25400" algn="tl" rotWithShape="0">
                  <a:srgbClr val="000000">
                    <a:alpha val="43000"/>
                  </a:srgbClr>
                </a:outerShdw>
              </a:effectLst>
            </a:rPr>
            <a:t> A ROW</a:t>
          </a:r>
          <a:endParaRPr lang="en-US" sz="1100" b="1" cap="none" spc="150">
            <a:ln w="11430"/>
            <a:solidFill>
              <a:srgbClr val="F8F8F8"/>
            </a:solidFill>
            <a:effectLst>
              <a:outerShdw blurRad="25400" algn="tl" rotWithShape="0">
                <a:srgbClr val="000000">
                  <a:alpha val="43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xdr:row>
          <xdr:rowOff>152400</xdr:rowOff>
        </xdr:from>
        <xdr:to>
          <xdr:col>2</xdr:col>
          <xdr:colOff>476250</xdr:colOff>
          <xdr:row>2</xdr:row>
          <xdr:rowOff>104775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Inventory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xdr:row>
          <xdr:rowOff>152400</xdr:rowOff>
        </xdr:from>
        <xdr:to>
          <xdr:col>4</xdr:col>
          <xdr:colOff>19050</xdr:colOff>
          <xdr:row>2</xdr:row>
          <xdr:rowOff>104775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Update</a:t>
              </a:r>
            </a:p>
          </xdr:txBody>
        </xdr:sp>
        <xdr:clientData/>
      </xdr:twoCellAnchor>
    </mc:Choice>
    <mc:Fallback/>
  </mc:AlternateContent>
  <xdr:oneCellAnchor>
    <xdr:from>
      <xdr:col>5</xdr:col>
      <xdr:colOff>238125</xdr:colOff>
      <xdr:row>2</xdr:row>
      <xdr:rowOff>180974</xdr:rowOff>
    </xdr:from>
    <xdr:ext cx="4276725" cy="6953251"/>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267575" y="714374"/>
          <a:ext cx="4276725" cy="6953251"/>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tx1"/>
              </a:solidFill>
              <a:effectLst/>
              <a:latin typeface="+mn-lt"/>
              <a:ea typeface="+mn-ea"/>
              <a:cs typeface="+mn-cs"/>
            </a:rPr>
            <a:t>Check the initial box if making your system's first inventory, or check</a:t>
          </a:r>
          <a:r>
            <a:rPr lang="en-US" sz="1100" i="1" baseline="0">
              <a:solidFill>
                <a:schemeClr val="tx1"/>
              </a:solidFill>
              <a:effectLst/>
              <a:latin typeface="+mn-lt"/>
              <a:ea typeface="+mn-ea"/>
              <a:cs typeface="+mn-cs"/>
            </a:rPr>
            <a:t> the update box if</a:t>
          </a:r>
          <a:r>
            <a:rPr lang="en-US" sz="1100" i="1">
              <a:solidFill>
                <a:schemeClr val="tx1"/>
              </a:solidFill>
              <a:effectLst/>
              <a:latin typeface="+mn-lt"/>
              <a:ea typeface="+mn-ea"/>
              <a:cs typeface="+mn-cs"/>
            </a:rPr>
            <a:t> updating an existing inventory. You should update this worksheet at least once a year.</a:t>
          </a:r>
        </a:p>
        <a:p>
          <a:pPr marL="0" marR="0" indent="0" defTabSz="914400" eaLnBrk="1" fontAlgn="auto" latinLnBrk="0" hangingPunct="1">
            <a:lnSpc>
              <a:spcPct val="100000"/>
            </a:lnSpc>
            <a:spcBef>
              <a:spcPts val="0"/>
            </a:spcBef>
            <a:spcAft>
              <a:spcPts val="0"/>
            </a:spcAft>
            <a:buClrTx/>
            <a:buSzTx/>
            <a:buFontTx/>
            <a:buNone/>
            <a:tabLst/>
            <a:defRPr/>
          </a:pPr>
          <a:endParaRPr lang="en-US" sz="1100" b="1" i="1">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tx1"/>
              </a:solidFill>
              <a:effectLst/>
              <a:latin typeface="+mn-lt"/>
              <a:ea typeface="+mn-ea"/>
              <a:cs typeface="+mn-cs"/>
            </a:rPr>
            <a:t>The</a:t>
          </a:r>
          <a:r>
            <a:rPr lang="en-US" sz="1100" i="1" baseline="0">
              <a:solidFill>
                <a:schemeClr val="tx1"/>
              </a:solidFill>
              <a:effectLst/>
              <a:latin typeface="+mn-lt"/>
              <a:ea typeface="+mn-ea"/>
              <a:cs typeface="+mn-cs"/>
            </a:rPr>
            <a:t> yellow cells will automatically calculate for you.</a:t>
          </a:r>
          <a:endParaRPr lang="en-US" sz="1100" i="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1. List your prioritized assets. </a:t>
          </a:r>
        </a:p>
        <a:p>
          <a:r>
            <a:rPr lang="en-US" sz="1100">
              <a:solidFill>
                <a:schemeClr val="tx1"/>
              </a:solidFill>
              <a:effectLst/>
              <a:latin typeface="+mn-lt"/>
              <a:ea typeface="+mn-ea"/>
              <a:cs typeface="+mn-cs"/>
            </a:rPr>
            <a:t>List the assets and</a:t>
          </a:r>
          <a:r>
            <a:rPr lang="en-US" sz="1100" baseline="0">
              <a:solidFill>
                <a:schemeClr val="tx1"/>
              </a:solidFill>
              <a:effectLst/>
              <a:latin typeface="+mn-lt"/>
              <a:ea typeface="+mn-ea"/>
              <a:cs typeface="+mn-cs"/>
            </a:rPr>
            <a:t> their priorities</a:t>
          </a:r>
          <a:r>
            <a:rPr lang="en-US" sz="1100">
              <a:solidFill>
                <a:schemeClr val="tx1"/>
              </a:solidFill>
              <a:effectLst/>
              <a:latin typeface="+mn-lt"/>
              <a:ea typeface="+mn-ea"/>
              <a:cs typeface="+mn-cs"/>
            </a:rPr>
            <a:t> from Worksheet 1: System Inventory and Prioritization. List them in order of priority, with the highest-priority assets (lowest number) first. </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2. List refurbish and replacement activities. </a:t>
          </a:r>
        </a:p>
        <a:p>
          <a:r>
            <a:rPr lang="en-US" sz="1100">
              <a:solidFill>
                <a:schemeClr val="tx1"/>
              </a:solidFill>
              <a:effectLst/>
              <a:latin typeface="+mn-lt"/>
              <a:ea typeface="+mn-ea"/>
              <a:cs typeface="+mn-cs"/>
            </a:rPr>
            <a:t>For each asset, list the rehabilitation and replacement activities you expect to perform over the next five years. Give enough detail for each activity so you can determine the cost of the activity. Include anticipated employee costs. </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3. Estimate years until action is needed. </a:t>
          </a:r>
        </a:p>
        <a:p>
          <a:r>
            <a:rPr lang="en-US" sz="1100">
              <a:solidFill>
                <a:schemeClr val="tx1"/>
              </a:solidFill>
              <a:effectLst/>
              <a:latin typeface="+mn-lt"/>
              <a:ea typeface="+mn-ea"/>
              <a:cs typeface="+mn-cs"/>
            </a:rPr>
            <a:t>For each activity, enter the number of years before you need to do it. For annual activities, enter “1.” For replacement activities, enter the remaining useful life estimated in column 5 of Worksheet 1: System Inventory and Prioritization.</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4. Estimate cost. </a:t>
          </a:r>
        </a:p>
        <a:p>
          <a:r>
            <a:rPr lang="en-US" sz="1100">
              <a:solidFill>
                <a:schemeClr val="tx1"/>
              </a:solidFill>
              <a:effectLst/>
              <a:latin typeface="+mn-lt"/>
              <a:ea typeface="+mn-ea"/>
              <a:cs typeface="+mn-cs"/>
            </a:rPr>
            <a:t>Enter expected costs for each activity. Make sure it</a:t>
          </a:r>
          <a:r>
            <a:rPr lang="en-US" sz="1100" baseline="0">
              <a:solidFill>
                <a:schemeClr val="tx1"/>
              </a:solidFill>
              <a:effectLst/>
              <a:latin typeface="+mn-lt"/>
              <a:ea typeface="+mn-ea"/>
              <a:cs typeface="+mn-cs"/>
            </a:rPr>
            <a:t> i</a:t>
          </a:r>
          <a:r>
            <a:rPr lang="en-US" sz="1100">
              <a:solidFill>
                <a:schemeClr val="tx1"/>
              </a:solidFill>
              <a:effectLst/>
              <a:latin typeface="+mn-lt"/>
              <a:ea typeface="+mn-ea"/>
              <a:cs typeface="+mn-cs"/>
            </a:rPr>
            <a:t>s the complete cost, including preparation, cleanup, removal, and disposal of any waste.</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If you expect to sell an asset at the end of its useful life, subtract the estimated sale price from the cost of a new item and enter the difference.</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5. Financial reserve required per year. </a:t>
          </a:r>
        </a:p>
        <a:p>
          <a:r>
            <a:rPr lang="en-US" sz="1100">
              <a:solidFill>
                <a:schemeClr val="tx1"/>
              </a:solidFill>
              <a:effectLst/>
              <a:latin typeface="+mn-lt"/>
              <a:ea typeface="+mn-ea"/>
              <a:cs typeface="+mn-cs"/>
            </a:rPr>
            <a:t>This is automatically calculated for you by dividing the cost by the years until action is needed. It is the estimated amount of money your utility needs to set aside per year.</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6. Total financial reserve required in the current year. </a:t>
          </a:r>
        </a:p>
        <a:p>
          <a:r>
            <a:rPr lang="en-US" sz="1100">
              <a:solidFill>
                <a:schemeClr val="tx1"/>
              </a:solidFill>
              <a:effectLst/>
              <a:latin typeface="+mn-lt"/>
              <a:ea typeface="+mn-ea"/>
              <a:cs typeface="+mn-cs"/>
            </a:rPr>
            <a:t>Your required reserves for each asset are automatically added together to show the total amount needed in the current year. This is the estimated amount of money your system needs to set aside, starting this current year, to pay for all rehabilitation and replacement activities.</a:t>
          </a:r>
        </a:p>
        <a:p>
          <a:endParaRPr lang="en-US" sz="1100"/>
        </a:p>
      </xdr:txBody>
    </xdr:sp>
    <xdr:clientData/>
  </xdr:oneCellAnchor>
  <xdr:oneCellAnchor>
    <xdr:from>
      <xdr:col>5</xdr:col>
      <xdr:colOff>228600</xdr:colOff>
      <xdr:row>39</xdr:row>
      <xdr:rowOff>171450</xdr:rowOff>
    </xdr:from>
    <xdr:ext cx="1419225" cy="292704"/>
    <xdr:sp macro="[0]!Add_Rows" textlink="">
      <xdr:nvSpPr>
        <xdr:cNvPr id="3" name="Rounded Rectangle 2">
          <a:extLst>
            <a:ext uri="{FF2B5EF4-FFF2-40B4-BE49-F238E27FC236}">
              <a16:creationId xmlns:a16="http://schemas.microsoft.com/office/drawing/2014/main" id="{00000000-0008-0000-0200-000003000000}"/>
            </a:ext>
          </a:extLst>
        </xdr:cNvPr>
        <xdr:cNvSpPr/>
      </xdr:nvSpPr>
      <xdr:spPr>
        <a:xfrm>
          <a:off x="7258050" y="7848600"/>
          <a:ext cx="1419225" cy="292704"/>
        </a:xfrm>
        <a:prstGeom prst="round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0">
          <a:spAutoFit/>
          <a:scene3d>
            <a:camera prst="orthographicFront"/>
            <a:lightRig rig="soft" dir="t">
              <a:rot lat="0" lon="0" rev="10800000"/>
            </a:lightRig>
          </a:scene3d>
          <a:sp3d>
            <a:bevelT w="27940" h="12700"/>
            <a:contourClr>
              <a:srgbClr val="DDDDDD"/>
            </a:contourClr>
          </a:sp3d>
        </a:bodyPr>
        <a:lstStyle/>
        <a:p>
          <a:pPr algn="ctr"/>
          <a:r>
            <a:rPr lang="en-US" sz="1100" b="1" cap="none" spc="150">
              <a:ln w="11430"/>
              <a:solidFill>
                <a:srgbClr val="F8F8F8"/>
              </a:solidFill>
              <a:effectLst>
                <a:outerShdw blurRad="25400" algn="tl" rotWithShape="0">
                  <a:srgbClr val="000000">
                    <a:alpha val="43000"/>
                  </a:srgbClr>
                </a:outerShdw>
              </a:effectLst>
            </a:rPr>
            <a:t>ADD</a:t>
          </a:r>
          <a:r>
            <a:rPr lang="en-US" sz="1100" b="1" cap="none" spc="150" baseline="0">
              <a:ln w="11430"/>
              <a:solidFill>
                <a:srgbClr val="F8F8F8"/>
              </a:solidFill>
              <a:effectLst>
                <a:outerShdw blurRad="25400" algn="tl" rotWithShape="0">
                  <a:srgbClr val="000000">
                    <a:alpha val="43000"/>
                  </a:srgbClr>
                </a:outerShdw>
              </a:effectLst>
            </a:rPr>
            <a:t> A ROW</a:t>
          </a:r>
          <a:endParaRPr lang="en-US" sz="1100" b="1" cap="none" spc="150">
            <a:ln w="11430"/>
            <a:solidFill>
              <a:srgbClr val="F8F8F8"/>
            </a:solidFill>
            <a:effectLst>
              <a:outerShdw blurRad="25400" algn="tl" rotWithShape="0">
                <a:srgbClr val="000000">
                  <a:alpha val="43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190500</xdr:colOff>
      <xdr:row>1</xdr:row>
      <xdr:rowOff>57150</xdr:rowOff>
    </xdr:from>
    <xdr:ext cx="3762375" cy="335280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7219950" y="295275"/>
          <a:ext cx="3762375" cy="3352800"/>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To complete the Budget sheet, you need some general information available, such as inflation rate, community</a:t>
          </a:r>
          <a:r>
            <a:rPr lang="en-US" sz="1100" baseline="0"/>
            <a:t> or </a:t>
          </a:r>
          <a:r>
            <a:rPr lang="en-US" sz="1100"/>
            <a:t>system growth, budget, and revenue information.</a:t>
          </a:r>
        </a:p>
        <a:p>
          <a:endParaRPr lang="en-US" sz="1100"/>
        </a:p>
        <a:p>
          <a:r>
            <a:rPr lang="en-US" sz="1100"/>
            <a:t>Your inflation rate may differ from the national average of 2.2%. Enter the correct inflation rate in </a:t>
          </a:r>
          <a:r>
            <a:rPr lang="en-US" sz="1100" b="1"/>
            <a:t>cell B4</a:t>
          </a:r>
          <a:r>
            <a:rPr lang="en-US" sz="1100"/>
            <a:t>. </a:t>
          </a:r>
        </a:p>
        <a:p>
          <a:endParaRPr lang="en-US" sz="1100"/>
        </a:p>
        <a:p>
          <a:r>
            <a:rPr lang="en-US" sz="1100"/>
            <a:t>Enter your system's rate of annual growth or decline in </a:t>
          </a:r>
          <a:r>
            <a:rPr lang="en-US" sz="1100" b="1"/>
            <a:t>cell B5</a:t>
          </a:r>
          <a:r>
            <a:rPr lang="en-US" sz="1100"/>
            <a:t>. You can either use an estimate or base this figure on the most recent Census data for your community. </a:t>
          </a:r>
        </a:p>
        <a:p>
          <a:endParaRPr lang="en-US" sz="1100"/>
        </a:p>
        <a:p>
          <a:r>
            <a:rPr lang="en-US" sz="1100"/>
            <a:t>Enter any reserve or carry over funds from the previous budget year in </a:t>
          </a:r>
          <a:r>
            <a:rPr lang="en-US" sz="1100" b="1"/>
            <a:t>cell B6</a:t>
          </a:r>
          <a:r>
            <a:rPr lang="en-US" sz="1100"/>
            <a:t>. You may need to check with your system's</a:t>
          </a:r>
          <a:r>
            <a:rPr lang="en-US" sz="1100" baseline="0"/>
            <a:t> f</a:t>
          </a:r>
          <a:r>
            <a:rPr lang="en-US" sz="1100"/>
            <a:t>inance department in case your system's potential reserve funds are deposited into a general fund not dedicated to system improvements. </a:t>
          </a:r>
        </a:p>
        <a:p>
          <a:endParaRPr lang="en-US" sz="1100"/>
        </a:p>
        <a:p>
          <a:r>
            <a:rPr lang="en-US" sz="1100" baseline="0"/>
            <a:t>Complete the remaining blue cells with data from your system. Yellow cells will be automatically calculated for you. </a:t>
          </a:r>
        </a:p>
        <a:p>
          <a:endParaRPr lang="en-US" sz="1100" baseline="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95250</xdr:colOff>
      <xdr:row>0</xdr:row>
      <xdr:rowOff>38100</xdr:rowOff>
    </xdr:from>
    <xdr:ext cx="3333750" cy="162877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7419975" y="38100"/>
          <a:ext cx="3333750" cy="1628776"/>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i="1">
              <a:solidFill>
                <a:schemeClr val="tx1"/>
              </a:solidFill>
              <a:effectLst/>
              <a:latin typeface="+mn-lt"/>
              <a:ea typeface="+mn-ea"/>
              <a:cs typeface="+mn-cs"/>
            </a:rPr>
            <a:t>Only the blue cells require your input</a:t>
          </a:r>
          <a:r>
            <a:rPr lang="en-US" sz="1100" b="1" i="1" baseline="0">
              <a:solidFill>
                <a:schemeClr val="tx1"/>
              </a:solidFill>
              <a:effectLst/>
              <a:latin typeface="+mn-lt"/>
              <a:ea typeface="+mn-ea"/>
              <a:cs typeface="+mn-cs"/>
            </a:rPr>
            <a:t>.</a:t>
          </a:r>
          <a:endParaRPr lang="en-US" b="1">
            <a:effectLst/>
          </a:endParaRPr>
        </a:p>
        <a:p>
          <a:endParaRPr lang="en-US" sz="1100"/>
        </a:p>
        <a:p>
          <a:r>
            <a:rPr lang="en-US" sz="1100"/>
            <a:t>Enter any grants or loans that are already secured</a:t>
          </a:r>
          <a:r>
            <a:rPr lang="en-US" sz="1100" baseline="0"/>
            <a:t> into the blue cells. </a:t>
          </a:r>
          <a:r>
            <a:rPr lang="en-US" sz="1100"/>
            <a:t>If you plan to apply for a grant or loan, do not include it until the contract is signed and know you will receive the funding. </a:t>
          </a:r>
        </a:p>
        <a:p>
          <a:endParaRPr lang="en-US" sz="1100"/>
        </a:p>
        <a:p>
          <a:r>
            <a:rPr lang="en-US" sz="1100"/>
            <a:t>Enter</a:t>
          </a:r>
          <a:r>
            <a:rPr lang="en-US" sz="1100" baseline="0"/>
            <a:t> the number of connections your system has into the blue cell located in B17. </a:t>
          </a:r>
          <a:endParaRPr lang="en-US" sz="1100"/>
        </a:p>
      </xdr:txBody>
    </xdr:sp>
    <xdr:clientData/>
  </xdr:oneCellAnchor>
  <xdr:twoCellAnchor>
    <xdr:from>
      <xdr:col>7</xdr:col>
      <xdr:colOff>95250</xdr:colOff>
      <xdr:row>8</xdr:row>
      <xdr:rowOff>57150</xdr:rowOff>
    </xdr:from>
    <xdr:to>
      <xdr:col>12</xdr:col>
      <xdr:colOff>390525</xdr:colOff>
      <xdr:row>18</xdr:row>
      <xdr:rowOff>66675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419975" y="1724025"/>
          <a:ext cx="3343275" cy="20097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Dollar amounts </a:t>
          </a:r>
          <a:r>
            <a:rPr lang="en-US" sz="1100" baseline="0"/>
            <a:t>in </a:t>
          </a:r>
          <a:r>
            <a:rPr lang="en-US" sz="1100" b="1" baseline="0"/>
            <a:t>Row 13 </a:t>
          </a:r>
          <a:r>
            <a:rPr lang="en-US" sz="1100" baseline="0"/>
            <a:t>show how much additional money you need each year to pay for projected capital projects you have planned. As you update your plan each year these figures will change.</a:t>
          </a:r>
        </a:p>
        <a:p>
          <a:endParaRPr lang="en-US" sz="1100" baseline="0"/>
        </a:p>
        <a:p>
          <a:r>
            <a:rPr lang="en-US" sz="1100" b="1" i="1" baseline="0"/>
            <a:t>If Row 14 indicates a shortfall, ask:</a:t>
          </a:r>
        </a:p>
        <a:p>
          <a:r>
            <a:rPr lang="en-US" sz="1100" baseline="0"/>
            <a:t>1. How will you fund these projects? </a:t>
          </a:r>
        </a:p>
        <a:p>
          <a:r>
            <a:rPr lang="en-US" sz="1100" baseline="0"/>
            <a:t>2. Can you increase rates charged to your customers? </a:t>
          </a:r>
        </a:p>
        <a:p>
          <a:r>
            <a:rPr lang="en-US" sz="1100" baseline="0"/>
            <a:t>3. Do you need to seek funding?</a:t>
          </a:r>
        </a:p>
        <a:p>
          <a:r>
            <a:rPr lang="en-US" sz="1100" baseline="0"/>
            <a:t> </a:t>
          </a:r>
        </a:p>
        <a:p>
          <a:endParaRPr lang="en-US" sz="1100"/>
        </a:p>
      </xdr:txBody>
    </xdr:sp>
    <xdr:clientData/>
  </xdr:twoCellAnchor>
  <xdr:twoCellAnchor>
    <xdr:from>
      <xdr:col>7</xdr:col>
      <xdr:colOff>95250</xdr:colOff>
      <xdr:row>18</xdr:row>
      <xdr:rowOff>123825</xdr:rowOff>
    </xdr:from>
    <xdr:to>
      <xdr:col>12</xdr:col>
      <xdr:colOff>390525</xdr:colOff>
      <xdr:row>23</xdr:row>
      <xdr:rowOff>304800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7419975" y="3790950"/>
          <a:ext cx="3343275" cy="11334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Row 17</a:t>
          </a:r>
          <a:r>
            <a:rPr lang="en-US" sz="1100" b="1" baseline="0"/>
            <a:t> </a:t>
          </a:r>
          <a:r>
            <a:rPr lang="en-US" sz="1100" baseline="0"/>
            <a:t>shows examples of how your customers may be affected if you implement a rate increase to cover the cost of capital improvements. </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10</xdr:col>
      <xdr:colOff>57149</xdr:colOff>
      <xdr:row>2</xdr:row>
      <xdr:rowOff>47625</xdr:rowOff>
    </xdr:from>
    <xdr:ext cx="2447925" cy="1986826"/>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9410699" y="485775"/>
          <a:ext cx="2447925" cy="1986826"/>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This</a:t>
          </a:r>
          <a:r>
            <a:rPr lang="en-US" sz="1100" baseline="0"/>
            <a:t> worksheet does not require any input by the user. All data will be populated and calculated for you. </a:t>
          </a:r>
        </a:p>
        <a:p>
          <a:endParaRPr lang="en-US" sz="1100" baseline="0"/>
        </a:p>
        <a:p>
          <a:r>
            <a:rPr lang="en-US" sz="1100"/>
            <a:t>The capital expenses worksheet allows you to view all of the expenses listed on Worksheet</a:t>
          </a:r>
          <a:r>
            <a:rPr lang="en-US" sz="1100" baseline="0"/>
            <a:t> 2: Comprehensive Planning. It also calculates the</a:t>
          </a:r>
          <a:r>
            <a:rPr lang="en-US" sz="1100"/>
            <a:t> reserve capital needed in savings per year for each project based on the</a:t>
          </a:r>
          <a:r>
            <a:rPr lang="en-US" sz="1100" baseline="0"/>
            <a:t> </a:t>
          </a:r>
          <a:r>
            <a:rPr lang="en-US" sz="1100"/>
            <a:t>year</a:t>
          </a:r>
          <a:r>
            <a:rPr lang="en-US" sz="1100" baseline="0"/>
            <a:t> </a:t>
          </a:r>
          <a:r>
            <a:rPr lang="en-US" sz="1100"/>
            <a:t>the project is needed</a:t>
          </a:r>
          <a:r>
            <a:rPr lang="en-US" sz="1100" baseline="0"/>
            <a:t>.</a:t>
          </a: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15</xdr:col>
      <xdr:colOff>47625</xdr:colOff>
      <xdr:row>2</xdr:row>
      <xdr:rowOff>123825</xdr:rowOff>
    </xdr:from>
    <xdr:ext cx="2428875" cy="135254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9191625" y="504825"/>
          <a:ext cx="2428875" cy="1352549"/>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The Graph Worksheet gives you two visual representations.</a:t>
          </a:r>
          <a:r>
            <a:rPr lang="en-US" sz="1100" baseline="0"/>
            <a:t> T</a:t>
          </a:r>
          <a:r>
            <a:rPr lang="en-US" sz="1100"/>
            <a:t>he first compares your annual expenses</a:t>
          </a:r>
          <a:r>
            <a:rPr lang="en-US" sz="1100" baseline="0"/>
            <a:t> </a:t>
          </a:r>
          <a:r>
            <a:rPr lang="en-US" sz="1100"/>
            <a:t>with your</a:t>
          </a:r>
          <a:r>
            <a:rPr lang="en-US" sz="1100" baseline="0"/>
            <a:t> annual revenues.</a:t>
          </a:r>
          <a:r>
            <a:rPr lang="en-US" sz="1100"/>
            <a:t> The second shows the projected</a:t>
          </a:r>
          <a:r>
            <a:rPr lang="en-US" sz="1100" baseline="0"/>
            <a:t> savings needed to fund your projects with your actual end of year reserves.</a:t>
          </a:r>
          <a:endParaRPr lang="en-US" sz="1100"/>
        </a:p>
      </xdr:txBody>
    </xdr:sp>
    <xdr:clientData/>
  </xdr:oneCellAnchor>
  <xdr:twoCellAnchor>
    <xdr:from>
      <xdr:col>1</xdr:col>
      <xdr:colOff>104775</xdr:colOff>
      <xdr:row>33</xdr:row>
      <xdr:rowOff>66675</xdr:rowOff>
    </xdr:from>
    <xdr:to>
      <xdr:col>14</xdr:col>
      <xdr:colOff>590550</xdr:colOff>
      <xdr:row>63</xdr:row>
      <xdr:rowOff>152399</xdr:rowOff>
    </xdr:to>
    <xdr:graphicFrame macro="">
      <xdr:nvGraphicFramePr>
        <xdr:cNvPr id="5" name="Chart 4" descr="The projected savings needed compared to the end of year reserves for the next 5 years.">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xdr:colOff>
      <xdr:row>0</xdr:row>
      <xdr:rowOff>171450</xdr:rowOff>
    </xdr:from>
    <xdr:to>
      <xdr:col>14</xdr:col>
      <xdr:colOff>561976</xdr:colOff>
      <xdr:row>32</xdr:row>
      <xdr:rowOff>19050</xdr:rowOff>
    </xdr:to>
    <xdr:graphicFrame macro="">
      <xdr:nvGraphicFramePr>
        <xdr:cNvPr id="6" name="Chart 5" descr="Comparing the annual revenue and expenses for the next 5 years.">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38101</xdr:colOff>
      <xdr:row>10</xdr:row>
      <xdr:rowOff>171450</xdr:rowOff>
    </xdr:from>
    <xdr:to>
      <xdr:col>19</xdr:col>
      <xdr:colOff>76201</xdr:colOff>
      <xdr:row>16</xdr:row>
      <xdr:rowOff>133350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9182101" y="2076450"/>
          <a:ext cx="2476500" cy="11049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first graph (Annual Revenue and Expense Comparison) </a:t>
          </a:r>
          <a:r>
            <a:rPr lang="en-US" sz="1100" b="1" baseline="0"/>
            <a:t>does not </a:t>
          </a:r>
          <a:r>
            <a:rPr lang="en-US" sz="1100" baseline="0"/>
            <a:t>include any consideration for capital improvements that you have planned or need to prepare for.</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14999847407452621"/>
  </sheetPr>
  <dimension ref="A1:C10"/>
  <sheetViews>
    <sheetView tabSelected="1" zoomScale="85" zoomScaleNormal="85" workbookViewId="0">
      <selection activeCell="A6" sqref="A6"/>
    </sheetView>
  </sheetViews>
  <sheetFormatPr defaultColWidth="0" defaultRowHeight="23.25" zeroHeight="1" x14ac:dyDescent="0.25"/>
  <cols>
    <col min="1" max="1" width="146.42578125" style="2" customWidth="1"/>
    <col min="2" max="2" width="9.140625" style="2" hidden="1" customWidth="1"/>
    <col min="3" max="3" width="0" style="2" hidden="1" customWidth="1"/>
    <col min="4" max="16384" width="9.140625" style="2" hidden="1"/>
  </cols>
  <sheetData>
    <row r="1" spans="1:3" x14ac:dyDescent="0.25"/>
    <row r="2" spans="1:3" s="1" customFormat="1" x14ac:dyDescent="0.25">
      <c r="A2" s="23" t="s">
        <v>65</v>
      </c>
      <c r="C2" s="4"/>
    </row>
    <row r="3" spans="1:3" s="1" customFormat="1" x14ac:dyDescent="0.25">
      <c r="A3" s="24" t="s">
        <v>70</v>
      </c>
      <c r="C3" s="4"/>
    </row>
    <row r="4" spans="1:3" s="1" customFormat="1" ht="290.25" customHeight="1" x14ac:dyDescent="0.25">
      <c r="A4" s="25" t="s">
        <v>97</v>
      </c>
    </row>
    <row r="5" spans="1:3" s="1" customFormat="1" ht="30" customHeight="1" x14ac:dyDescent="0.25">
      <c r="A5" s="26" t="s">
        <v>71</v>
      </c>
      <c r="C5" s="4"/>
    </row>
    <row r="6" spans="1:3" s="1" customFormat="1" ht="290.25" customHeight="1" x14ac:dyDescent="0.25">
      <c r="A6" s="27" t="s">
        <v>98</v>
      </c>
      <c r="C6" s="4"/>
    </row>
    <row r="7" spans="1:3" s="1" customFormat="1" ht="33.75" customHeight="1" x14ac:dyDescent="0.25">
      <c r="A7" s="24" t="s">
        <v>72</v>
      </c>
      <c r="C7" s="4"/>
    </row>
    <row r="8" spans="1:3" s="1" customFormat="1" ht="147" x14ac:dyDescent="0.25">
      <c r="A8" s="25" t="s">
        <v>78</v>
      </c>
      <c r="C8" s="4"/>
    </row>
    <row r="9" spans="1:3" s="1" customFormat="1" hidden="1" x14ac:dyDescent="0.25">
      <c r="A9" s="28"/>
      <c r="C9" s="4"/>
    </row>
    <row r="10" spans="1:3" s="1" customFormat="1" hidden="1" x14ac:dyDescent="0.25">
      <c r="A10" s="29"/>
    </row>
  </sheetData>
  <sheetProtection algorithmName="SHA-512" hashValue="Buf6zQGuB/bhTJ5QZFav8YvdpzCgh3ZtUmUpzMnh/hEwsGLUnDAHdafClyc9zelI4cjOH7g1y30C+/S/nhzj0g==" saltValue="ZZdYzo/ew1nf+qg9MLuKoA==" spinCount="100000" sheet="1" objects="1" scenarios="1" selectLockedCells="1" selectUnlockedCells="1"/>
  <customSheetViews>
    <customSheetView guid="{9C742C24-9F93-42EA-B0A2-695C94DD5DB4}" scale="70" topLeftCell="A19">
      <selection activeCell="A28" sqref="A28"/>
      <pageMargins left="0.5" right="0.5" top="0.5" bottom="0.5" header="0.3" footer="0.3"/>
      <printOptions gridLines="1"/>
      <pageSetup orientation="landscape" r:id="rId1"/>
    </customSheetView>
    <customSheetView guid="{4AB30D70-905A-471B-A161-172A6B225F3E}" scale="70" topLeftCell="A10">
      <selection activeCell="A8" sqref="A8"/>
      <pageMargins left="0.5" right="0.5" top="0.5" bottom="0.5" header="0.3" footer="0.3"/>
      <printOptions gridLines="1"/>
      <pageSetup orientation="landscape" r:id="rId2"/>
    </customSheetView>
    <customSheetView guid="{C0A7828F-262B-4C10-845F-9BA9B6FE85EB}" scale="70" showPageBreaks="1">
      <selection activeCell="A4" sqref="A4"/>
      <pageMargins left="0.5" right="0.5" top="0.5" bottom="0.5" header="0.3" footer="0.3"/>
      <printOptions gridLines="1"/>
      <pageSetup orientation="landscape" r:id="rId3"/>
    </customSheetView>
    <customSheetView guid="{4C18385F-14C1-489F-AB38-282F6B13E6F4}" scale="70">
      <selection activeCell="A4" sqref="A4"/>
      <pageMargins left="0.5" right="0.5" top="0.5" bottom="0.5" header="0.3" footer="0.3"/>
      <printOptions gridLines="1"/>
      <pageSetup orientation="landscape" r:id="rId4"/>
    </customSheetView>
    <customSheetView guid="{47205C92-2612-47C7-B038-1D39B7445A31}" scale="70" showPageBreaks="1">
      <selection activeCell="A4" sqref="A4"/>
      <pageMargins left="0.5" right="0.5" top="0.5" bottom="0.5" header="0.3" footer="0.3"/>
      <printOptions gridLines="1"/>
      <pageSetup orientation="landscape" r:id="rId5"/>
    </customSheetView>
    <customSheetView guid="{01025746-449B-4CBD-B216-95DA7CB05A2D}" scale="85" showPageBreaks="1" printArea="1">
      <selection activeCell="A31" sqref="A31"/>
      <pageMargins left="0.5" right="0.5" top="0.5" bottom="0.5" header="0.3" footer="0.3"/>
      <printOptions gridLines="1"/>
      <pageSetup orientation="landscape" r:id="rId6"/>
    </customSheetView>
    <customSheetView guid="{592B298E-7DC5-449D-9483-C26BA1B87D0D}" scale="85" showPageBreaks="1" printArea="1">
      <selection activeCell="A5" sqref="A5"/>
      <pageMargins left="0.5" right="0.5" top="0.5" bottom="0.5" header="0.3" footer="0.3"/>
      <printOptions gridLines="1"/>
      <pageSetup orientation="landscape" r:id="rId7"/>
    </customSheetView>
  </customSheetViews>
  <phoneticPr fontId="0" type="noConversion"/>
  <printOptions gridLines="1"/>
  <pageMargins left="0.5" right="0.5" top="0.5" bottom="0.5" header="0.3" footer="0.3"/>
  <pageSetup scale="64" orientation="landscape"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tabColor theme="0" tint="-0.14999847407452621"/>
  </sheetPr>
  <dimension ref="A1:R69"/>
  <sheetViews>
    <sheetView zoomScale="85" zoomScaleNormal="85" workbookViewId="0">
      <selection activeCell="B58" sqref="B58"/>
    </sheetView>
  </sheetViews>
  <sheetFormatPr defaultColWidth="0" defaultRowHeight="15" zeroHeight="1" x14ac:dyDescent="0.25"/>
  <cols>
    <col min="1" max="1" width="35.85546875" style="77" customWidth="1"/>
    <col min="2" max="2" width="14" style="75" bestFit="1" customWidth="1"/>
    <col min="3" max="3" width="11.140625" style="75" bestFit="1" customWidth="1"/>
    <col min="4" max="4" width="7.28515625" style="75" bestFit="1" customWidth="1"/>
    <col min="5" max="5" width="12.42578125" style="75" bestFit="1" customWidth="1"/>
    <col min="6" max="6" width="13.28515625" style="75" customWidth="1"/>
    <col min="7" max="7" width="15.5703125" style="75" bestFit="1" customWidth="1"/>
    <col min="8" max="8" width="14.7109375" style="75" bestFit="1" customWidth="1"/>
    <col min="9" max="10" width="9.140625" style="75" customWidth="1"/>
    <col min="11" max="18" width="9.140625" customWidth="1"/>
    <col min="19" max="16384" width="9.140625" hidden="1"/>
  </cols>
  <sheetData>
    <row r="1" spans="1:18" ht="27" customHeight="1" x14ac:dyDescent="0.25">
      <c r="A1" s="111" t="s">
        <v>46</v>
      </c>
      <c r="B1" s="116"/>
      <c r="C1" s="116"/>
      <c r="D1" s="116"/>
      <c r="E1" s="116"/>
      <c r="F1" s="116"/>
      <c r="G1" s="116"/>
      <c r="H1" s="117"/>
      <c r="J1" s="109"/>
      <c r="K1" s="75"/>
      <c r="L1" s="75"/>
      <c r="M1" s="75"/>
      <c r="N1" s="75"/>
      <c r="O1" s="75"/>
      <c r="P1" s="75"/>
      <c r="Q1" s="75"/>
      <c r="R1" s="75"/>
    </row>
    <row r="2" spans="1:18" ht="21.75" customHeight="1" x14ac:dyDescent="0.25">
      <c r="A2" s="118" t="s">
        <v>53</v>
      </c>
      <c r="B2" s="102" t="s">
        <v>54</v>
      </c>
      <c r="C2" s="103"/>
      <c r="D2" s="103"/>
      <c r="E2" s="103"/>
      <c r="F2" s="103"/>
      <c r="G2" s="103"/>
      <c r="H2" s="104"/>
      <c r="K2" s="75"/>
      <c r="L2" s="75"/>
      <c r="M2" s="75"/>
      <c r="N2" s="75"/>
      <c r="O2" s="75"/>
      <c r="P2" s="75"/>
      <c r="Q2" s="75"/>
      <c r="R2" s="75"/>
    </row>
    <row r="3" spans="1:18" ht="21.75" customHeight="1" x14ac:dyDescent="0.25">
      <c r="A3" s="119"/>
      <c r="B3" s="106"/>
      <c r="C3" s="107"/>
      <c r="D3" s="107"/>
      <c r="E3" s="107"/>
      <c r="F3" s="107"/>
      <c r="G3" s="107"/>
      <c r="H3" s="108"/>
      <c r="K3" s="75"/>
      <c r="L3" s="75"/>
      <c r="M3" s="75"/>
      <c r="N3" s="75"/>
      <c r="O3" s="75"/>
      <c r="P3" s="75"/>
      <c r="Q3" s="75"/>
      <c r="R3" s="75"/>
    </row>
    <row r="4" spans="1:18" ht="60" x14ac:dyDescent="0.25">
      <c r="A4" s="3" t="s">
        <v>47</v>
      </c>
      <c r="B4" s="3" t="s">
        <v>48</v>
      </c>
      <c r="C4" s="3" t="s">
        <v>49</v>
      </c>
      <c r="D4" s="3" t="s">
        <v>50</v>
      </c>
      <c r="E4" s="3" t="s">
        <v>68</v>
      </c>
      <c r="F4" s="3" t="s">
        <v>69</v>
      </c>
      <c r="G4" s="3" t="s">
        <v>74</v>
      </c>
      <c r="H4" s="3" t="s">
        <v>51</v>
      </c>
      <c r="K4" s="75"/>
      <c r="L4" s="75"/>
      <c r="M4" s="75"/>
      <c r="N4" s="75"/>
      <c r="O4" s="75"/>
      <c r="P4" s="75"/>
      <c r="Q4" s="75"/>
      <c r="R4" s="75"/>
    </row>
    <row r="5" spans="1:18" x14ac:dyDescent="0.25">
      <c r="A5" s="30" t="s">
        <v>67</v>
      </c>
      <c r="B5" s="30" t="s">
        <v>52</v>
      </c>
      <c r="C5" s="30">
        <v>15</v>
      </c>
      <c r="D5" s="30">
        <v>9</v>
      </c>
      <c r="E5" s="16">
        <f>IF(C5="","",IF(D5="","",C5-D5))</f>
        <v>6</v>
      </c>
      <c r="F5" s="16">
        <f>IF(E5="","",E5+$B$3)</f>
        <v>6</v>
      </c>
      <c r="G5" s="34">
        <v>9000</v>
      </c>
      <c r="H5" s="30">
        <v>4</v>
      </c>
      <c r="K5" s="75"/>
      <c r="L5" s="75"/>
      <c r="M5" s="75"/>
      <c r="N5" s="75"/>
      <c r="O5" s="75"/>
      <c r="P5" s="75"/>
      <c r="Q5" s="75"/>
      <c r="R5" s="75"/>
    </row>
    <row r="6" spans="1:18" x14ac:dyDescent="0.25">
      <c r="A6" s="12"/>
      <c r="B6" s="31"/>
      <c r="C6" s="32"/>
      <c r="D6" s="33"/>
      <c r="E6" s="21" t="str">
        <f t="shared" ref="E6:E57" si="0">IF(C6="","",IF(D6="","",C6-D6))</f>
        <v/>
      </c>
      <c r="F6" s="21" t="str">
        <f>IF(E6="","",E6+$B$3)</f>
        <v/>
      </c>
      <c r="G6" s="35"/>
      <c r="H6" s="12"/>
      <c r="K6" s="75"/>
      <c r="L6" s="75"/>
      <c r="M6" s="75"/>
      <c r="N6" s="75"/>
      <c r="O6" s="75"/>
      <c r="P6" s="75"/>
      <c r="Q6" s="75"/>
      <c r="R6" s="75"/>
    </row>
    <row r="7" spans="1:18" x14ac:dyDescent="0.25">
      <c r="A7" s="12"/>
      <c r="B7" s="31"/>
      <c r="C7" s="31"/>
      <c r="D7" s="12"/>
      <c r="E7" s="21" t="str">
        <f t="shared" si="0"/>
        <v/>
      </c>
      <c r="F7" s="21" t="str">
        <f t="shared" ref="F7:F57" si="1">IF(E7="","",E7+$B$3)</f>
        <v/>
      </c>
      <c r="G7" s="35"/>
      <c r="H7" s="12"/>
      <c r="K7" s="75"/>
      <c r="L7" s="75"/>
      <c r="M7" s="75"/>
      <c r="N7" s="75"/>
      <c r="O7" s="75"/>
      <c r="P7" s="75"/>
      <c r="Q7" s="75"/>
      <c r="R7" s="75"/>
    </row>
    <row r="8" spans="1:18" x14ac:dyDescent="0.25">
      <c r="A8" s="12"/>
      <c r="B8" s="31"/>
      <c r="C8" s="32"/>
      <c r="D8" s="33"/>
      <c r="E8" s="21" t="str">
        <f t="shared" si="0"/>
        <v/>
      </c>
      <c r="F8" s="21" t="str">
        <f t="shared" si="1"/>
        <v/>
      </c>
      <c r="G8" s="35"/>
      <c r="H8" s="33"/>
      <c r="K8" s="75"/>
      <c r="L8" s="75"/>
      <c r="M8" s="75"/>
      <c r="N8" s="75"/>
      <c r="O8" s="75"/>
      <c r="P8" s="75"/>
      <c r="Q8" s="75"/>
      <c r="R8" s="75"/>
    </row>
    <row r="9" spans="1:18" x14ac:dyDescent="0.25">
      <c r="A9" s="33"/>
      <c r="B9" s="31"/>
      <c r="C9" s="32"/>
      <c r="D9" s="33"/>
      <c r="E9" s="21" t="str">
        <f t="shared" si="0"/>
        <v/>
      </c>
      <c r="F9" s="21" t="str">
        <f t="shared" si="1"/>
        <v/>
      </c>
      <c r="G9" s="35"/>
      <c r="H9" s="12"/>
      <c r="K9" s="75"/>
      <c r="L9" s="75"/>
      <c r="M9" s="75"/>
      <c r="N9" s="75"/>
      <c r="O9" s="75"/>
      <c r="P9" s="75"/>
      <c r="Q9" s="75"/>
      <c r="R9" s="75"/>
    </row>
    <row r="10" spans="1:18" x14ac:dyDescent="0.25">
      <c r="A10" s="12"/>
      <c r="B10" s="31"/>
      <c r="C10" s="32"/>
      <c r="D10" s="33"/>
      <c r="E10" s="21" t="str">
        <f t="shared" si="0"/>
        <v/>
      </c>
      <c r="F10" s="21" t="str">
        <f t="shared" si="1"/>
        <v/>
      </c>
      <c r="G10" s="35"/>
      <c r="H10" s="33"/>
      <c r="K10" s="75"/>
      <c r="L10" s="75"/>
      <c r="M10" s="75"/>
      <c r="N10" s="75"/>
      <c r="O10" s="75"/>
      <c r="P10" s="75"/>
      <c r="Q10" s="75"/>
      <c r="R10" s="75"/>
    </row>
    <row r="11" spans="1:18" x14ac:dyDescent="0.25">
      <c r="A11" s="12"/>
      <c r="B11" s="31"/>
      <c r="C11" s="32"/>
      <c r="D11" s="33"/>
      <c r="E11" s="21" t="str">
        <f t="shared" si="0"/>
        <v/>
      </c>
      <c r="F11" s="21" t="str">
        <f t="shared" si="1"/>
        <v/>
      </c>
      <c r="G11" s="35"/>
      <c r="H11" s="33"/>
      <c r="K11" s="75"/>
      <c r="L11" s="75"/>
      <c r="M11" s="75"/>
      <c r="N11" s="75"/>
      <c r="O11" s="75"/>
      <c r="P11" s="75"/>
      <c r="Q11" s="75"/>
      <c r="R11" s="75"/>
    </row>
    <row r="12" spans="1:18" x14ac:dyDescent="0.25">
      <c r="A12" s="33"/>
      <c r="B12" s="31"/>
      <c r="C12" s="32"/>
      <c r="D12" s="33"/>
      <c r="E12" s="21" t="str">
        <f t="shared" si="0"/>
        <v/>
      </c>
      <c r="F12" s="21" t="str">
        <f t="shared" si="1"/>
        <v/>
      </c>
      <c r="G12" s="35"/>
      <c r="H12" s="33"/>
      <c r="K12" s="75"/>
      <c r="L12" s="75"/>
      <c r="M12" s="75"/>
      <c r="N12" s="75"/>
      <c r="O12" s="75"/>
      <c r="P12" s="75"/>
      <c r="Q12" s="75"/>
      <c r="R12" s="75"/>
    </row>
    <row r="13" spans="1:18" x14ac:dyDescent="0.25">
      <c r="A13" s="12"/>
      <c r="B13" s="31"/>
      <c r="C13" s="32"/>
      <c r="D13" s="33"/>
      <c r="E13" s="21" t="str">
        <f t="shared" si="0"/>
        <v/>
      </c>
      <c r="F13" s="21" t="str">
        <f t="shared" si="1"/>
        <v/>
      </c>
      <c r="G13" s="35"/>
      <c r="H13" s="33"/>
      <c r="K13" s="75"/>
      <c r="L13" s="75"/>
      <c r="M13" s="75"/>
      <c r="N13" s="75"/>
      <c r="O13" s="75"/>
      <c r="P13" s="75"/>
      <c r="Q13" s="75"/>
      <c r="R13" s="75"/>
    </row>
    <row r="14" spans="1:18" x14ac:dyDescent="0.25">
      <c r="A14" s="33"/>
      <c r="B14" s="31"/>
      <c r="C14" s="32"/>
      <c r="D14" s="33"/>
      <c r="E14" s="21" t="str">
        <f t="shared" si="0"/>
        <v/>
      </c>
      <c r="F14" s="21" t="str">
        <f t="shared" si="1"/>
        <v/>
      </c>
      <c r="G14" s="35"/>
      <c r="H14" s="33"/>
      <c r="K14" s="75"/>
      <c r="L14" s="75"/>
      <c r="M14" s="75"/>
      <c r="N14" s="75"/>
      <c r="O14" s="75"/>
      <c r="P14" s="75"/>
      <c r="Q14" s="75"/>
      <c r="R14" s="75"/>
    </row>
    <row r="15" spans="1:18" x14ac:dyDescent="0.25">
      <c r="A15" s="33"/>
      <c r="B15" s="31"/>
      <c r="C15" s="32"/>
      <c r="D15" s="33"/>
      <c r="E15" s="21" t="str">
        <f t="shared" si="0"/>
        <v/>
      </c>
      <c r="F15" s="21" t="str">
        <f t="shared" si="1"/>
        <v/>
      </c>
      <c r="G15" s="35"/>
      <c r="H15" s="33"/>
      <c r="K15" s="75"/>
      <c r="L15" s="75"/>
      <c r="M15" s="75"/>
      <c r="N15" s="75"/>
      <c r="O15" s="75"/>
      <c r="P15" s="75"/>
      <c r="Q15" s="75"/>
      <c r="R15" s="75"/>
    </row>
    <row r="16" spans="1:18" x14ac:dyDescent="0.25">
      <c r="A16" s="12"/>
      <c r="B16" s="31"/>
      <c r="C16" s="32"/>
      <c r="D16" s="33"/>
      <c r="E16" s="21" t="str">
        <f t="shared" si="0"/>
        <v/>
      </c>
      <c r="F16" s="21" t="str">
        <f t="shared" si="1"/>
        <v/>
      </c>
      <c r="G16" s="35"/>
      <c r="H16" s="33"/>
      <c r="K16" s="75"/>
      <c r="L16" s="75"/>
      <c r="M16" s="75"/>
      <c r="N16" s="75"/>
      <c r="O16" s="75"/>
      <c r="P16" s="75"/>
      <c r="Q16" s="75"/>
      <c r="R16" s="75"/>
    </row>
    <row r="17" spans="1:18" x14ac:dyDescent="0.25">
      <c r="A17" s="12"/>
      <c r="B17" s="31"/>
      <c r="C17" s="32"/>
      <c r="D17" s="33"/>
      <c r="E17" s="21" t="str">
        <f t="shared" si="0"/>
        <v/>
      </c>
      <c r="F17" s="21" t="str">
        <f t="shared" si="1"/>
        <v/>
      </c>
      <c r="G17" s="35"/>
      <c r="H17" s="33"/>
      <c r="K17" s="75"/>
      <c r="L17" s="75"/>
      <c r="M17" s="75"/>
      <c r="N17" s="75"/>
      <c r="O17" s="75"/>
      <c r="P17" s="75"/>
      <c r="Q17" s="75"/>
      <c r="R17" s="75"/>
    </row>
    <row r="18" spans="1:18" x14ac:dyDescent="0.25">
      <c r="A18" s="12"/>
      <c r="B18" s="31"/>
      <c r="C18" s="32"/>
      <c r="D18" s="33"/>
      <c r="E18" s="21" t="str">
        <f t="shared" si="0"/>
        <v/>
      </c>
      <c r="F18" s="21" t="str">
        <f t="shared" si="1"/>
        <v/>
      </c>
      <c r="G18" s="35"/>
      <c r="H18" s="33"/>
      <c r="K18" s="75"/>
      <c r="L18" s="75"/>
      <c r="M18" s="75"/>
      <c r="N18" s="75"/>
      <c r="O18" s="75"/>
      <c r="P18" s="75"/>
      <c r="Q18" s="75"/>
      <c r="R18" s="75"/>
    </row>
    <row r="19" spans="1:18" x14ac:dyDescent="0.25">
      <c r="A19" s="33"/>
      <c r="B19" s="31"/>
      <c r="C19" s="32"/>
      <c r="D19" s="33"/>
      <c r="E19" s="21" t="str">
        <f t="shared" si="0"/>
        <v/>
      </c>
      <c r="F19" s="21" t="str">
        <f t="shared" si="1"/>
        <v/>
      </c>
      <c r="G19" s="35"/>
      <c r="H19" s="33"/>
      <c r="K19" s="75"/>
      <c r="L19" s="75"/>
      <c r="M19" s="75"/>
      <c r="N19" s="75"/>
      <c r="O19" s="75"/>
      <c r="P19" s="75"/>
      <c r="Q19" s="75"/>
      <c r="R19" s="75"/>
    </row>
    <row r="20" spans="1:18" x14ac:dyDescent="0.25">
      <c r="A20" s="33"/>
      <c r="B20" s="31"/>
      <c r="C20" s="32"/>
      <c r="D20" s="33"/>
      <c r="E20" s="21" t="str">
        <f t="shared" si="0"/>
        <v/>
      </c>
      <c r="F20" s="21" t="str">
        <f t="shared" si="1"/>
        <v/>
      </c>
      <c r="G20" s="35"/>
      <c r="H20" s="33"/>
      <c r="K20" s="75"/>
      <c r="L20" s="75"/>
      <c r="M20" s="75"/>
      <c r="N20" s="75"/>
      <c r="O20" s="75"/>
      <c r="P20" s="75"/>
      <c r="Q20" s="75"/>
      <c r="R20" s="75"/>
    </row>
    <row r="21" spans="1:18" x14ac:dyDescent="0.25">
      <c r="A21" s="12"/>
      <c r="B21" s="31"/>
      <c r="C21" s="32"/>
      <c r="D21" s="33"/>
      <c r="E21" s="21" t="str">
        <f t="shared" si="0"/>
        <v/>
      </c>
      <c r="F21" s="21" t="str">
        <f t="shared" si="1"/>
        <v/>
      </c>
      <c r="G21" s="35"/>
      <c r="H21" s="33"/>
      <c r="K21" s="75"/>
      <c r="L21" s="75"/>
      <c r="M21" s="75"/>
      <c r="N21" s="75"/>
      <c r="O21" s="75"/>
      <c r="P21" s="75"/>
      <c r="Q21" s="75"/>
      <c r="R21" s="75"/>
    </row>
    <row r="22" spans="1:18" x14ac:dyDescent="0.25">
      <c r="A22" s="12"/>
      <c r="B22" s="31"/>
      <c r="C22" s="32"/>
      <c r="D22" s="33"/>
      <c r="E22" s="21" t="str">
        <f t="shared" si="0"/>
        <v/>
      </c>
      <c r="F22" s="21" t="str">
        <f t="shared" si="1"/>
        <v/>
      </c>
      <c r="G22" s="35"/>
      <c r="H22" s="33"/>
      <c r="K22" s="75"/>
      <c r="L22" s="75"/>
      <c r="M22" s="75"/>
      <c r="N22" s="75"/>
      <c r="O22" s="75"/>
      <c r="P22" s="75"/>
      <c r="Q22" s="75"/>
      <c r="R22" s="75"/>
    </row>
    <row r="23" spans="1:18" x14ac:dyDescent="0.25">
      <c r="A23" s="33"/>
      <c r="B23" s="31"/>
      <c r="C23" s="32"/>
      <c r="D23" s="32"/>
      <c r="E23" s="21" t="str">
        <f t="shared" si="0"/>
        <v/>
      </c>
      <c r="F23" s="21" t="str">
        <f t="shared" si="1"/>
        <v/>
      </c>
      <c r="G23" s="36"/>
      <c r="H23" s="33"/>
      <c r="K23" s="75"/>
      <c r="L23" s="75"/>
      <c r="M23" s="75"/>
      <c r="N23" s="75"/>
      <c r="O23" s="75"/>
      <c r="P23" s="75"/>
      <c r="Q23" s="75"/>
      <c r="R23" s="75"/>
    </row>
    <row r="24" spans="1:18" x14ac:dyDescent="0.25">
      <c r="A24" s="31"/>
      <c r="B24" s="31"/>
      <c r="C24" s="32"/>
      <c r="D24" s="32"/>
      <c r="E24" s="5" t="str">
        <f t="shared" si="0"/>
        <v/>
      </c>
      <c r="F24" s="5" t="str">
        <f t="shared" si="1"/>
        <v/>
      </c>
      <c r="G24" s="36"/>
      <c r="H24" s="32"/>
      <c r="K24" s="75"/>
      <c r="L24" s="75"/>
      <c r="M24" s="75"/>
      <c r="N24" s="75"/>
      <c r="O24" s="75"/>
      <c r="P24" s="75"/>
      <c r="Q24" s="75"/>
      <c r="R24" s="75"/>
    </row>
    <row r="25" spans="1:18" x14ac:dyDescent="0.25">
      <c r="A25" s="31"/>
      <c r="B25" s="31"/>
      <c r="C25" s="32"/>
      <c r="D25" s="32"/>
      <c r="E25" s="5" t="str">
        <f t="shared" si="0"/>
        <v/>
      </c>
      <c r="F25" s="5" t="str">
        <f t="shared" si="1"/>
        <v/>
      </c>
      <c r="G25" s="36"/>
      <c r="H25" s="32"/>
      <c r="K25" s="75"/>
      <c r="L25" s="75"/>
      <c r="M25" s="75"/>
      <c r="N25" s="75"/>
      <c r="O25" s="75"/>
      <c r="P25" s="75"/>
      <c r="Q25" s="75"/>
      <c r="R25" s="75"/>
    </row>
    <row r="26" spans="1:18" x14ac:dyDescent="0.25">
      <c r="A26" s="31"/>
      <c r="B26" s="31"/>
      <c r="C26" s="32"/>
      <c r="D26" s="32"/>
      <c r="E26" s="5" t="str">
        <f t="shared" si="0"/>
        <v/>
      </c>
      <c r="F26" s="5" t="str">
        <f t="shared" si="1"/>
        <v/>
      </c>
      <c r="G26" s="36"/>
      <c r="H26" s="32"/>
      <c r="K26" s="75"/>
      <c r="L26" s="75"/>
      <c r="M26" s="75"/>
      <c r="N26" s="75"/>
      <c r="O26" s="75"/>
      <c r="P26" s="75"/>
      <c r="Q26" s="75"/>
      <c r="R26" s="75"/>
    </row>
    <row r="27" spans="1:18" x14ac:dyDescent="0.25">
      <c r="A27" s="32"/>
      <c r="B27" s="31"/>
      <c r="C27" s="32"/>
      <c r="D27" s="31"/>
      <c r="E27" s="5" t="str">
        <f t="shared" si="0"/>
        <v/>
      </c>
      <c r="F27" s="5" t="str">
        <f t="shared" si="1"/>
        <v/>
      </c>
      <c r="G27" s="36"/>
      <c r="H27" s="31"/>
      <c r="K27" s="75"/>
      <c r="L27" s="75"/>
      <c r="M27" s="75"/>
      <c r="N27" s="75"/>
      <c r="O27" s="75"/>
      <c r="P27" s="75"/>
      <c r="Q27" s="75"/>
      <c r="R27" s="75"/>
    </row>
    <row r="28" spans="1:18" x14ac:dyDescent="0.25">
      <c r="A28" s="31"/>
      <c r="B28" s="31"/>
      <c r="C28" s="31"/>
      <c r="D28" s="31"/>
      <c r="E28" s="5" t="str">
        <f t="shared" si="0"/>
        <v/>
      </c>
      <c r="F28" s="5" t="str">
        <f t="shared" si="1"/>
        <v/>
      </c>
      <c r="G28" s="36"/>
      <c r="H28" s="31"/>
      <c r="K28" s="75"/>
      <c r="L28" s="75"/>
      <c r="M28" s="75"/>
      <c r="N28" s="75"/>
      <c r="O28" s="75"/>
      <c r="P28" s="75"/>
      <c r="Q28" s="75"/>
      <c r="R28" s="75"/>
    </row>
    <row r="29" spans="1:18" x14ac:dyDescent="0.25">
      <c r="A29" s="31"/>
      <c r="B29" s="31"/>
      <c r="C29" s="31"/>
      <c r="D29" s="31"/>
      <c r="E29" s="5" t="str">
        <f t="shared" si="0"/>
        <v/>
      </c>
      <c r="F29" s="5" t="str">
        <f t="shared" si="1"/>
        <v/>
      </c>
      <c r="G29" s="36"/>
      <c r="H29" s="31"/>
      <c r="K29" s="75"/>
      <c r="L29" s="75"/>
      <c r="M29" s="75"/>
      <c r="N29" s="75"/>
      <c r="O29" s="75"/>
      <c r="P29" s="75"/>
      <c r="Q29" s="75"/>
      <c r="R29" s="75"/>
    </row>
    <row r="30" spans="1:18" x14ac:dyDescent="0.25">
      <c r="A30" s="31"/>
      <c r="B30" s="31"/>
      <c r="C30" s="31"/>
      <c r="D30" s="31"/>
      <c r="E30" s="5" t="str">
        <f t="shared" si="0"/>
        <v/>
      </c>
      <c r="F30" s="5" t="str">
        <f t="shared" si="1"/>
        <v/>
      </c>
      <c r="G30" s="36"/>
      <c r="H30" s="31"/>
      <c r="K30" s="75"/>
      <c r="L30" s="75"/>
      <c r="M30" s="75"/>
      <c r="N30" s="75"/>
      <c r="O30" s="75"/>
      <c r="P30" s="75"/>
      <c r="Q30" s="75"/>
      <c r="R30" s="75"/>
    </row>
    <row r="31" spans="1:18" x14ac:dyDescent="0.25">
      <c r="A31" s="31"/>
      <c r="B31" s="31"/>
      <c r="C31" s="31"/>
      <c r="D31" s="31"/>
      <c r="E31" s="5" t="str">
        <f t="shared" si="0"/>
        <v/>
      </c>
      <c r="F31" s="5" t="str">
        <f t="shared" si="1"/>
        <v/>
      </c>
      <c r="G31" s="36"/>
      <c r="H31" s="31"/>
      <c r="K31" s="75"/>
      <c r="L31" s="75"/>
      <c r="M31" s="75"/>
      <c r="N31" s="75"/>
      <c r="O31" s="75"/>
      <c r="P31" s="75"/>
      <c r="Q31" s="75"/>
      <c r="R31" s="75"/>
    </row>
    <row r="32" spans="1:18" x14ac:dyDescent="0.25">
      <c r="A32" s="31"/>
      <c r="B32" s="31"/>
      <c r="C32" s="31"/>
      <c r="D32" s="31"/>
      <c r="E32" s="5" t="str">
        <f t="shared" si="0"/>
        <v/>
      </c>
      <c r="F32" s="5" t="str">
        <f t="shared" si="1"/>
        <v/>
      </c>
      <c r="G32" s="36"/>
      <c r="H32" s="31"/>
      <c r="K32" s="75"/>
      <c r="L32" s="75"/>
      <c r="M32" s="75"/>
      <c r="N32" s="75"/>
      <c r="O32" s="75"/>
      <c r="P32" s="75"/>
      <c r="Q32" s="75"/>
      <c r="R32" s="75"/>
    </row>
    <row r="33" spans="1:18" x14ac:dyDescent="0.25">
      <c r="A33" s="31"/>
      <c r="B33" s="31"/>
      <c r="C33" s="31"/>
      <c r="D33" s="31"/>
      <c r="E33" s="5" t="str">
        <f t="shared" si="0"/>
        <v/>
      </c>
      <c r="F33" s="5" t="str">
        <f t="shared" si="1"/>
        <v/>
      </c>
      <c r="G33" s="36"/>
      <c r="H33" s="31"/>
      <c r="K33" s="75"/>
      <c r="L33" s="75"/>
      <c r="M33" s="75"/>
      <c r="N33" s="75"/>
      <c r="O33" s="75"/>
      <c r="P33" s="75"/>
      <c r="Q33" s="75"/>
      <c r="R33" s="75"/>
    </row>
    <row r="34" spans="1:18" x14ac:dyDescent="0.25">
      <c r="A34" s="31"/>
      <c r="B34" s="31"/>
      <c r="C34" s="31"/>
      <c r="D34" s="31"/>
      <c r="E34" s="5" t="str">
        <f t="shared" si="0"/>
        <v/>
      </c>
      <c r="F34" s="5" t="str">
        <f t="shared" si="1"/>
        <v/>
      </c>
      <c r="G34" s="36"/>
      <c r="H34" s="31"/>
      <c r="K34" s="75"/>
      <c r="L34" s="75"/>
      <c r="M34" s="75"/>
      <c r="N34" s="75"/>
      <c r="O34" s="75"/>
      <c r="P34" s="75"/>
      <c r="Q34" s="75"/>
      <c r="R34" s="75"/>
    </row>
    <row r="35" spans="1:18" x14ac:dyDescent="0.25">
      <c r="A35" s="31"/>
      <c r="B35" s="31"/>
      <c r="C35" s="31"/>
      <c r="D35" s="31"/>
      <c r="E35" s="5" t="str">
        <f t="shared" si="0"/>
        <v/>
      </c>
      <c r="F35" s="5" t="str">
        <f t="shared" si="1"/>
        <v/>
      </c>
      <c r="G35" s="36"/>
      <c r="H35" s="31"/>
      <c r="K35" s="75"/>
      <c r="L35" s="75"/>
      <c r="M35" s="75"/>
      <c r="N35" s="75"/>
      <c r="O35" s="75"/>
      <c r="P35" s="75"/>
      <c r="Q35" s="75"/>
      <c r="R35" s="75"/>
    </row>
    <row r="36" spans="1:18" x14ac:dyDescent="0.25">
      <c r="A36" s="31"/>
      <c r="B36" s="31"/>
      <c r="C36" s="31"/>
      <c r="D36" s="31"/>
      <c r="E36" s="5" t="str">
        <f t="shared" si="0"/>
        <v/>
      </c>
      <c r="F36" s="5" t="str">
        <f t="shared" si="1"/>
        <v/>
      </c>
      <c r="G36" s="36"/>
      <c r="H36" s="31"/>
      <c r="K36" s="75"/>
      <c r="L36" s="75"/>
      <c r="M36" s="75"/>
      <c r="N36" s="75"/>
      <c r="O36" s="75"/>
      <c r="P36" s="75"/>
      <c r="Q36" s="75"/>
      <c r="R36" s="75"/>
    </row>
    <row r="37" spans="1:18" x14ac:dyDescent="0.25">
      <c r="A37" s="31"/>
      <c r="B37" s="31"/>
      <c r="C37" s="31"/>
      <c r="D37" s="31"/>
      <c r="E37" s="5" t="str">
        <f t="shared" si="0"/>
        <v/>
      </c>
      <c r="F37" s="5" t="str">
        <f t="shared" si="1"/>
        <v/>
      </c>
      <c r="G37" s="36"/>
      <c r="H37" s="31"/>
      <c r="K37" s="75"/>
      <c r="L37" s="75"/>
      <c r="M37" s="75"/>
      <c r="N37" s="75"/>
      <c r="O37" s="75"/>
      <c r="P37" s="75"/>
      <c r="Q37" s="75"/>
      <c r="R37" s="75"/>
    </row>
    <row r="38" spans="1:18" x14ac:dyDescent="0.25">
      <c r="A38" s="31"/>
      <c r="B38" s="31"/>
      <c r="C38" s="31"/>
      <c r="D38" s="31"/>
      <c r="E38" s="5" t="str">
        <f t="shared" si="0"/>
        <v/>
      </c>
      <c r="F38" s="5" t="str">
        <f t="shared" si="1"/>
        <v/>
      </c>
      <c r="G38" s="36"/>
      <c r="H38" s="31"/>
      <c r="K38" s="75"/>
      <c r="L38" s="75"/>
      <c r="M38" s="75"/>
      <c r="N38" s="75"/>
      <c r="O38" s="75"/>
      <c r="P38" s="75"/>
      <c r="Q38" s="75"/>
      <c r="R38" s="75"/>
    </row>
    <row r="39" spans="1:18" x14ac:dyDescent="0.25">
      <c r="A39" s="31"/>
      <c r="B39" s="31"/>
      <c r="C39" s="31"/>
      <c r="D39" s="31"/>
      <c r="E39" s="5" t="str">
        <f t="shared" si="0"/>
        <v/>
      </c>
      <c r="F39" s="5" t="str">
        <f t="shared" si="1"/>
        <v/>
      </c>
      <c r="G39" s="36"/>
      <c r="H39" s="31"/>
      <c r="K39" s="75"/>
      <c r="L39" s="75"/>
      <c r="M39" s="75"/>
      <c r="N39" s="75"/>
      <c r="O39" s="75"/>
      <c r="P39" s="75"/>
      <c r="Q39" s="75"/>
      <c r="R39" s="75"/>
    </row>
    <row r="40" spans="1:18" x14ac:dyDescent="0.25">
      <c r="A40" s="31"/>
      <c r="B40" s="31"/>
      <c r="C40" s="31"/>
      <c r="D40" s="31"/>
      <c r="E40" s="5" t="str">
        <f t="shared" si="0"/>
        <v/>
      </c>
      <c r="F40" s="5" t="str">
        <f t="shared" si="1"/>
        <v/>
      </c>
      <c r="G40" s="36"/>
      <c r="H40" s="31"/>
      <c r="K40" s="75"/>
      <c r="L40" s="75"/>
      <c r="M40" s="75"/>
      <c r="N40" s="75"/>
      <c r="O40" s="75"/>
      <c r="P40" s="75"/>
      <c r="Q40" s="75"/>
      <c r="R40" s="75"/>
    </row>
    <row r="41" spans="1:18" x14ac:dyDescent="0.25">
      <c r="A41" s="31"/>
      <c r="B41" s="31"/>
      <c r="C41" s="31"/>
      <c r="D41" s="31"/>
      <c r="E41" s="5" t="str">
        <f t="shared" si="0"/>
        <v/>
      </c>
      <c r="F41" s="5" t="str">
        <f t="shared" si="1"/>
        <v/>
      </c>
      <c r="G41" s="36"/>
      <c r="H41" s="31"/>
      <c r="K41" s="75"/>
      <c r="L41" s="75"/>
      <c r="M41" s="75"/>
      <c r="N41" s="75"/>
      <c r="O41" s="75"/>
      <c r="P41" s="75"/>
      <c r="Q41" s="75"/>
      <c r="R41" s="75"/>
    </row>
    <row r="42" spans="1:18" x14ac:dyDescent="0.25">
      <c r="A42" s="31"/>
      <c r="B42" s="31"/>
      <c r="C42" s="31"/>
      <c r="D42" s="31"/>
      <c r="E42" s="5" t="str">
        <f t="shared" si="0"/>
        <v/>
      </c>
      <c r="F42" s="5" t="str">
        <f t="shared" si="1"/>
        <v/>
      </c>
      <c r="G42" s="36"/>
      <c r="H42" s="31"/>
      <c r="K42" s="75"/>
      <c r="L42" s="75"/>
      <c r="M42" s="75"/>
      <c r="N42" s="75"/>
      <c r="O42" s="75"/>
      <c r="P42" s="75"/>
      <c r="Q42" s="75"/>
      <c r="R42" s="75"/>
    </row>
    <row r="43" spans="1:18" x14ac:dyDescent="0.25">
      <c r="A43" s="31"/>
      <c r="B43" s="31"/>
      <c r="C43" s="31"/>
      <c r="D43" s="31"/>
      <c r="E43" s="5" t="str">
        <f t="shared" si="0"/>
        <v/>
      </c>
      <c r="F43" s="5" t="str">
        <f t="shared" si="1"/>
        <v/>
      </c>
      <c r="G43" s="36"/>
      <c r="H43" s="31"/>
      <c r="K43" s="75"/>
      <c r="L43" s="75"/>
      <c r="M43" s="75"/>
      <c r="N43" s="75"/>
      <c r="O43" s="75"/>
      <c r="P43" s="75"/>
      <c r="Q43" s="75"/>
      <c r="R43" s="75"/>
    </row>
    <row r="44" spans="1:18" x14ac:dyDescent="0.25">
      <c r="A44" s="31"/>
      <c r="B44" s="31"/>
      <c r="C44" s="31"/>
      <c r="D44" s="31"/>
      <c r="E44" s="5" t="str">
        <f t="shared" si="0"/>
        <v/>
      </c>
      <c r="F44" s="5" t="str">
        <f t="shared" si="1"/>
        <v/>
      </c>
      <c r="G44" s="36"/>
      <c r="H44" s="31"/>
      <c r="K44" s="75"/>
      <c r="L44" s="75"/>
      <c r="M44" s="75"/>
      <c r="N44" s="75"/>
      <c r="O44" s="75"/>
      <c r="P44" s="75"/>
      <c r="Q44" s="75"/>
      <c r="R44" s="75"/>
    </row>
    <row r="45" spans="1:18" x14ac:dyDescent="0.25">
      <c r="A45" s="31"/>
      <c r="B45" s="31"/>
      <c r="C45" s="31"/>
      <c r="D45" s="31"/>
      <c r="E45" s="5" t="str">
        <f t="shared" si="0"/>
        <v/>
      </c>
      <c r="F45" s="5" t="str">
        <f t="shared" si="1"/>
        <v/>
      </c>
      <c r="G45" s="36"/>
      <c r="H45" s="31"/>
      <c r="K45" s="75"/>
      <c r="L45" s="75"/>
      <c r="M45" s="75"/>
      <c r="N45" s="75"/>
      <c r="O45" s="75"/>
      <c r="P45" s="75"/>
      <c r="Q45" s="75"/>
      <c r="R45" s="75"/>
    </row>
    <row r="46" spans="1:18" x14ac:dyDescent="0.25">
      <c r="A46" s="31"/>
      <c r="B46" s="31"/>
      <c r="C46" s="31"/>
      <c r="D46" s="31"/>
      <c r="E46" s="5" t="str">
        <f t="shared" si="0"/>
        <v/>
      </c>
      <c r="F46" s="5" t="str">
        <f t="shared" si="1"/>
        <v/>
      </c>
      <c r="G46" s="36"/>
      <c r="H46" s="31"/>
      <c r="K46" s="75"/>
      <c r="L46" s="75"/>
      <c r="M46" s="75"/>
      <c r="N46" s="75"/>
      <c r="O46" s="75"/>
      <c r="P46" s="75"/>
      <c r="Q46" s="75"/>
      <c r="R46" s="75"/>
    </row>
    <row r="47" spans="1:18" x14ac:dyDescent="0.25">
      <c r="A47" s="31"/>
      <c r="B47" s="31"/>
      <c r="C47" s="31"/>
      <c r="D47" s="31"/>
      <c r="E47" s="5" t="str">
        <f t="shared" si="0"/>
        <v/>
      </c>
      <c r="F47" s="5" t="str">
        <f t="shared" si="1"/>
        <v/>
      </c>
      <c r="G47" s="36"/>
      <c r="H47" s="31"/>
      <c r="K47" s="75"/>
      <c r="L47" s="75"/>
      <c r="M47" s="75"/>
      <c r="N47" s="75"/>
      <c r="O47" s="75"/>
      <c r="P47" s="75"/>
      <c r="Q47" s="75"/>
      <c r="R47" s="75"/>
    </row>
    <row r="48" spans="1:18" x14ac:dyDescent="0.25">
      <c r="A48" s="31"/>
      <c r="B48" s="31"/>
      <c r="C48" s="31"/>
      <c r="D48" s="31"/>
      <c r="E48" s="5" t="str">
        <f t="shared" si="0"/>
        <v/>
      </c>
      <c r="F48" s="5" t="str">
        <f t="shared" si="1"/>
        <v/>
      </c>
      <c r="G48" s="36"/>
      <c r="H48" s="31"/>
      <c r="K48" s="75"/>
      <c r="L48" s="75"/>
      <c r="M48" s="75"/>
      <c r="N48" s="75"/>
      <c r="O48" s="75"/>
      <c r="P48" s="75"/>
      <c r="Q48" s="75"/>
      <c r="R48" s="75"/>
    </row>
    <row r="49" spans="1:18" x14ac:dyDescent="0.25">
      <c r="A49" s="31"/>
      <c r="B49" s="31"/>
      <c r="C49" s="31"/>
      <c r="D49" s="31"/>
      <c r="E49" s="5" t="str">
        <f t="shared" si="0"/>
        <v/>
      </c>
      <c r="F49" s="5" t="str">
        <f t="shared" si="1"/>
        <v/>
      </c>
      <c r="G49" s="36"/>
      <c r="H49" s="31"/>
      <c r="K49" s="75"/>
      <c r="L49" s="75"/>
      <c r="M49" s="75"/>
      <c r="N49" s="75"/>
      <c r="O49" s="75"/>
      <c r="P49" s="75"/>
      <c r="Q49" s="75"/>
      <c r="R49" s="75"/>
    </row>
    <row r="50" spans="1:18" x14ac:dyDescent="0.25">
      <c r="A50" s="31"/>
      <c r="B50" s="31"/>
      <c r="C50" s="31"/>
      <c r="D50" s="31"/>
      <c r="E50" s="5" t="str">
        <f t="shared" si="0"/>
        <v/>
      </c>
      <c r="F50" s="5" t="str">
        <f t="shared" si="1"/>
        <v/>
      </c>
      <c r="G50" s="36"/>
      <c r="H50" s="31"/>
      <c r="K50" s="75"/>
      <c r="L50" s="75"/>
      <c r="M50" s="75"/>
      <c r="N50" s="75"/>
      <c r="O50" s="75"/>
      <c r="P50" s="75"/>
      <c r="Q50" s="75"/>
      <c r="R50" s="75"/>
    </row>
    <row r="51" spans="1:18" x14ac:dyDescent="0.25">
      <c r="A51" s="31"/>
      <c r="B51" s="31"/>
      <c r="C51" s="31"/>
      <c r="D51" s="31"/>
      <c r="E51" s="5" t="str">
        <f t="shared" si="0"/>
        <v/>
      </c>
      <c r="F51" s="5" t="str">
        <f t="shared" si="1"/>
        <v/>
      </c>
      <c r="G51" s="36"/>
      <c r="H51" s="31"/>
      <c r="K51" s="75"/>
      <c r="L51" s="75"/>
      <c r="M51" s="75"/>
      <c r="N51" s="75"/>
      <c r="O51" s="75"/>
      <c r="P51" s="75"/>
      <c r="Q51" s="75"/>
      <c r="R51" s="75"/>
    </row>
    <row r="52" spans="1:18" x14ac:dyDescent="0.25">
      <c r="A52" s="31"/>
      <c r="B52" s="31"/>
      <c r="C52" s="31"/>
      <c r="D52" s="31"/>
      <c r="E52" s="5" t="str">
        <f t="shared" si="0"/>
        <v/>
      </c>
      <c r="F52" s="5" t="str">
        <f t="shared" si="1"/>
        <v/>
      </c>
      <c r="G52" s="36"/>
      <c r="H52" s="31"/>
      <c r="K52" s="75"/>
      <c r="L52" s="75"/>
      <c r="M52" s="75"/>
      <c r="N52" s="75"/>
      <c r="O52" s="75"/>
      <c r="P52" s="75"/>
      <c r="Q52" s="75"/>
      <c r="R52" s="75"/>
    </row>
    <row r="53" spans="1:18" x14ac:dyDescent="0.25">
      <c r="A53" s="31"/>
      <c r="B53" s="31"/>
      <c r="C53" s="31"/>
      <c r="D53" s="31"/>
      <c r="E53" s="5" t="str">
        <f t="shared" si="0"/>
        <v/>
      </c>
      <c r="F53" s="5" t="str">
        <f t="shared" si="1"/>
        <v/>
      </c>
      <c r="G53" s="36"/>
      <c r="H53" s="31"/>
      <c r="K53" s="75"/>
      <c r="L53" s="75"/>
      <c r="M53" s="75"/>
      <c r="N53" s="75"/>
      <c r="O53" s="75"/>
      <c r="P53" s="75"/>
      <c r="Q53" s="75"/>
      <c r="R53" s="75"/>
    </row>
    <row r="54" spans="1:18" x14ac:dyDescent="0.25">
      <c r="A54" s="31"/>
      <c r="B54" s="31"/>
      <c r="C54" s="31"/>
      <c r="D54" s="31"/>
      <c r="E54" s="5" t="str">
        <f t="shared" si="0"/>
        <v/>
      </c>
      <c r="F54" s="5" t="str">
        <f t="shared" si="1"/>
        <v/>
      </c>
      <c r="G54" s="36"/>
      <c r="H54" s="31"/>
      <c r="K54" s="75"/>
      <c r="L54" s="75"/>
      <c r="M54" s="75"/>
      <c r="N54" s="75"/>
      <c r="O54" s="75"/>
      <c r="P54" s="75"/>
      <c r="Q54" s="75"/>
      <c r="R54" s="75"/>
    </row>
    <row r="55" spans="1:18" x14ac:dyDescent="0.25">
      <c r="A55" s="31"/>
      <c r="B55" s="31"/>
      <c r="C55" s="31"/>
      <c r="D55" s="31"/>
      <c r="E55" s="5" t="str">
        <f t="shared" si="0"/>
        <v/>
      </c>
      <c r="F55" s="5" t="str">
        <f t="shared" si="1"/>
        <v/>
      </c>
      <c r="G55" s="36"/>
      <c r="H55" s="31"/>
      <c r="K55" s="75"/>
      <c r="L55" s="75"/>
      <c r="M55" s="75"/>
      <c r="N55" s="75"/>
      <c r="O55" s="75"/>
      <c r="P55" s="75"/>
      <c r="Q55" s="75"/>
      <c r="R55" s="75"/>
    </row>
    <row r="56" spans="1:18" x14ac:dyDescent="0.25">
      <c r="A56" s="31"/>
      <c r="B56" s="31"/>
      <c r="C56" s="31"/>
      <c r="D56" s="31"/>
      <c r="E56" s="5" t="str">
        <f t="shared" si="0"/>
        <v/>
      </c>
      <c r="F56" s="5" t="str">
        <f t="shared" si="1"/>
        <v/>
      </c>
      <c r="G56" s="36"/>
      <c r="H56" s="31"/>
      <c r="K56" s="75"/>
      <c r="L56" s="75"/>
      <c r="M56" s="75"/>
      <c r="N56" s="75"/>
      <c r="O56" s="75"/>
      <c r="P56" s="75"/>
      <c r="Q56" s="75"/>
      <c r="R56" s="75"/>
    </row>
    <row r="57" spans="1:18" x14ac:dyDescent="0.25">
      <c r="A57" s="31"/>
      <c r="B57" s="31"/>
      <c r="C57" s="31"/>
      <c r="D57" s="31"/>
      <c r="E57" s="5" t="str">
        <f t="shared" si="0"/>
        <v/>
      </c>
      <c r="F57" s="5" t="str">
        <f t="shared" si="1"/>
        <v/>
      </c>
      <c r="G57" s="36"/>
      <c r="H57" s="31"/>
      <c r="K57" s="75"/>
      <c r="L57" s="75"/>
      <c r="M57" s="75"/>
      <c r="N57" s="75"/>
      <c r="O57" s="75"/>
      <c r="P57" s="75"/>
      <c r="Q57" s="75"/>
      <c r="R57" s="75"/>
    </row>
    <row r="58" spans="1:18" x14ac:dyDescent="0.25">
      <c r="A58" s="31"/>
      <c r="B58" s="31"/>
      <c r="C58" s="31"/>
      <c r="D58" s="31"/>
      <c r="E58" s="5" t="str">
        <f t="shared" ref="E58:E59" si="2">IF(C58="","",IF(D58="","",C58-D58))</f>
        <v/>
      </c>
      <c r="F58" s="5" t="str">
        <f t="shared" ref="F58:F59" si="3">IF(E58="","",E58+$B$3)</f>
        <v/>
      </c>
      <c r="G58" s="36"/>
      <c r="H58" s="31"/>
      <c r="K58" s="75"/>
      <c r="L58" s="75"/>
      <c r="M58" s="75"/>
      <c r="N58" s="75"/>
      <c r="O58" s="75"/>
      <c r="P58" s="75"/>
      <c r="Q58" s="75"/>
      <c r="R58" s="75"/>
    </row>
    <row r="59" spans="1:18" x14ac:dyDescent="0.25">
      <c r="A59" s="31"/>
      <c r="B59" s="31"/>
      <c r="C59" s="31"/>
      <c r="D59" s="31"/>
      <c r="E59" s="5" t="str">
        <f t="shared" si="2"/>
        <v/>
      </c>
      <c r="F59" s="5" t="str">
        <f t="shared" si="3"/>
        <v/>
      </c>
      <c r="G59" s="36"/>
      <c r="H59" s="31"/>
      <c r="K59" s="75"/>
      <c r="L59" s="75"/>
      <c r="M59" s="75"/>
      <c r="N59" s="75"/>
      <c r="O59" s="75"/>
      <c r="P59" s="75"/>
      <c r="Q59" s="75"/>
      <c r="R59" s="75"/>
    </row>
    <row r="60" spans="1:18" x14ac:dyDescent="0.25">
      <c r="A60" s="31"/>
      <c r="B60" s="31"/>
      <c r="C60" s="31"/>
      <c r="D60" s="31"/>
      <c r="E60" s="5" t="str">
        <f t="shared" ref="E59:E60" si="4">IF(C60="","",IF(D60="","",C60-D60))</f>
        <v/>
      </c>
      <c r="F60" s="5" t="str">
        <f t="shared" ref="F59:F60" si="5">IF(E60="","",E60+$B$3)</f>
        <v/>
      </c>
      <c r="G60" s="36"/>
      <c r="H60" s="31"/>
      <c r="K60" s="75"/>
      <c r="L60" s="75"/>
      <c r="M60" s="75"/>
      <c r="N60" s="75"/>
      <c r="O60" s="75"/>
      <c r="P60" s="75"/>
      <c r="Q60" s="75"/>
      <c r="R60" s="75"/>
    </row>
    <row r="61" spans="1:18" x14ac:dyDescent="0.25">
      <c r="K61" s="75"/>
      <c r="L61" s="75"/>
      <c r="M61" s="75"/>
      <c r="N61" s="75"/>
      <c r="O61" s="75"/>
      <c r="P61" s="75"/>
      <c r="Q61" s="75"/>
      <c r="R61" s="75"/>
    </row>
    <row r="62" spans="1:18" x14ac:dyDescent="0.25">
      <c r="K62" s="75"/>
      <c r="L62" s="75"/>
      <c r="M62" s="75"/>
      <c r="N62" s="75"/>
      <c r="O62" s="75"/>
      <c r="P62" s="75"/>
      <c r="Q62" s="75"/>
      <c r="R62" s="75"/>
    </row>
    <row r="63" spans="1:18" x14ac:dyDescent="0.25">
      <c r="K63" s="75"/>
      <c r="L63" s="75"/>
      <c r="M63" s="75"/>
      <c r="N63" s="75"/>
      <c r="O63" s="75"/>
      <c r="P63" s="75"/>
      <c r="Q63" s="75"/>
      <c r="R63" s="75"/>
    </row>
    <row r="64" spans="1:18" x14ac:dyDescent="0.25">
      <c r="K64" s="75"/>
      <c r="L64" s="75"/>
      <c r="M64" s="75"/>
      <c r="N64" s="75"/>
      <c r="O64" s="75"/>
      <c r="P64" s="75"/>
      <c r="Q64" s="75"/>
      <c r="R64" s="75"/>
    </row>
    <row r="65" spans="11:18" x14ac:dyDescent="0.25">
      <c r="K65" s="75"/>
      <c r="L65" s="75"/>
      <c r="M65" s="75"/>
      <c r="N65" s="75"/>
      <c r="O65" s="75"/>
      <c r="P65" s="75"/>
      <c r="Q65" s="75"/>
      <c r="R65" s="75"/>
    </row>
    <row r="66" spans="11:18" x14ac:dyDescent="0.25">
      <c r="K66" s="75"/>
      <c r="L66" s="75"/>
      <c r="M66" s="75"/>
      <c r="N66" s="75"/>
      <c r="O66" s="75"/>
      <c r="P66" s="75"/>
      <c r="Q66" s="75"/>
      <c r="R66" s="75"/>
    </row>
    <row r="67" spans="11:18" x14ac:dyDescent="0.25">
      <c r="K67" s="75"/>
      <c r="L67" s="75"/>
      <c r="M67" s="75"/>
      <c r="N67" s="75"/>
      <c r="O67" s="75"/>
      <c r="P67" s="75"/>
      <c r="Q67" s="75"/>
      <c r="R67" s="75"/>
    </row>
    <row r="68" spans="11:18" x14ac:dyDescent="0.25">
      <c r="K68" s="75"/>
      <c r="L68" s="75"/>
      <c r="M68" s="75"/>
      <c r="N68" s="75"/>
      <c r="O68" s="75"/>
      <c r="P68" s="75"/>
      <c r="Q68" s="75"/>
      <c r="R68" s="75"/>
    </row>
    <row r="69" spans="11:18" x14ac:dyDescent="0.25">
      <c r="K69" s="75"/>
      <c r="L69" s="75"/>
      <c r="M69" s="75"/>
      <c r="N69" s="75"/>
      <c r="O69" s="75"/>
      <c r="P69" s="75"/>
      <c r="Q69" s="75"/>
      <c r="R69" s="75"/>
    </row>
  </sheetData>
  <sheetProtection sheet="1" objects="1" scenarios="1" insertRows="0" selectLockedCells="1"/>
  <pageMargins left="0.7" right="0.7" top="0.75" bottom="0.75" header="0.3" footer="0.3"/>
  <pageSetup scale="67" orientation="portrait" r:id="rId1"/>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47625</xdr:colOff>
                    <xdr:row>2</xdr:row>
                    <xdr:rowOff>19050</xdr:rowOff>
                  </from>
                  <to>
                    <xdr:col>3</xdr:col>
                    <xdr:colOff>85725</xdr:colOff>
                    <xdr:row>2</xdr:row>
                    <xdr:rowOff>228600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19050</xdr:colOff>
                    <xdr:row>2</xdr:row>
                    <xdr:rowOff>19050</xdr:rowOff>
                  </from>
                  <to>
                    <xdr:col>4</xdr:col>
                    <xdr:colOff>800100</xdr:colOff>
                    <xdr:row>2</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0.14999847407452621"/>
  </sheetPr>
  <dimension ref="A1:M79"/>
  <sheetViews>
    <sheetView topLeftCell="A27" zoomScaleNormal="100" workbookViewId="0">
      <selection activeCell="A37" sqref="A37"/>
    </sheetView>
  </sheetViews>
  <sheetFormatPr defaultColWidth="0" defaultRowHeight="15" zeroHeight="1" x14ac:dyDescent="0.25"/>
  <cols>
    <col min="1" max="1" width="58.42578125" style="75" customWidth="1"/>
    <col min="2" max="2" width="9.7109375" style="75" bestFit="1" customWidth="1"/>
    <col min="3" max="3" width="11.5703125" style="75" bestFit="1" customWidth="1"/>
    <col min="4" max="4" width="9.140625" style="75" bestFit="1" customWidth="1"/>
    <col min="5" max="5" width="16.5703125" style="75" bestFit="1" customWidth="1"/>
    <col min="6" max="12" width="9.140625" style="75" customWidth="1"/>
    <col min="13" max="13" width="9.140625" customWidth="1"/>
    <col min="14" max="16384" width="9.140625" hidden="1"/>
  </cols>
  <sheetData>
    <row r="1" spans="1:13" ht="27" customHeight="1" x14ac:dyDescent="0.3">
      <c r="A1" s="111" t="s">
        <v>55</v>
      </c>
      <c r="B1" s="58"/>
      <c r="C1" s="58"/>
      <c r="D1" s="58"/>
      <c r="E1" s="59"/>
      <c r="G1" s="109"/>
      <c r="M1" s="75"/>
    </row>
    <row r="2" spans="1:13" x14ac:dyDescent="0.25">
      <c r="A2" s="101" t="s">
        <v>53</v>
      </c>
      <c r="B2" s="102" t="s">
        <v>54</v>
      </c>
      <c r="C2" s="103"/>
      <c r="D2" s="103"/>
      <c r="E2" s="104"/>
      <c r="M2" s="75"/>
    </row>
    <row r="3" spans="1:13" x14ac:dyDescent="0.25">
      <c r="A3" s="105"/>
      <c r="B3" s="106"/>
      <c r="C3" s="107"/>
      <c r="D3" s="107"/>
      <c r="E3" s="108"/>
      <c r="M3" s="75"/>
    </row>
    <row r="4" spans="1:13" ht="45" x14ac:dyDescent="0.25">
      <c r="A4" s="51" t="s">
        <v>47</v>
      </c>
      <c r="B4" s="3" t="s">
        <v>56</v>
      </c>
      <c r="C4" s="3" t="s">
        <v>57</v>
      </c>
      <c r="D4" s="3" t="s">
        <v>75</v>
      </c>
      <c r="E4" s="3" t="s">
        <v>76</v>
      </c>
      <c r="M4" s="75"/>
    </row>
    <row r="5" spans="1:13" x14ac:dyDescent="0.25">
      <c r="A5" s="30" t="str">
        <f>'Worksheet 1 Inventory &amp; Priorit'!A5</f>
        <v>Example: Well 1 pump, 2004</v>
      </c>
      <c r="B5" s="30" t="s">
        <v>58</v>
      </c>
      <c r="C5" s="30">
        <f>'Worksheet 1 Inventory &amp; Priorit'!F5-'Worksheet 2 Planning'!B3</f>
        <v>6</v>
      </c>
      <c r="D5" s="34">
        <f>'Worksheet 1 Inventory &amp; Priorit'!G5</f>
        <v>9000</v>
      </c>
      <c r="E5" s="52">
        <f>IF(C5="","",IF(D5="","",D5/C5))</f>
        <v>1500</v>
      </c>
      <c r="M5" s="75"/>
    </row>
    <row r="6" spans="1:13" x14ac:dyDescent="0.25">
      <c r="A6" s="31"/>
      <c r="B6" s="31"/>
      <c r="C6" s="31"/>
      <c r="D6" s="56"/>
      <c r="E6" s="53" t="str">
        <f t="shared" ref="E6:E38" si="0">IF(C6="","",IF(D6="","",D6/C6))</f>
        <v/>
      </c>
      <c r="M6" s="75"/>
    </row>
    <row r="7" spans="1:13" x14ac:dyDescent="0.25">
      <c r="A7" s="31"/>
      <c r="B7" s="31"/>
      <c r="C7" s="31"/>
      <c r="D7" s="56"/>
      <c r="E7" s="53" t="str">
        <f t="shared" si="0"/>
        <v/>
      </c>
      <c r="M7" s="75"/>
    </row>
    <row r="8" spans="1:13" x14ac:dyDescent="0.25">
      <c r="A8" s="31"/>
      <c r="B8" s="31"/>
      <c r="C8" s="31"/>
      <c r="D8" s="57"/>
      <c r="E8" s="53" t="str">
        <f t="shared" si="0"/>
        <v/>
      </c>
      <c r="M8" s="75"/>
    </row>
    <row r="9" spans="1:13" x14ac:dyDescent="0.25">
      <c r="A9" s="31"/>
      <c r="B9" s="31"/>
      <c r="C9" s="31"/>
      <c r="D9" s="56"/>
      <c r="E9" s="53" t="str">
        <f t="shared" si="0"/>
        <v/>
      </c>
      <c r="M9" s="75"/>
    </row>
    <row r="10" spans="1:13" x14ac:dyDescent="0.25">
      <c r="A10" s="32"/>
      <c r="B10" s="32"/>
      <c r="C10" s="31"/>
      <c r="D10" s="56"/>
      <c r="E10" s="53" t="str">
        <f t="shared" si="0"/>
        <v/>
      </c>
      <c r="M10" s="75"/>
    </row>
    <row r="11" spans="1:13" x14ac:dyDescent="0.25">
      <c r="A11" s="32"/>
      <c r="B11" s="32"/>
      <c r="C11" s="31"/>
      <c r="D11" s="56"/>
      <c r="E11" s="53" t="str">
        <f t="shared" si="0"/>
        <v/>
      </c>
      <c r="M11" s="75"/>
    </row>
    <row r="12" spans="1:13" x14ac:dyDescent="0.25">
      <c r="A12" s="32"/>
      <c r="B12" s="32"/>
      <c r="C12" s="31"/>
      <c r="D12" s="56"/>
      <c r="E12" s="53" t="str">
        <f t="shared" si="0"/>
        <v/>
      </c>
      <c r="M12" s="75"/>
    </row>
    <row r="13" spans="1:13" ht="22.5" customHeight="1" x14ac:dyDescent="0.25">
      <c r="A13" s="32"/>
      <c r="B13" s="32"/>
      <c r="C13" s="31"/>
      <c r="D13" s="56"/>
      <c r="E13" s="53" t="str">
        <f t="shared" si="0"/>
        <v/>
      </c>
      <c r="M13" s="75"/>
    </row>
    <row r="14" spans="1:13" x14ac:dyDescent="0.25">
      <c r="A14" s="32"/>
      <c r="B14" s="32"/>
      <c r="C14" s="31"/>
      <c r="D14" s="56"/>
      <c r="E14" s="53" t="str">
        <f t="shared" si="0"/>
        <v/>
      </c>
      <c r="M14" s="75"/>
    </row>
    <row r="15" spans="1:13" x14ac:dyDescent="0.25">
      <c r="A15" s="32"/>
      <c r="B15" s="32"/>
      <c r="C15" s="31"/>
      <c r="D15" s="56"/>
      <c r="E15" s="53" t="str">
        <f t="shared" si="0"/>
        <v/>
      </c>
      <c r="M15" s="75"/>
    </row>
    <row r="16" spans="1:13" x14ac:dyDescent="0.25">
      <c r="A16" s="32"/>
      <c r="B16" s="32"/>
      <c r="C16" s="31"/>
      <c r="D16" s="56"/>
      <c r="E16" s="53" t="str">
        <f t="shared" si="0"/>
        <v/>
      </c>
      <c r="M16" s="75"/>
    </row>
    <row r="17" spans="1:13" x14ac:dyDescent="0.25">
      <c r="A17" s="32"/>
      <c r="B17" s="32"/>
      <c r="C17" s="31"/>
      <c r="D17" s="56"/>
      <c r="E17" s="53" t="str">
        <f t="shared" si="0"/>
        <v/>
      </c>
      <c r="M17" s="75"/>
    </row>
    <row r="18" spans="1:13" x14ac:dyDescent="0.25">
      <c r="A18" s="32"/>
      <c r="B18" s="32"/>
      <c r="C18" s="31"/>
      <c r="D18" s="56"/>
      <c r="E18" s="53" t="str">
        <f t="shared" si="0"/>
        <v/>
      </c>
      <c r="M18" s="75"/>
    </row>
    <row r="19" spans="1:13" x14ac:dyDescent="0.25">
      <c r="A19" s="32"/>
      <c r="B19" s="32"/>
      <c r="C19" s="31"/>
      <c r="D19" s="56"/>
      <c r="E19" s="53" t="str">
        <f t="shared" si="0"/>
        <v/>
      </c>
      <c r="M19" s="75"/>
    </row>
    <row r="20" spans="1:13" x14ac:dyDescent="0.25">
      <c r="A20" s="32"/>
      <c r="B20" s="32"/>
      <c r="C20" s="31"/>
      <c r="D20" s="56"/>
      <c r="E20" s="53" t="str">
        <f t="shared" si="0"/>
        <v/>
      </c>
      <c r="M20" s="75"/>
    </row>
    <row r="21" spans="1:13" x14ac:dyDescent="0.25">
      <c r="A21" s="32"/>
      <c r="B21" s="32"/>
      <c r="C21" s="31"/>
      <c r="D21" s="56"/>
      <c r="E21" s="53" t="str">
        <f t="shared" si="0"/>
        <v/>
      </c>
      <c r="M21" s="75"/>
    </row>
    <row r="22" spans="1:13" x14ac:dyDescent="0.25">
      <c r="A22" s="32"/>
      <c r="B22" s="32"/>
      <c r="C22" s="31"/>
      <c r="D22" s="56"/>
      <c r="E22" s="53" t="str">
        <f t="shared" si="0"/>
        <v/>
      </c>
      <c r="M22" s="75"/>
    </row>
    <row r="23" spans="1:13" x14ac:dyDescent="0.25">
      <c r="A23" s="32"/>
      <c r="B23" s="32"/>
      <c r="C23" s="31"/>
      <c r="D23" s="56"/>
      <c r="E23" s="53" t="str">
        <f t="shared" si="0"/>
        <v/>
      </c>
      <c r="M23" s="75"/>
    </row>
    <row r="24" spans="1:13" x14ac:dyDescent="0.25">
      <c r="A24" s="31"/>
      <c r="B24" s="31"/>
      <c r="C24" s="31"/>
      <c r="D24" s="56"/>
      <c r="E24" s="53" t="str">
        <f t="shared" si="0"/>
        <v/>
      </c>
      <c r="M24" s="75"/>
    </row>
    <row r="25" spans="1:13" x14ac:dyDescent="0.25">
      <c r="A25" s="31"/>
      <c r="B25" s="31"/>
      <c r="C25" s="31"/>
      <c r="D25" s="56"/>
      <c r="E25" s="53" t="str">
        <f t="shared" si="0"/>
        <v/>
      </c>
      <c r="M25" s="75"/>
    </row>
    <row r="26" spans="1:13" x14ac:dyDescent="0.25">
      <c r="A26" s="31"/>
      <c r="B26" s="31"/>
      <c r="C26" s="31"/>
      <c r="D26" s="56"/>
      <c r="E26" s="53" t="str">
        <f t="shared" si="0"/>
        <v/>
      </c>
      <c r="M26" s="75"/>
    </row>
    <row r="27" spans="1:13" x14ac:dyDescent="0.25">
      <c r="A27" s="31"/>
      <c r="B27" s="31"/>
      <c r="C27" s="31"/>
      <c r="D27" s="56"/>
      <c r="E27" s="53" t="str">
        <f t="shared" si="0"/>
        <v/>
      </c>
      <c r="M27" s="75"/>
    </row>
    <row r="28" spans="1:13" x14ac:dyDescent="0.25">
      <c r="A28" s="31"/>
      <c r="B28" s="31"/>
      <c r="C28" s="31"/>
      <c r="D28" s="56"/>
      <c r="E28" s="53" t="str">
        <f t="shared" si="0"/>
        <v/>
      </c>
      <c r="M28" s="75"/>
    </row>
    <row r="29" spans="1:13" x14ac:dyDescent="0.25">
      <c r="A29" s="31"/>
      <c r="B29" s="31"/>
      <c r="C29" s="31"/>
      <c r="D29" s="56"/>
      <c r="E29" s="53" t="str">
        <f t="shared" si="0"/>
        <v/>
      </c>
      <c r="M29" s="75"/>
    </row>
    <row r="30" spans="1:13" x14ac:dyDescent="0.25">
      <c r="A30" s="31"/>
      <c r="B30" s="31"/>
      <c r="C30" s="31"/>
      <c r="D30" s="56"/>
      <c r="E30" s="53" t="str">
        <f t="shared" si="0"/>
        <v/>
      </c>
      <c r="M30" s="75"/>
    </row>
    <row r="31" spans="1:13" x14ac:dyDescent="0.25">
      <c r="A31" s="31"/>
      <c r="B31" s="31"/>
      <c r="C31" s="31"/>
      <c r="D31" s="56"/>
      <c r="E31" s="53" t="str">
        <f t="shared" si="0"/>
        <v/>
      </c>
      <c r="M31" s="75"/>
    </row>
    <row r="32" spans="1:13" x14ac:dyDescent="0.25">
      <c r="A32" s="31"/>
      <c r="B32" s="31"/>
      <c r="C32" s="31"/>
      <c r="D32" s="56"/>
      <c r="E32" s="53" t="str">
        <f t="shared" si="0"/>
        <v/>
      </c>
      <c r="M32" s="75"/>
    </row>
    <row r="33" spans="1:13" x14ac:dyDescent="0.25">
      <c r="A33" s="31"/>
      <c r="B33" s="31"/>
      <c r="C33" s="31"/>
      <c r="D33" s="56"/>
      <c r="E33" s="53" t="str">
        <f t="shared" si="0"/>
        <v/>
      </c>
      <c r="M33" s="75"/>
    </row>
    <row r="34" spans="1:13" x14ac:dyDescent="0.25">
      <c r="A34" s="31"/>
      <c r="B34" s="31"/>
      <c r="C34" s="31"/>
      <c r="D34" s="56"/>
      <c r="E34" s="53" t="str">
        <f t="shared" si="0"/>
        <v/>
      </c>
      <c r="M34" s="75"/>
    </row>
    <row r="35" spans="1:13" x14ac:dyDescent="0.25">
      <c r="A35" s="31"/>
      <c r="B35" s="31"/>
      <c r="C35" s="31"/>
      <c r="D35" s="56"/>
      <c r="E35" s="53" t="str">
        <f t="shared" si="0"/>
        <v/>
      </c>
      <c r="M35" s="75"/>
    </row>
    <row r="36" spans="1:13" x14ac:dyDescent="0.25">
      <c r="A36" s="99"/>
      <c r="B36" s="99"/>
      <c r="C36" s="99"/>
      <c r="D36" s="56"/>
      <c r="E36" s="53" t="str">
        <f t="shared" si="0"/>
        <v/>
      </c>
      <c r="M36" s="75"/>
    </row>
    <row r="37" spans="1:13" x14ac:dyDescent="0.25">
      <c r="A37" s="99"/>
      <c r="B37" s="99"/>
      <c r="C37" s="99"/>
      <c r="D37" s="56"/>
      <c r="E37" s="53" t="str">
        <f t="shared" si="0"/>
        <v/>
      </c>
      <c r="M37" s="75"/>
    </row>
    <row r="38" spans="1:13" x14ac:dyDescent="0.25">
      <c r="A38" s="99"/>
      <c r="B38" s="99"/>
      <c r="C38" s="99"/>
      <c r="D38" s="56"/>
      <c r="E38" s="53" t="str">
        <f t="shared" si="0"/>
        <v/>
      </c>
      <c r="M38" s="75"/>
    </row>
    <row r="39" spans="1:13" x14ac:dyDescent="0.25">
      <c r="A39" s="97" t="s">
        <v>60</v>
      </c>
      <c r="B39" s="100"/>
      <c r="C39" s="54"/>
      <c r="D39" s="98" t="s">
        <v>59</v>
      </c>
      <c r="E39" s="55">
        <f>SUM(E6:E38)</f>
        <v>0</v>
      </c>
      <c r="M39" s="75"/>
    </row>
    <row r="40" spans="1:13" x14ac:dyDescent="0.25">
      <c r="M40" s="75"/>
    </row>
    <row r="41" spans="1:13" x14ac:dyDescent="0.25">
      <c r="M41" s="75"/>
    </row>
    <row r="42" spans="1:13" x14ac:dyDescent="0.25">
      <c r="M42" s="75"/>
    </row>
    <row r="43" spans="1:13" x14ac:dyDescent="0.25">
      <c r="M43" s="75"/>
    </row>
    <row r="44" spans="1:13" x14ac:dyDescent="0.25">
      <c r="M44" s="75"/>
    </row>
    <row r="45" spans="1:13" x14ac:dyDescent="0.25">
      <c r="M45" s="75"/>
    </row>
    <row r="46" spans="1:13" x14ac:dyDescent="0.25">
      <c r="M46" s="75"/>
    </row>
    <row r="47" spans="1:13" hidden="1" x14ac:dyDescent="0.25">
      <c r="M47" s="75"/>
    </row>
    <row r="48" spans="1:13" hidden="1" x14ac:dyDescent="0.25">
      <c r="M48" s="75"/>
    </row>
    <row r="49" spans="13:13" hidden="1" x14ac:dyDescent="0.25">
      <c r="M49" s="75"/>
    </row>
    <row r="50" spans="13:13" hidden="1" x14ac:dyDescent="0.25">
      <c r="M50" s="75"/>
    </row>
    <row r="51" spans="13:13" hidden="1" x14ac:dyDescent="0.25">
      <c r="M51" s="75"/>
    </row>
    <row r="52" spans="13:13" hidden="1" x14ac:dyDescent="0.25">
      <c r="M52" s="75"/>
    </row>
    <row r="53" spans="13:13" hidden="1" x14ac:dyDescent="0.25">
      <c r="M53" s="75"/>
    </row>
    <row r="54" spans="13:13" hidden="1" x14ac:dyDescent="0.25">
      <c r="M54" s="75"/>
    </row>
    <row r="55" spans="13:13" hidden="1" x14ac:dyDescent="0.25">
      <c r="M55" s="75"/>
    </row>
    <row r="56" spans="13:13" hidden="1" x14ac:dyDescent="0.25">
      <c r="M56" s="75"/>
    </row>
    <row r="57" spans="13:13" hidden="1" x14ac:dyDescent="0.25">
      <c r="M57" s="75"/>
    </row>
    <row r="58" spans="13:13" hidden="1" x14ac:dyDescent="0.25">
      <c r="M58" s="75"/>
    </row>
    <row r="59" spans="13:13" hidden="1" x14ac:dyDescent="0.25">
      <c r="M59" s="75"/>
    </row>
    <row r="60" spans="13:13" hidden="1" x14ac:dyDescent="0.25">
      <c r="M60" s="75"/>
    </row>
    <row r="61" spans="13:13" hidden="1" x14ac:dyDescent="0.25">
      <c r="M61" s="75"/>
    </row>
    <row r="62" spans="13:13" hidden="1" x14ac:dyDescent="0.25">
      <c r="M62" s="75"/>
    </row>
    <row r="63" spans="13:13" hidden="1" x14ac:dyDescent="0.25">
      <c r="M63" s="75"/>
    </row>
    <row r="64" spans="13:13" x14ac:dyDescent="0.25">
      <c r="M64" s="75"/>
    </row>
    <row r="65" spans="13:13" x14ac:dyDescent="0.25">
      <c r="M65" s="75"/>
    </row>
    <row r="66" spans="13:13" x14ac:dyDescent="0.25">
      <c r="M66" s="75"/>
    </row>
    <row r="67" spans="13:13" x14ac:dyDescent="0.25">
      <c r="M67" s="75"/>
    </row>
    <row r="68" spans="13:13" x14ac:dyDescent="0.25">
      <c r="M68" s="75"/>
    </row>
    <row r="69" spans="13:13" x14ac:dyDescent="0.25">
      <c r="M69" s="75"/>
    </row>
    <row r="70" spans="13:13" x14ac:dyDescent="0.25">
      <c r="M70" s="75"/>
    </row>
    <row r="71" spans="13:13" x14ac:dyDescent="0.25">
      <c r="M71" s="75"/>
    </row>
    <row r="72" spans="13:13" x14ac:dyDescent="0.25">
      <c r="M72" s="75"/>
    </row>
    <row r="73" spans="13:13" x14ac:dyDescent="0.25">
      <c r="M73" s="75"/>
    </row>
    <row r="74" spans="13:13" x14ac:dyDescent="0.25">
      <c r="M74" s="75"/>
    </row>
    <row r="75" spans="13:13" x14ac:dyDescent="0.25">
      <c r="M75" s="75"/>
    </row>
    <row r="76" spans="13:13" x14ac:dyDescent="0.25">
      <c r="M76" s="75"/>
    </row>
    <row r="77" spans="13:13" x14ac:dyDescent="0.25">
      <c r="M77" s="75"/>
    </row>
    <row r="78" spans="13:13" x14ac:dyDescent="0.25">
      <c r="M78" s="75"/>
    </row>
    <row r="79" spans="13:13" x14ac:dyDescent="0.25">
      <c r="M79" s="75"/>
    </row>
  </sheetData>
  <sheetProtection sheet="1" objects="1" scenarios="1" insertRows="0" selectLockedCells="1"/>
  <pageMargins left="0.7" right="0.7" top="0.75" bottom="0.75" header="0.3" footer="0.3"/>
  <pageSetup scale="86" orientation="portrait" r:id="rId1"/>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0</xdr:colOff>
                    <xdr:row>1</xdr:row>
                    <xdr:rowOff>152400</xdr:rowOff>
                  </from>
                  <to>
                    <xdr:col>2</xdr:col>
                    <xdr:colOff>476250</xdr:colOff>
                    <xdr:row>2</xdr:row>
                    <xdr:rowOff>104775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123825</xdr:colOff>
                    <xdr:row>1</xdr:row>
                    <xdr:rowOff>152400</xdr:rowOff>
                  </from>
                  <to>
                    <xdr:col>4</xdr:col>
                    <xdr:colOff>19050</xdr:colOff>
                    <xdr:row>2</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14999847407452621"/>
  </sheetPr>
  <dimension ref="A1:K64"/>
  <sheetViews>
    <sheetView topLeftCell="A21" zoomScaleNormal="100" workbookViewId="0">
      <selection activeCell="B25" sqref="B25"/>
    </sheetView>
  </sheetViews>
  <sheetFormatPr defaultColWidth="0" defaultRowHeight="15" zeroHeight="1" x14ac:dyDescent="0.25"/>
  <cols>
    <col min="1" max="1" width="42.140625" customWidth="1"/>
    <col min="2" max="2" width="8.140625" bestFit="1" customWidth="1"/>
    <col min="3" max="3" width="55.140625" customWidth="1"/>
    <col min="4" max="11" width="9.140625" style="75" customWidth="1"/>
    <col min="12" max="16384" width="9.140625" hidden="1"/>
  </cols>
  <sheetData>
    <row r="1" spans="1:3" ht="27" customHeight="1" x14ac:dyDescent="0.3">
      <c r="A1" s="112" t="s">
        <v>95</v>
      </c>
      <c r="B1" s="84"/>
      <c r="C1" s="59"/>
    </row>
    <row r="2" spans="1:3" x14ac:dyDescent="0.25">
      <c r="A2" s="79"/>
      <c r="B2" s="75"/>
      <c r="C2" s="80"/>
    </row>
    <row r="3" spans="1:3" x14ac:dyDescent="0.25">
      <c r="A3" s="13" t="s">
        <v>24</v>
      </c>
      <c r="B3" s="37"/>
      <c r="C3" s="13"/>
    </row>
    <row r="4" spans="1:3" ht="18.75" customHeight="1" x14ac:dyDescent="0.25">
      <c r="A4" s="38" t="s">
        <v>3</v>
      </c>
      <c r="B4" s="6"/>
      <c r="C4" s="38" t="s">
        <v>6</v>
      </c>
    </row>
    <row r="5" spans="1:3" x14ac:dyDescent="0.25">
      <c r="A5" s="39" t="s">
        <v>66</v>
      </c>
      <c r="B5" s="22"/>
      <c r="C5" s="38" t="s">
        <v>7</v>
      </c>
    </row>
    <row r="6" spans="1:3" x14ac:dyDescent="0.25">
      <c r="A6" s="38" t="s">
        <v>22</v>
      </c>
      <c r="B6" s="19"/>
      <c r="C6" s="38" t="s">
        <v>23</v>
      </c>
    </row>
    <row r="7" spans="1:3" x14ac:dyDescent="0.25">
      <c r="A7" s="85"/>
      <c r="B7" s="86"/>
      <c r="C7" s="87"/>
    </row>
    <row r="8" spans="1:3" x14ac:dyDescent="0.25">
      <c r="A8" s="40" t="s">
        <v>1</v>
      </c>
      <c r="B8" s="41" t="s">
        <v>2</v>
      </c>
      <c r="C8" s="40" t="s">
        <v>96</v>
      </c>
    </row>
    <row r="9" spans="1:3" x14ac:dyDescent="0.25">
      <c r="A9" s="38" t="s">
        <v>30</v>
      </c>
      <c r="B9" s="7"/>
      <c r="C9" s="38" t="s">
        <v>8</v>
      </c>
    </row>
    <row r="10" spans="1:3" ht="30" x14ac:dyDescent="0.25">
      <c r="A10" s="38" t="s">
        <v>31</v>
      </c>
      <c r="B10" s="7"/>
      <c r="C10" s="38" t="s">
        <v>9</v>
      </c>
    </row>
    <row r="11" spans="1:3" ht="30" x14ac:dyDescent="0.25">
      <c r="A11" s="38" t="s">
        <v>45</v>
      </c>
      <c r="B11" s="7"/>
      <c r="C11" s="38" t="s">
        <v>32</v>
      </c>
    </row>
    <row r="12" spans="1:3" x14ac:dyDescent="0.25">
      <c r="A12" s="113" t="s">
        <v>26</v>
      </c>
      <c r="B12" s="114">
        <f>SUM(B9:B11)</f>
        <v>0</v>
      </c>
      <c r="C12" s="88"/>
    </row>
    <row r="13" spans="1:3" x14ac:dyDescent="0.25">
      <c r="A13" s="91"/>
      <c r="B13" s="92"/>
      <c r="C13" s="93"/>
    </row>
    <row r="14" spans="1:3" ht="45" x14ac:dyDescent="0.25">
      <c r="A14" s="89" t="s">
        <v>87</v>
      </c>
      <c r="B14" s="90"/>
      <c r="C14" s="89" t="s">
        <v>79</v>
      </c>
    </row>
    <row r="15" spans="1:3" ht="30" x14ac:dyDescent="0.25">
      <c r="A15" s="38" t="s">
        <v>44</v>
      </c>
      <c r="B15" s="7"/>
      <c r="C15" s="38" t="s">
        <v>33</v>
      </c>
    </row>
    <row r="16" spans="1:3" x14ac:dyDescent="0.25">
      <c r="A16" s="38" t="s">
        <v>88</v>
      </c>
      <c r="B16" s="7"/>
      <c r="C16" s="38" t="s">
        <v>34</v>
      </c>
    </row>
    <row r="17" spans="1:3" ht="30" x14ac:dyDescent="0.25">
      <c r="A17" s="38" t="s">
        <v>80</v>
      </c>
      <c r="B17" s="7"/>
      <c r="C17" s="38" t="s">
        <v>91</v>
      </c>
    </row>
    <row r="18" spans="1:3" x14ac:dyDescent="0.25">
      <c r="A18" s="38" t="s">
        <v>73</v>
      </c>
      <c r="B18" s="7"/>
      <c r="C18" s="38" t="s">
        <v>35</v>
      </c>
    </row>
    <row r="19" spans="1:3" ht="30" x14ac:dyDescent="0.25">
      <c r="A19" s="38" t="s">
        <v>15</v>
      </c>
      <c r="B19" s="7"/>
      <c r="C19" s="38" t="s">
        <v>43</v>
      </c>
    </row>
    <row r="20" spans="1:3" ht="30" x14ac:dyDescent="0.25">
      <c r="A20" s="38" t="s">
        <v>16</v>
      </c>
      <c r="B20" s="7"/>
      <c r="C20" s="38" t="s">
        <v>36</v>
      </c>
    </row>
    <row r="21" spans="1:3" x14ac:dyDescent="0.25">
      <c r="A21" s="38" t="s">
        <v>17</v>
      </c>
      <c r="B21" s="7"/>
      <c r="C21" s="38" t="s">
        <v>37</v>
      </c>
    </row>
    <row r="22" spans="1:3" x14ac:dyDescent="0.25">
      <c r="A22" s="38" t="s">
        <v>18</v>
      </c>
      <c r="B22" s="7"/>
      <c r="C22" s="38" t="s">
        <v>90</v>
      </c>
    </row>
    <row r="23" spans="1:3" x14ac:dyDescent="0.25">
      <c r="A23" s="38" t="s">
        <v>89</v>
      </c>
      <c r="B23" s="7"/>
      <c r="C23" s="38" t="s">
        <v>38</v>
      </c>
    </row>
    <row r="24" spans="1:3" ht="43.5" customHeight="1" x14ac:dyDescent="0.25">
      <c r="A24" s="38" t="s">
        <v>19</v>
      </c>
      <c r="B24" s="20"/>
      <c r="C24" s="38" t="s">
        <v>39</v>
      </c>
    </row>
    <row r="25" spans="1:3" x14ac:dyDescent="0.25">
      <c r="A25" s="38" t="s">
        <v>41</v>
      </c>
      <c r="B25" s="20"/>
      <c r="C25" s="38" t="s">
        <v>40</v>
      </c>
    </row>
    <row r="26" spans="1:3" ht="30" x14ac:dyDescent="0.25">
      <c r="A26" s="42" t="s">
        <v>20</v>
      </c>
      <c r="B26" s="20"/>
      <c r="C26" s="38" t="s">
        <v>42</v>
      </c>
    </row>
    <row r="27" spans="1:3" ht="30" x14ac:dyDescent="0.25">
      <c r="A27" s="38" t="s">
        <v>82</v>
      </c>
      <c r="B27" s="7"/>
      <c r="C27" s="38" t="s">
        <v>81</v>
      </c>
    </row>
    <row r="28" spans="1:3" x14ac:dyDescent="0.25">
      <c r="A28" s="113" t="s">
        <v>25</v>
      </c>
      <c r="B28" s="114">
        <f>SUM(B14:B27)</f>
        <v>0</v>
      </c>
      <c r="C28" s="88"/>
    </row>
    <row r="29" spans="1:3" x14ac:dyDescent="0.25">
      <c r="A29" s="91"/>
      <c r="B29" s="92"/>
      <c r="C29" s="93"/>
    </row>
    <row r="30" spans="1:3" x14ac:dyDescent="0.25">
      <c r="A30" s="115" t="s">
        <v>21</v>
      </c>
      <c r="B30" s="115">
        <f>+B12-B28</f>
        <v>0</v>
      </c>
      <c r="C30" s="89"/>
    </row>
    <row r="31" spans="1:3" ht="15.75" thickBot="1" x14ac:dyDescent="0.3">
      <c r="A31" s="94"/>
      <c r="B31" s="95"/>
      <c r="C31" s="96"/>
    </row>
    <row r="32" spans="1:3" s="75" customFormat="1" x14ac:dyDescent="0.25">
      <c r="A32" s="81"/>
      <c r="B32" s="82"/>
      <c r="C32" s="83"/>
    </row>
    <row r="33" spans="1:1" s="75" customFormat="1" x14ac:dyDescent="0.25">
      <c r="A33" s="79"/>
    </row>
    <row r="34" spans="1:1" s="75" customFormat="1" x14ac:dyDescent="0.25"/>
    <row r="35" spans="1:1" s="75" customFormat="1" x14ac:dyDescent="0.25"/>
    <row r="36" spans="1:1" s="75" customFormat="1" x14ac:dyDescent="0.25"/>
    <row r="37" spans="1:1" s="75" customFormat="1" hidden="1" x14ac:dyDescent="0.25"/>
    <row r="38" spans="1:1" s="75" customFormat="1" hidden="1" x14ac:dyDescent="0.25"/>
    <row r="39" spans="1:1" s="75" customFormat="1" hidden="1" x14ac:dyDescent="0.25"/>
    <row r="40" spans="1:1" s="75" customFormat="1" hidden="1" x14ac:dyDescent="0.25"/>
    <row r="41" spans="1:1" s="75" customFormat="1" hidden="1" x14ac:dyDescent="0.25"/>
    <row r="42" spans="1:1" s="75" customFormat="1" hidden="1" x14ac:dyDescent="0.25"/>
    <row r="43" spans="1:1" s="75" customFormat="1" hidden="1" x14ac:dyDescent="0.25"/>
    <row r="44" spans="1:1" s="75" customFormat="1" hidden="1" x14ac:dyDescent="0.25"/>
    <row r="45" spans="1:1" s="75" customFormat="1" hidden="1" x14ac:dyDescent="0.25"/>
    <row r="46" spans="1:1" s="75" customFormat="1" hidden="1" x14ac:dyDescent="0.25"/>
    <row r="47" spans="1:1" s="75" customFormat="1" hidden="1" x14ac:dyDescent="0.25"/>
    <row r="48" spans="1:1" s="75" customFormat="1" hidden="1" x14ac:dyDescent="0.25"/>
    <row r="49" s="75" customFormat="1" hidden="1" x14ac:dyDescent="0.25"/>
    <row r="50" s="75" customFormat="1" hidden="1" x14ac:dyDescent="0.25"/>
    <row r="51" s="75" customFormat="1" hidden="1" x14ac:dyDescent="0.25"/>
    <row r="52" s="75" customFormat="1" hidden="1" x14ac:dyDescent="0.25"/>
    <row r="53" s="75" customFormat="1" hidden="1" x14ac:dyDescent="0.25"/>
    <row r="54" s="75" customFormat="1" hidden="1" x14ac:dyDescent="0.25"/>
    <row r="55" s="75" customFormat="1" hidden="1" x14ac:dyDescent="0.25"/>
    <row r="56" s="75" customFormat="1" x14ac:dyDescent="0.25"/>
    <row r="57" s="75" customFormat="1" x14ac:dyDescent="0.25"/>
    <row r="58" s="75" customFormat="1" x14ac:dyDescent="0.25"/>
    <row r="59" s="75" customFormat="1" x14ac:dyDescent="0.25"/>
    <row r="60" s="75" customFormat="1" x14ac:dyDescent="0.25"/>
    <row r="61" s="75" customFormat="1" x14ac:dyDescent="0.25"/>
    <row r="62" s="75" customFormat="1" x14ac:dyDescent="0.25"/>
    <row r="63" s="75" customFormat="1" x14ac:dyDescent="0.25"/>
    <row r="64" s="75" customFormat="1" x14ac:dyDescent="0.25"/>
  </sheetData>
  <sheetProtection algorithmName="SHA-512" hashValue="/c5f9pnx21IIdRAgn3Vb3lkCbG/Nu15sKqQKm8Z4fKZp4FPyhSrdouOJfkihpT7USHIwOMYBH86p9p8SmE+Mrg==" saltValue="IAUX9wUCi+4Gz/MHIvl3+g==" spinCount="100000" sheet="1" objects="1" scenarios="1" formatCells="0" formatColumns="0" formatRows="0" selectLockedCells="1"/>
  <pageMargins left="0.7" right="0.7" top="0.75" bottom="0.75" header="0.3" footer="0.3"/>
  <pageSetup scale="64" orientation="portrait" r:id="rId1"/>
  <colBreaks count="1" manualBreakCount="1">
    <brk id="3" max="3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14999847407452621"/>
  </sheetPr>
  <dimension ref="A1:M25"/>
  <sheetViews>
    <sheetView topLeftCell="A17" zoomScaleNormal="100" workbookViewId="0">
      <selection activeCell="B11" sqref="B11"/>
    </sheetView>
  </sheetViews>
  <sheetFormatPr defaultColWidth="0" defaultRowHeight="15" zeroHeight="1" x14ac:dyDescent="0.25"/>
  <cols>
    <col min="1" max="1" width="68.140625" bestFit="1" customWidth="1"/>
    <col min="2" max="2" width="6" bestFit="1" customWidth="1"/>
    <col min="3" max="7" width="7.140625" bestFit="1" customWidth="1"/>
    <col min="8" max="13" width="9.140625" customWidth="1"/>
    <col min="14" max="16384" width="9.140625" hidden="1"/>
  </cols>
  <sheetData>
    <row r="1" spans="1:13" ht="27" customHeight="1" x14ac:dyDescent="0.3">
      <c r="A1" s="111" t="s">
        <v>61</v>
      </c>
      <c r="B1" s="58"/>
      <c r="C1" s="58"/>
      <c r="D1" s="58"/>
      <c r="E1" s="58"/>
      <c r="F1" s="58"/>
      <c r="G1" s="59"/>
      <c r="H1" s="75"/>
      <c r="I1" s="75"/>
      <c r="J1" s="75"/>
      <c r="K1" s="75"/>
      <c r="L1" s="75"/>
      <c r="M1" s="75"/>
    </row>
    <row r="2" spans="1:13" x14ac:dyDescent="0.25">
      <c r="A2" s="60"/>
      <c r="B2" s="60"/>
      <c r="C2" s="60"/>
      <c r="D2" s="60"/>
      <c r="E2" s="60"/>
      <c r="F2" s="60"/>
      <c r="G2" s="60"/>
      <c r="H2" s="75"/>
      <c r="I2" s="75"/>
      <c r="J2" s="75"/>
      <c r="K2" s="75"/>
      <c r="L2" s="75"/>
      <c r="M2" s="75"/>
    </row>
    <row r="3" spans="1:13" x14ac:dyDescent="0.25">
      <c r="A3" s="70" t="s">
        <v>4</v>
      </c>
      <c r="B3" s="74">
        <f>'Worksheet 1 Inventory &amp; Priorit'!B3</f>
        <v>0</v>
      </c>
      <c r="C3" s="74">
        <f>B3+1</f>
        <v>1</v>
      </c>
      <c r="D3" s="74">
        <f t="shared" ref="D3:G3" si="0">C3+1</f>
        <v>2</v>
      </c>
      <c r="E3" s="74">
        <f t="shared" si="0"/>
        <v>3</v>
      </c>
      <c r="F3" s="74">
        <f t="shared" si="0"/>
        <v>4</v>
      </c>
      <c r="G3" s="74">
        <f t="shared" si="0"/>
        <v>5</v>
      </c>
      <c r="H3" s="75"/>
      <c r="I3" s="75"/>
      <c r="J3" s="75"/>
      <c r="K3" s="75"/>
      <c r="L3" s="75"/>
      <c r="M3" s="75"/>
    </row>
    <row r="4" spans="1:13" x14ac:dyDescent="0.25">
      <c r="A4" s="70" t="s">
        <v>0</v>
      </c>
      <c r="B4" s="8"/>
      <c r="C4" s="8">
        <f>Budget!$B$4</f>
        <v>0</v>
      </c>
      <c r="D4" s="8">
        <f>Budget!$B$4</f>
        <v>0</v>
      </c>
      <c r="E4" s="8">
        <f>Budget!$B$4</f>
        <v>0</v>
      </c>
      <c r="F4" s="8">
        <f>Budget!$B$4</f>
        <v>0</v>
      </c>
      <c r="G4" s="8">
        <f>Budget!$B$4</f>
        <v>0</v>
      </c>
      <c r="H4" s="75"/>
      <c r="I4" s="75"/>
      <c r="J4" s="75"/>
      <c r="K4" s="75"/>
      <c r="L4" s="75"/>
      <c r="M4" s="75"/>
    </row>
    <row r="5" spans="1:13" x14ac:dyDescent="0.25">
      <c r="A5" s="73" t="s">
        <v>5</v>
      </c>
      <c r="B5" s="61"/>
      <c r="C5" s="62">
        <f>Budget!$B$5</f>
        <v>0</v>
      </c>
      <c r="D5" s="62">
        <f>Budget!$B$5</f>
        <v>0</v>
      </c>
      <c r="E5" s="62">
        <f>Budget!$B$5</f>
        <v>0</v>
      </c>
      <c r="F5" s="62">
        <f>Budget!$B$5</f>
        <v>0</v>
      </c>
      <c r="G5" s="62">
        <f>Budget!$B$5</f>
        <v>0</v>
      </c>
      <c r="H5" s="75"/>
      <c r="I5" s="75"/>
      <c r="J5" s="75"/>
      <c r="K5" s="75"/>
      <c r="L5" s="75"/>
      <c r="M5" s="75"/>
    </row>
    <row r="6" spans="1:13" ht="22.5" customHeight="1" x14ac:dyDescent="0.3">
      <c r="A6" s="110" t="s">
        <v>93</v>
      </c>
      <c r="B6" s="58"/>
      <c r="C6" s="58"/>
      <c r="D6" s="58"/>
      <c r="E6" s="58"/>
      <c r="F6" s="58"/>
      <c r="G6" s="59"/>
      <c r="H6" s="75"/>
      <c r="I6" s="75"/>
      <c r="J6" s="75"/>
      <c r="K6" s="75"/>
      <c r="L6" s="75"/>
      <c r="M6" s="75"/>
    </row>
    <row r="7" spans="1:13" x14ac:dyDescent="0.25">
      <c r="A7" s="69" t="s">
        <v>27</v>
      </c>
      <c r="B7" s="63">
        <f>Budget!B12</f>
        <v>0</v>
      </c>
      <c r="C7" s="63">
        <f>(B7*C5)+B7</f>
        <v>0</v>
      </c>
      <c r="D7" s="63">
        <f>(C7*D5)+C7</f>
        <v>0</v>
      </c>
      <c r="E7" s="63">
        <f>(D7*E5)+D7</f>
        <v>0</v>
      </c>
      <c r="F7" s="63">
        <f>(E7*F5)+E7</f>
        <v>0</v>
      </c>
      <c r="G7" s="63">
        <f>(F7*G5)+F7</f>
        <v>0</v>
      </c>
      <c r="H7" s="75"/>
      <c r="I7" s="75"/>
      <c r="J7" s="75"/>
      <c r="K7" s="75"/>
      <c r="L7" s="75"/>
      <c r="M7" s="75"/>
    </row>
    <row r="8" spans="1:13" x14ac:dyDescent="0.25">
      <c r="A8" s="70" t="s">
        <v>62</v>
      </c>
      <c r="B8" s="9">
        <f>Budget!B28</f>
        <v>0</v>
      </c>
      <c r="C8" s="9">
        <f>(B8*C4)+B8</f>
        <v>0</v>
      </c>
      <c r="D8" s="9">
        <f>(C8*D4)+C8</f>
        <v>0</v>
      </c>
      <c r="E8" s="9">
        <f>(D8*E4)+D8</f>
        <v>0</v>
      </c>
      <c r="F8" s="9">
        <f>(E8*F4)+E8</f>
        <v>0</v>
      </c>
      <c r="G8" s="9">
        <f>(F8*G4)+F8</f>
        <v>0</v>
      </c>
      <c r="H8" s="75"/>
      <c r="I8" s="75"/>
      <c r="J8" s="75"/>
      <c r="K8" s="75"/>
      <c r="L8" s="75"/>
      <c r="M8" s="75"/>
    </row>
    <row r="9" spans="1:13" x14ac:dyDescent="0.25">
      <c r="A9" s="70" t="s">
        <v>28</v>
      </c>
      <c r="B9" s="9">
        <f>B7-B8</f>
        <v>0</v>
      </c>
      <c r="C9" s="9">
        <f t="shared" ref="C9:G9" si="1">+C7-C8</f>
        <v>0</v>
      </c>
      <c r="D9" s="9">
        <f t="shared" si="1"/>
        <v>0</v>
      </c>
      <c r="E9" s="9">
        <f t="shared" si="1"/>
        <v>0</v>
      </c>
      <c r="F9" s="9">
        <f t="shared" si="1"/>
        <v>0</v>
      </c>
      <c r="G9" s="9">
        <f t="shared" si="1"/>
        <v>0</v>
      </c>
      <c r="H9" s="75"/>
      <c r="I9" s="75"/>
      <c r="J9" s="75"/>
      <c r="K9" s="75"/>
      <c r="L9" s="75"/>
      <c r="M9" s="75"/>
    </row>
    <row r="10" spans="1:13" x14ac:dyDescent="0.25">
      <c r="A10" s="70" t="s">
        <v>84</v>
      </c>
      <c r="B10" s="9">
        <f>Budget!B6</f>
        <v>0</v>
      </c>
      <c r="C10" s="9">
        <f>+B12</f>
        <v>0</v>
      </c>
      <c r="D10" s="9">
        <f>+C12</f>
        <v>0</v>
      </c>
      <c r="E10" s="9">
        <f>+D12</f>
        <v>0</v>
      </c>
      <c r="F10" s="9">
        <f>+E12</f>
        <v>0</v>
      </c>
      <c r="G10" s="9">
        <f>+F12</f>
        <v>0</v>
      </c>
      <c r="H10" s="75"/>
      <c r="I10" s="75"/>
      <c r="J10" s="75"/>
      <c r="K10" s="75"/>
      <c r="L10" s="75"/>
      <c r="M10" s="75"/>
    </row>
    <row r="11" spans="1:13" x14ac:dyDescent="0.25">
      <c r="A11" s="71" t="s">
        <v>83</v>
      </c>
      <c r="B11" s="17">
        <v>0</v>
      </c>
      <c r="C11" s="17">
        <v>0</v>
      </c>
      <c r="D11" s="17">
        <v>0</v>
      </c>
      <c r="E11" s="17">
        <v>0</v>
      </c>
      <c r="F11" s="17">
        <v>0</v>
      </c>
      <c r="G11" s="18">
        <v>0</v>
      </c>
      <c r="H11" s="75"/>
      <c r="I11" s="75"/>
      <c r="J11" s="75"/>
      <c r="K11" s="75"/>
      <c r="L11" s="75"/>
      <c r="M11" s="75"/>
    </row>
    <row r="12" spans="1:13" x14ac:dyDescent="0.25">
      <c r="A12" s="70" t="s">
        <v>29</v>
      </c>
      <c r="B12" s="10">
        <f>B9+B10+B11</f>
        <v>0</v>
      </c>
      <c r="C12" s="10">
        <f t="shared" ref="C12:G12" si="2">+C9+C10+C11</f>
        <v>0</v>
      </c>
      <c r="D12" s="10">
        <f t="shared" si="2"/>
        <v>0</v>
      </c>
      <c r="E12" s="10">
        <f t="shared" si="2"/>
        <v>0</v>
      </c>
      <c r="F12" s="10">
        <f t="shared" si="2"/>
        <v>0</v>
      </c>
      <c r="G12" s="10">
        <f t="shared" si="2"/>
        <v>0</v>
      </c>
      <c r="H12" s="75"/>
      <c r="I12" s="75"/>
      <c r="J12" s="75"/>
      <c r="K12" s="75"/>
      <c r="L12" s="75"/>
      <c r="M12" s="75"/>
    </row>
    <row r="13" spans="1:13" x14ac:dyDescent="0.25">
      <c r="A13" s="70" t="s">
        <v>85</v>
      </c>
      <c r="B13" s="10"/>
      <c r="C13" s="10">
        <f>'Projected Capital Expenses'!E38</f>
        <v>0</v>
      </c>
      <c r="D13" s="10">
        <f>'Projected Capital Expenses'!F38</f>
        <v>0</v>
      </c>
      <c r="E13" s="10">
        <f>'Projected Capital Expenses'!G38</f>
        <v>0</v>
      </c>
      <c r="F13" s="10">
        <f>'Projected Capital Expenses'!H38</f>
        <v>0</v>
      </c>
      <c r="G13" s="10">
        <f>'Projected Capital Expenses'!I38</f>
        <v>0</v>
      </c>
      <c r="H13" s="75"/>
      <c r="I13" s="75"/>
      <c r="J13" s="75"/>
      <c r="K13" s="75"/>
      <c r="L13" s="75"/>
      <c r="M13" s="75"/>
    </row>
    <row r="14" spans="1:13" x14ac:dyDescent="0.25">
      <c r="A14" s="72" t="s">
        <v>86</v>
      </c>
      <c r="B14" s="11"/>
      <c r="C14" s="11">
        <f>+C12-C13</f>
        <v>0</v>
      </c>
      <c r="D14" s="11">
        <f t="shared" ref="D14:G14" si="3">+D12-D13</f>
        <v>0</v>
      </c>
      <c r="E14" s="11">
        <f t="shared" si="3"/>
        <v>0</v>
      </c>
      <c r="F14" s="11">
        <f t="shared" si="3"/>
        <v>0</v>
      </c>
      <c r="G14" s="11">
        <f t="shared" si="3"/>
        <v>0</v>
      </c>
      <c r="H14" s="75"/>
      <c r="I14" s="75"/>
      <c r="J14" s="75"/>
      <c r="K14" s="75"/>
      <c r="L14" s="75"/>
      <c r="M14" s="75"/>
    </row>
    <row r="15" spans="1:13" x14ac:dyDescent="0.25">
      <c r="A15" s="75"/>
      <c r="B15" s="75"/>
      <c r="C15" s="75"/>
      <c r="D15" s="75"/>
      <c r="E15" s="75"/>
      <c r="F15" s="75"/>
      <c r="G15" s="75"/>
      <c r="H15" s="75"/>
      <c r="I15" s="75"/>
      <c r="J15" s="75"/>
      <c r="K15" s="75"/>
      <c r="L15" s="75"/>
      <c r="M15" s="75"/>
    </row>
    <row r="16" spans="1:13" ht="22.5" customHeight="1" x14ac:dyDescent="0.3">
      <c r="A16" s="110" t="s">
        <v>94</v>
      </c>
      <c r="B16" s="67"/>
      <c r="C16" s="67"/>
      <c r="D16" s="67"/>
      <c r="E16" s="67"/>
      <c r="F16" s="67"/>
      <c r="G16" s="68"/>
      <c r="H16" s="75"/>
      <c r="I16" s="75"/>
      <c r="J16" s="75"/>
      <c r="K16" s="75"/>
      <c r="L16" s="75"/>
      <c r="M16" s="75"/>
    </row>
    <row r="17" spans="1:13" x14ac:dyDescent="0.25">
      <c r="A17" s="64" t="s">
        <v>77</v>
      </c>
      <c r="B17" s="65"/>
      <c r="C17" s="66" t="str">
        <f>IF($B17=0,"",C14/$B17/12)</f>
        <v/>
      </c>
      <c r="D17" s="66" t="str">
        <f>IF($B17=0,"",D14/$B17/12)</f>
        <v/>
      </c>
      <c r="E17" s="66" t="str">
        <f>IF($B17=0,"",E14/$B17/12)</f>
        <v/>
      </c>
      <c r="F17" s="66" t="str">
        <f>IF($B17=0,"",F14/$B17/12)</f>
        <v/>
      </c>
      <c r="G17" s="66" t="str">
        <f>IF($B17=0,"",G14/$B17/12)</f>
        <v/>
      </c>
      <c r="H17" s="75"/>
      <c r="I17" s="75"/>
      <c r="J17" s="75"/>
      <c r="K17" s="75"/>
      <c r="L17" s="75"/>
      <c r="M17" s="75"/>
    </row>
    <row r="18" spans="1:13" x14ac:dyDescent="0.25">
      <c r="A18" s="75" t="s">
        <v>92</v>
      </c>
      <c r="B18" s="75"/>
      <c r="C18" s="75"/>
      <c r="D18" s="75"/>
      <c r="E18" s="75"/>
      <c r="F18" s="75"/>
      <c r="G18" s="75"/>
      <c r="H18" s="75"/>
      <c r="I18" s="75"/>
      <c r="J18" s="75"/>
      <c r="K18" s="75"/>
      <c r="L18" s="75"/>
      <c r="M18" s="75"/>
    </row>
    <row r="19" spans="1:13" x14ac:dyDescent="0.25">
      <c r="A19" s="75"/>
      <c r="B19" s="75"/>
      <c r="C19" s="75"/>
      <c r="D19" s="75"/>
      <c r="E19" s="75"/>
      <c r="F19" s="75"/>
      <c r="G19" s="75"/>
      <c r="H19" s="75"/>
      <c r="I19" s="75"/>
      <c r="J19" s="75"/>
      <c r="K19" s="75"/>
      <c r="L19" s="75"/>
      <c r="M19" s="75"/>
    </row>
    <row r="20" spans="1:13" x14ac:dyDescent="0.25">
      <c r="A20" s="75"/>
      <c r="B20" s="75"/>
      <c r="C20" s="75"/>
      <c r="D20" s="75"/>
      <c r="E20" s="75"/>
      <c r="F20" s="75"/>
      <c r="G20" s="75"/>
      <c r="H20" s="75"/>
      <c r="I20" s="75"/>
      <c r="J20" s="75"/>
      <c r="K20" s="75"/>
      <c r="L20" s="75"/>
      <c r="M20" s="75"/>
    </row>
    <row r="21" spans="1:13" x14ac:dyDescent="0.25">
      <c r="A21" s="75"/>
      <c r="B21" s="75"/>
      <c r="C21" s="75"/>
      <c r="D21" s="75"/>
      <c r="E21" s="75"/>
      <c r="F21" s="75"/>
      <c r="G21" s="75"/>
      <c r="H21" s="75"/>
      <c r="I21" s="75"/>
      <c r="J21" s="75"/>
      <c r="K21" s="75"/>
      <c r="L21" s="75"/>
      <c r="M21" s="75"/>
    </row>
    <row r="22" spans="1:13" x14ac:dyDescent="0.25">
      <c r="A22" s="75"/>
      <c r="B22" s="75"/>
      <c r="C22" s="75"/>
      <c r="D22" s="75"/>
      <c r="E22" s="75"/>
      <c r="F22" s="75"/>
      <c r="G22" s="75"/>
      <c r="H22" s="75"/>
      <c r="I22" s="75"/>
      <c r="J22" s="75"/>
      <c r="K22" s="75"/>
      <c r="L22" s="75"/>
      <c r="M22" s="75"/>
    </row>
    <row r="23" spans="1:13" x14ac:dyDescent="0.25">
      <c r="A23" s="75"/>
      <c r="B23" s="75"/>
      <c r="C23" s="75"/>
      <c r="D23" s="75"/>
      <c r="E23" s="75"/>
      <c r="F23" s="75"/>
      <c r="G23" s="75"/>
      <c r="H23" s="75"/>
      <c r="I23" s="75"/>
      <c r="J23" s="75"/>
      <c r="K23" s="75"/>
      <c r="L23" s="75"/>
      <c r="M23" s="75"/>
    </row>
    <row r="24" spans="1:13" x14ac:dyDescent="0.25">
      <c r="A24" s="75"/>
      <c r="B24" s="75"/>
      <c r="C24" s="75"/>
      <c r="D24" s="75"/>
      <c r="E24" s="75"/>
      <c r="F24" s="75"/>
      <c r="G24" s="75"/>
      <c r="H24" s="75"/>
      <c r="I24" s="75"/>
      <c r="J24" s="75"/>
      <c r="K24" s="75"/>
      <c r="L24" s="75"/>
      <c r="M24" s="75"/>
    </row>
    <row r="25" spans="1:13" x14ac:dyDescent="0.25">
      <c r="A25" s="75"/>
      <c r="B25" s="75"/>
      <c r="C25" s="75"/>
      <c r="D25" s="75"/>
      <c r="E25" s="75"/>
      <c r="F25" s="75"/>
      <c r="G25" s="75"/>
      <c r="H25" s="75"/>
      <c r="I25" s="75"/>
      <c r="J25" s="75"/>
      <c r="K25" s="75"/>
      <c r="L25" s="75"/>
      <c r="M25" s="75"/>
    </row>
  </sheetData>
  <sheetProtection algorithmName="SHA-512" hashValue="dHjp/bbzBuNvIRzbIVw0W7CfmcnY3Odpmc4IKCBIIjx/GnOYCnwoEpC8eNnbpN0PRuQi4vLxmTmke1TrWme7ZA==" saltValue="o2MPHzpvyQykSdNsZg/1HQ==" spinCount="100000" sheet="1" objects="1" scenarios="1" formatCells="0" formatColumns="0" formatRows="0" selectLockedCells="1"/>
  <pageMargins left="0.7" right="0.7" top="0.75" bottom="0.75" header="0.3" footer="0.3"/>
  <pageSetup scale="70" orientation="portrait" r:id="rId1"/>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tint="-0.14999847407452621"/>
  </sheetPr>
  <dimension ref="A1:O53"/>
  <sheetViews>
    <sheetView zoomScaleNormal="100" workbookViewId="0">
      <selection activeCell="A36" sqref="A36"/>
    </sheetView>
  </sheetViews>
  <sheetFormatPr defaultColWidth="0" defaultRowHeight="15" zeroHeight="1" x14ac:dyDescent="0.25"/>
  <cols>
    <col min="1" max="1" width="5.85546875" style="43" bestFit="1" customWidth="1"/>
    <col min="2" max="2" width="5.5703125" style="43" bestFit="1" customWidth="1"/>
    <col min="3" max="3" width="12.5703125" style="43" bestFit="1" customWidth="1"/>
    <col min="4" max="4" width="14.5703125" style="43" bestFit="1" customWidth="1"/>
    <col min="5" max="9" width="11.5703125" style="43" bestFit="1" customWidth="1"/>
    <col min="10" max="10" width="5.5703125" style="43" bestFit="1" customWidth="1"/>
    <col min="11" max="15" width="9.140625" style="77" customWidth="1"/>
    <col min="16" max="18" width="9.140625" style="43" hidden="1" customWidth="1"/>
    <col min="19" max="16384" width="9.140625" style="43" hidden="1"/>
  </cols>
  <sheetData>
    <row r="1" spans="1:15" customFormat="1" ht="27" customHeight="1" x14ac:dyDescent="0.3">
      <c r="A1" s="111" t="s">
        <v>64</v>
      </c>
      <c r="B1" s="58"/>
      <c r="C1" s="58"/>
      <c r="D1" s="58"/>
      <c r="E1" s="58"/>
      <c r="F1" s="58"/>
      <c r="G1" s="58"/>
      <c r="H1" s="58"/>
      <c r="I1" s="58"/>
      <c r="J1" s="59"/>
      <c r="K1" s="76"/>
      <c r="L1" s="76"/>
      <c r="M1" s="76"/>
      <c r="N1" s="76"/>
      <c r="O1" s="76"/>
    </row>
    <row r="2" spans="1:15" s="77" customFormat="1" ht="15.75" x14ac:dyDescent="0.25">
      <c r="K2" s="76"/>
      <c r="L2" s="76"/>
      <c r="M2" s="76"/>
      <c r="N2" s="76"/>
    </row>
    <row r="3" spans="1:15" ht="45" x14ac:dyDescent="0.25">
      <c r="A3" s="13" t="s">
        <v>10</v>
      </c>
      <c r="B3" s="13" t="s">
        <v>11</v>
      </c>
      <c r="C3" s="14" t="s">
        <v>14</v>
      </c>
      <c r="D3" s="13" t="s">
        <v>63</v>
      </c>
      <c r="E3" s="13" t="s">
        <v>12</v>
      </c>
      <c r="F3" s="13" t="s">
        <v>12</v>
      </c>
      <c r="G3" s="13" t="s">
        <v>12</v>
      </c>
      <c r="H3" s="13" t="s">
        <v>12</v>
      </c>
      <c r="I3" s="13" t="s">
        <v>12</v>
      </c>
      <c r="J3" s="15"/>
      <c r="K3" s="76"/>
      <c r="L3" s="76"/>
      <c r="M3" s="76"/>
      <c r="N3" s="76"/>
    </row>
    <row r="4" spans="1:15" ht="15.75" x14ac:dyDescent="0.25">
      <c r="A4" s="44"/>
      <c r="B4" s="44"/>
      <c r="C4" s="44"/>
      <c r="D4" s="44"/>
      <c r="E4" s="44">
        <f>'Worksheet 1 Inventory &amp; Priorit'!B3+1</f>
        <v>1</v>
      </c>
      <c r="F4" s="44">
        <f>E4+1</f>
        <v>2</v>
      </c>
      <c r="G4" s="44">
        <f t="shared" ref="G4:I4" si="0">F4+1</f>
        <v>3</v>
      </c>
      <c r="H4" s="44">
        <f t="shared" si="0"/>
        <v>4</v>
      </c>
      <c r="I4" s="44">
        <f t="shared" si="0"/>
        <v>5</v>
      </c>
      <c r="J4" s="44" t="s">
        <v>13</v>
      </c>
      <c r="N4" s="76"/>
      <c r="O4" s="76"/>
    </row>
    <row r="5" spans="1:15" x14ac:dyDescent="0.25">
      <c r="A5" s="45" t="str">
        <f>IF('Worksheet 2 Planning'!A6="","",'Worksheet 2 Planning'!A6)</f>
        <v/>
      </c>
      <c r="B5" s="46" t="str">
        <f>IF('Worksheet 2 Planning'!D6="","",'Worksheet 2 Planning'!D6)</f>
        <v/>
      </c>
      <c r="C5" s="45" t="str">
        <f>IF('Worksheet 2 Planning'!C6="","",'Worksheet 2 Planning'!$B$3+'Worksheet 2 Planning'!C6)</f>
        <v/>
      </c>
      <c r="D5" s="45" t="str">
        <f>IF('Worksheet 2 Planning'!C6="","",'Worksheet 2 Planning'!C6)</f>
        <v/>
      </c>
      <c r="E5" s="46" t="str">
        <f>IF(D5="","",IF(D5&gt;0,B5/D5,0))</f>
        <v/>
      </c>
      <c r="F5" s="46" t="str">
        <f>IF(D5="","",IF(D5&gt;0,ROUND(IF((B5-E5)&gt;(B5/D5),(B5/D5),(B5-E5)),0),0))</f>
        <v/>
      </c>
      <c r="G5" s="46" t="str">
        <f>IF(D5="","",IF(D5&gt;0,ROUND(IF((B5-(E5+F5))&gt;(B5/D5),(B5/D5),(B5-(E5+F5))),0),0))</f>
        <v/>
      </c>
      <c r="H5" s="46" t="str">
        <f>IF(D5="","",IF(D5&gt;0,ROUND(IF((B5-(E5+F5+G5))&gt;(B5/D5),(B5/D5),(B5-(E5+F5+G5))),0),0))</f>
        <v/>
      </c>
      <c r="I5" s="46" t="str">
        <f>IF(D5="","",IF(D5&gt;0,ROUND(IF((B5-(E5+F5+G5+H5))&gt;(B5/D5),(B5/D5),(B5-(E5+F5+G5+H5))),0),0))</f>
        <v/>
      </c>
      <c r="J5" s="47" t="str">
        <f>IF(D5="","",SUM(E5:I5))</f>
        <v/>
      </c>
      <c r="K5" s="78"/>
      <c r="L5" s="78"/>
      <c r="M5" s="78"/>
      <c r="N5" s="78"/>
    </row>
    <row r="6" spans="1:15" ht="30" x14ac:dyDescent="0.25">
      <c r="A6" s="45" t="str">
        <f>IF('Worksheet 2 Planning'!A7="","",'Worksheet 2 Planning'!A7)</f>
        <v/>
      </c>
      <c r="B6" s="46" t="str">
        <f>IF('Worksheet 2 Planning'!D7="","",'Worksheet 2 Planning'!D7)</f>
        <v/>
      </c>
      <c r="C6" s="45" t="str">
        <f>IF('Worksheet 2 Planning'!C7="","",'Worksheet 2 Planning'!$B$3+'Worksheet 2 Planning'!C7)</f>
        <v/>
      </c>
      <c r="D6" s="45" t="str">
        <f>IF('Worksheet 2 Planning'!C7="","",'Worksheet 2 Planning'!C7)</f>
        <v/>
      </c>
      <c r="E6" s="46" t="str">
        <f t="shared" ref="E6:E18" si="1">IF(D6="","",IF(D6&gt;0,B6/D6,0))</f>
        <v/>
      </c>
      <c r="F6" s="46" t="str">
        <f t="shared" ref="F6:F18" si="2">IF(D6="","",IF(D6&gt;0,ROUND(IF((B6-E6)&gt;(B6/D6),(B6/D6),(B6-E6)),0),0))</f>
        <v/>
      </c>
      <c r="G6" s="46" t="str">
        <f t="shared" ref="G6:G18" si="3">IF(D6="","",IF(D6&gt;0,ROUND(IF((B6-(E6+F6))&gt;(B6/D6),(B6/D6),(B6-(E6+F6))),0),0))</f>
        <v/>
      </c>
      <c r="H6" s="48" t="str">
        <f t="shared" ref="H6:H18" si="4">IF(D6="","",IF(D6&gt;0,ROUND(IF((B6-(E6+F6+G6))&gt;(B6/D6),(B6/D6),(B6-(E6+F6+G6))),0),0))</f>
        <v/>
      </c>
      <c r="I6" s="48" t="str">
        <f t="shared" ref="I6:I18" si="5">IF(D6="","",IF(D6&gt;0,ROUND(IF((B6-(E6+F6+G6+H6))&gt;(B6/D6),(B6/D6),(B6-(E6+F6+G6+H6))),0),0))</f>
        <v/>
      </c>
      <c r="J6" s="49" t="str">
        <f t="shared" ref="J6:J18" si="6">IF(D6="","",SUM(E6:I6))</f>
        <v/>
      </c>
      <c r="K6" s="78"/>
      <c r="L6" s="78"/>
      <c r="M6" s="78"/>
      <c r="N6" s="78"/>
    </row>
    <row r="7" spans="1:15" x14ac:dyDescent="0.25">
      <c r="A7" s="45" t="str">
        <f>IF('Worksheet 2 Planning'!A8="","",'Worksheet 2 Planning'!A8)</f>
        <v/>
      </c>
      <c r="B7" s="46" t="str">
        <f>IF('Worksheet 2 Planning'!D8="","",'Worksheet 2 Planning'!D8)</f>
        <v/>
      </c>
      <c r="C7" s="45" t="str">
        <f>IF('Worksheet 2 Planning'!C8="","",'Worksheet 2 Planning'!$B$3+'Worksheet 2 Planning'!C8)</f>
        <v/>
      </c>
      <c r="D7" s="45" t="str">
        <f>IF('Worksheet 2 Planning'!C8="","",'Worksheet 2 Planning'!C8)</f>
        <v/>
      </c>
      <c r="E7" s="46" t="str">
        <f t="shared" si="1"/>
        <v/>
      </c>
      <c r="F7" s="46" t="str">
        <f t="shared" si="2"/>
        <v/>
      </c>
      <c r="G7" s="46" t="str">
        <f t="shared" si="3"/>
        <v/>
      </c>
      <c r="H7" s="48" t="str">
        <f t="shared" si="4"/>
        <v/>
      </c>
      <c r="I7" s="48" t="str">
        <f t="shared" si="5"/>
        <v/>
      </c>
      <c r="J7" s="49" t="str">
        <f t="shared" si="6"/>
        <v/>
      </c>
      <c r="K7" s="78"/>
      <c r="L7" s="78"/>
      <c r="M7" s="78"/>
      <c r="N7" s="78"/>
    </row>
    <row r="8" spans="1:15" x14ac:dyDescent="0.25">
      <c r="A8" s="45" t="str">
        <f>IF('Worksheet 2 Planning'!A9="","",'Worksheet 2 Planning'!A9)</f>
        <v/>
      </c>
      <c r="B8" s="46" t="str">
        <f>IF('Worksheet 2 Planning'!D9="","",'Worksheet 2 Planning'!D9)</f>
        <v/>
      </c>
      <c r="C8" s="45" t="str">
        <f>IF('Worksheet 2 Planning'!C9="","",'Worksheet 2 Planning'!$B$3+'Worksheet 2 Planning'!C9)</f>
        <v/>
      </c>
      <c r="D8" s="45" t="str">
        <f>IF('Worksheet 2 Planning'!C9="","",'Worksheet 2 Planning'!C9)</f>
        <v/>
      </c>
      <c r="E8" s="46" t="str">
        <f t="shared" si="1"/>
        <v/>
      </c>
      <c r="F8" s="46" t="str">
        <f t="shared" si="2"/>
        <v/>
      </c>
      <c r="G8" s="46" t="str">
        <f t="shared" si="3"/>
        <v/>
      </c>
      <c r="H8" s="48" t="str">
        <f t="shared" si="4"/>
        <v/>
      </c>
      <c r="I8" s="48" t="str">
        <f t="shared" si="5"/>
        <v/>
      </c>
      <c r="J8" s="49" t="str">
        <f t="shared" si="6"/>
        <v/>
      </c>
      <c r="K8" s="78"/>
      <c r="L8" s="78"/>
      <c r="M8" s="78"/>
      <c r="N8" s="78"/>
    </row>
    <row r="9" spans="1:15" x14ac:dyDescent="0.25">
      <c r="A9" s="45" t="str">
        <f>IF('Worksheet 2 Planning'!A10="","",'Worksheet 2 Planning'!A10)</f>
        <v/>
      </c>
      <c r="B9" s="46" t="str">
        <f>IF('Worksheet 2 Planning'!D10="","",'Worksheet 2 Planning'!D10)</f>
        <v/>
      </c>
      <c r="C9" s="45" t="str">
        <f>IF('Worksheet 2 Planning'!C10="","",'Worksheet 2 Planning'!$B$3+'Worksheet 2 Planning'!C10)</f>
        <v/>
      </c>
      <c r="D9" s="45" t="str">
        <f>IF('Worksheet 2 Planning'!C10="","",'Worksheet 2 Planning'!C10)</f>
        <v/>
      </c>
      <c r="E9" s="46" t="str">
        <f t="shared" si="1"/>
        <v/>
      </c>
      <c r="F9" s="46" t="str">
        <f t="shared" si="2"/>
        <v/>
      </c>
      <c r="G9" s="46" t="str">
        <f t="shared" si="3"/>
        <v/>
      </c>
      <c r="H9" s="48" t="str">
        <f t="shared" si="4"/>
        <v/>
      </c>
      <c r="I9" s="48" t="str">
        <f t="shared" si="5"/>
        <v/>
      </c>
      <c r="J9" s="49" t="str">
        <f t="shared" si="6"/>
        <v/>
      </c>
      <c r="K9" s="78"/>
      <c r="L9" s="78"/>
      <c r="M9" s="78"/>
      <c r="N9" s="78"/>
    </row>
    <row r="10" spans="1:15" ht="30" x14ac:dyDescent="0.25">
      <c r="A10" s="45" t="str">
        <f>IF('Worksheet 2 Planning'!A11="","",'Worksheet 2 Planning'!A11)</f>
        <v/>
      </c>
      <c r="B10" s="46" t="str">
        <f>IF('Worksheet 2 Planning'!D11="","",'Worksheet 2 Planning'!D11)</f>
        <v/>
      </c>
      <c r="C10" s="45" t="str">
        <f>IF('Worksheet 2 Planning'!C11="","",'Worksheet 2 Planning'!$B$3+'Worksheet 2 Planning'!C11)</f>
        <v/>
      </c>
      <c r="D10" s="45" t="str">
        <f>IF('Worksheet 2 Planning'!C11="","",'Worksheet 2 Planning'!C11)</f>
        <v/>
      </c>
      <c r="E10" s="46" t="str">
        <f t="shared" si="1"/>
        <v/>
      </c>
      <c r="F10" s="46" t="str">
        <f t="shared" si="2"/>
        <v/>
      </c>
      <c r="G10" s="46" t="str">
        <f t="shared" si="3"/>
        <v/>
      </c>
      <c r="H10" s="48" t="str">
        <f t="shared" si="4"/>
        <v/>
      </c>
      <c r="I10" s="48" t="str">
        <f t="shared" si="5"/>
        <v/>
      </c>
      <c r="J10" s="49" t="str">
        <f t="shared" si="6"/>
        <v/>
      </c>
      <c r="K10" s="78"/>
      <c r="L10" s="78"/>
      <c r="M10" s="78"/>
      <c r="N10" s="78"/>
    </row>
    <row r="11" spans="1:15" x14ac:dyDescent="0.25">
      <c r="A11" s="45" t="str">
        <f>IF('Worksheet 2 Planning'!A12="","",'Worksheet 2 Planning'!A12)</f>
        <v/>
      </c>
      <c r="B11" s="46" t="str">
        <f>IF('Worksheet 2 Planning'!D12="","",'Worksheet 2 Planning'!D12)</f>
        <v/>
      </c>
      <c r="C11" s="45" t="str">
        <f>IF('Worksheet 2 Planning'!C12="","",'Worksheet 2 Planning'!$B$3+'Worksheet 2 Planning'!C12)</f>
        <v/>
      </c>
      <c r="D11" s="45" t="str">
        <f>IF('Worksheet 2 Planning'!C12="","",'Worksheet 2 Planning'!C12)</f>
        <v/>
      </c>
      <c r="E11" s="46" t="str">
        <f t="shared" si="1"/>
        <v/>
      </c>
      <c r="F11" s="46" t="str">
        <f t="shared" si="2"/>
        <v/>
      </c>
      <c r="G11" s="46" t="str">
        <f t="shared" si="3"/>
        <v/>
      </c>
      <c r="H11" s="48" t="str">
        <f t="shared" si="4"/>
        <v/>
      </c>
      <c r="I11" s="48" t="str">
        <f t="shared" si="5"/>
        <v/>
      </c>
      <c r="J11" s="49" t="str">
        <f t="shared" si="6"/>
        <v/>
      </c>
      <c r="K11" s="78"/>
      <c r="L11" s="78"/>
      <c r="M11" s="78"/>
      <c r="N11" s="78"/>
    </row>
    <row r="12" spans="1:15" ht="30" x14ac:dyDescent="0.25">
      <c r="A12" s="45" t="str">
        <f>IF('Worksheet 2 Planning'!A13="","",'Worksheet 2 Planning'!A13)</f>
        <v/>
      </c>
      <c r="B12" s="46" t="str">
        <f>IF('Worksheet 2 Planning'!D13="","",'Worksheet 2 Planning'!D13)</f>
        <v/>
      </c>
      <c r="C12" s="45" t="str">
        <f>IF('Worksheet 2 Planning'!C13="","",'Worksheet 2 Planning'!$B$3+'Worksheet 2 Planning'!C13)</f>
        <v/>
      </c>
      <c r="D12" s="45" t="str">
        <f>IF('Worksheet 2 Planning'!C13="","",'Worksheet 2 Planning'!C13)</f>
        <v/>
      </c>
      <c r="E12" s="46" t="str">
        <f t="shared" si="1"/>
        <v/>
      </c>
      <c r="F12" s="46" t="str">
        <f t="shared" si="2"/>
        <v/>
      </c>
      <c r="G12" s="46" t="str">
        <f t="shared" si="3"/>
        <v/>
      </c>
      <c r="H12" s="48" t="str">
        <f t="shared" si="4"/>
        <v/>
      </c>
      <c r="I12" s="48" t="str">
        <f t="shared" si="5"/>
        <v/>
      </c>
      <c r="J12" s="49" t="str">
        <f t="shared" si="6"/>
        <v/>
      </c>
      <c r="K12" s="78"/>
      <c r="L12" s="78"/>
      <c r="M12" s="78"/>
      <c r="N12" s="78"/>
    </row>
    <row r="13" spans="1:15" ht="30" x14ac:dyDescent="0.25">
      <c r="A13" s="45" t="str">
        <f>IF('Worksheet 2 Planning'!A14="","",'Worksheet 2 Planning'!A14)</f>
        <v/>
      </c>
      <c r="B13" s="46" t="str">
        <f>IF('Worksheet 2 Planning'!D14="","",'Worksheet 2 Planning'!D14)</f>
        <v/>
      </c>
      <c r="C13" s="45" t="str">
        <f>IF('Worksheet 2 Planning'!C14="","",'Worksheet 2 Planning'!$B$3+'Worksheet 2 Planning'!C14)</f>
        <v/>
      </c>
      <c r="D13" s="45" t="str">
        <f>IF('Worksheet 2 Planning'!C14="","",'Worksheet 2 Planning'!C14)</f>
        <v/>
      </c>
      <c r="E13" s="46" t="str">
        <f t="shared" si="1"/>
        <v/>
      </c>
      <c r="F13" s="46" t="str">
        <f t="shared" si="2"/>
        <v/>
      </c>
      <c r="G13" s="46" t="str">
        <f t="shared" si="3"/>
        <v/>
      </c>
      <c r="H13" s="48" t="str">
        <f t="shared" si="4"/>
        <v/>
      </c>
      <c r="I13" s="48" t="str">
        <f t="shared" si="5"/>
        <v/>
      </c>
      <c r="J13" s="49" t="str">
        <f t="shared" si="6"/>
        <v/>
      </c>
      <c r="K13" s="78"/>
      <c r="L13" s="78"/>
      <c r="M13" s="78"/>
      <c r="N13" s="78"/>
    </row>
    <row r="14" spans="1:15" x14ac:dyDescent="0.25">
      <c r="A14" s="45" t="str">
        <f>IF('Worksheet 2 Planning'!A15="","",'Worksheet 2 Planning'!A15)</f>
        <v/>
      </c>
      <c r="B14" s="46" t="str">
        <f>IF('Worksheet 2 Planning'!D15="","",'Worksheet 2 Planning'!D15)</f>
        <v/>
      </c>
      <c r="C14" s="45" t="str">
        <f>IF('Worksheet 2 Planning'!C15="","",'Worksheet 2 Planning'!$B$3+'Worksheet 2 Planning'!C15)</f>
        <v/>
      </c>
      <c r="D14" s="45" t="str">
        <f>IF('Worksheet 2 Planning'!C15="","",'Worksheet 2 Planning'!C15)</f>
        <v/>
      </c>
      <c r="E14" s="46" t="str">
        <f t="shared" si="1"/>
        <v/>
      </c>
      <c r="F14" s="46" t="str">
        <f t="shared" si="2"/>
        <v/>
      </c>
      <c r="G14" s="46" t="str">
        <f t="shared" si="3"/>
        <v/>
      </c>
      <c r="H14" s="48" t="str">
        <f t="shared" si="4"/>
        <v/>
      </c>
      <c r="I14" s="48" t="str">
        <f t="shared" si="5"/>
        <v/>
      </c>
      <c r="J14" s="49" t="str">
        <f t="shared" si="6"/>
        <v/>
      </c>
      <c r="K14" s="78"/>
      <c r="L14" s="78"/>
      <c r="M14" s="78"/>
      <c r="N14" s="78"/>
    </row>
    <row r="15" spans="1:15" x14ac:dyDescent="0.25">
      <c r="A15" s="45" t="str">
        <f>IF('Worksheet 2 Planning'!A16="","",'Worksheet 2 Planning'!A16)</f>
        <v/>
      </c>
      <c r="B15" s="46" t="str">
        <f>IF('Worksheet 2 Planning'!D16="","",'Worksheet 2 Planning'!D16)</f>
        <v/>
      </c>
      <c r="C15" s="45" t="str">
        <f>IF('Worksheet 2 Planning'!C16="","",'Worksheet 2 Planning'!$B$3+'Worksheet 2 Planning'!C16)</f>
        <v/>
      </c>
      <c r="D15" s="45" t="str">
        <f>IF('Worksheet 2 Planning'!C16="","",'Worksheet 2 Planning'!C16)</f>
        <v/>
      </c>
      <c r="E15" s="46" t="str">
        <f t="shared" si="1"/>
        <v/>
      </c>
      <c r="F15" s="46" t="str">
        <f t="shared" si="2"/>
        <v/>
      </c>
      <c r="G15" s="46" t="str">
        <f t="shared" si="3"/>
        <v/>
      </c>
      <c r="H15" s="48" t="str">
        <f t="shared" si="4"/>
        <v/>
      </c>
      <c r="I15" s="48" t="str">
        <f t="shared" si="5"/>
        <v/>
      </c>
      <c r="J15" s="49" t="str">
        <f t="shared" si="6"/>
        <v/>
      </c>
      <c r="K15" s="78"/>
      <c r="L15" s="78"/>
      <c r="M15" s="78"/>
      <c r="N15" s="78"/>
    </row>
    <row r="16" spans="1:15" x14ac:dyDescent="0.25">
      <c r="A16" s="45" t="str">
        <f>IF('Worksheet 2 Planning'!A17="","",'Worksheet 2 Planning'!A17)</f>
        <v/>
      </c>
      <c r="B16" s="46" t="str">
        <f>IF('Worksheet 2 Planning'!D17="","",'Worksheet 2 Planning'!D17)</f>
        <v/>
      </c>
      <c r="C16" s="45" t="str">
        <f>IF('Worksheet 2 Planning'!C17="","",'Worksheet 2 Planning'!$B$3+'Worksheet 2 Planning'!C17)</f>
        <v/>
      </c>
      <c r="D16" s="45" t="str">
        <f>IF('Worksheet 2 Planning'!C17="","",'Worksheet 2 Planning'!C17)</f>
        <v/>
      </c>
      <c r="E16" s="46" t="str">
        <f t="shared" si="1"/>
        <v/>
      </c>
      <c r="F16" s="46" t="str">
        <f t="shared" si="2"/>
        <v/>
      </c>
      <c r="G16" s="46" t="str">
        <f t="shared" si="3"/>
        <v/>
      </c>
      <c r="H16" s="48" t="str">
        <f t="shared" si="4"/>
        <v/>
      </c>
      <c r="I16" s="48" t="str">
        <f t="shared" si="5"/>
        <v/>
      </c>
      <c r="J16" s="49" t="str">
        <f t="shared" si="6"/>
        <v/>
      </c>
      <c r="K16" s="78"/>
      <c r="L16" s="78"/>
      <c r="M16" s="78"/>
      <c r="N16" s="78"/>
    </row>
    <row r="17" spans="1:14" x14ac:dyDescent="0.25">
      <c r="A17" s="45" t="str">
        <f>IF('Worksheet 2 Planning'!A18="","",'Worksheet 2 Planning'!A18)</f>
        <v/>
      </c>
      <c r="B17" s="46" t="str">
        <f>IF('Worksheet 2 Planning'!D18="","",'Worksheet 2 Planning'!D18)</f>
        <v/>
      </c>
      <c r="C17" s="45" t="str">
        <f>IF('Worksheet 2 Planning'!C18="","",'Worksheet 2 Planning'!$B$3+'Worksheet 2 Planning'!C18)</f>
        <v/>
      </c>
      <c r="D17" s="45" t="str">
        <f>IF('Worksheet 2 Planning'!C18="","",'Worksheet 2 Planning'!C18)</f>
        <v/>
      </c>
      <c r="E17" s="46" t="str">
        <f t="shared" si="1"/>
        <v/>
      </c>
      <c r="F17" s="46" t="str">
        <f t="shared" si="2"/>
        <v/>
      </c>
      <c r="G17" s="46" t="str">
        <f t="shared" si="3"/>
        <v/>
      </c>
      <c r="H17" s="48" t="str">
        <f t="shared" si="4"/>
        <v/>
      </c>
      <c r="I17" s="48" t="str">
        <f t="shared" si="5"/>
        <v/>
      </c>
      <c r="J17" s="49" t="str">
        <f t="shared" si="6"/>
        <v/>
      </c>
      <c r="K17" s="78"/>
      <c r="L17" s="78"/>
      <c r="M17" s="78"/>
      <c r="N17" s="78"/>
    </row>
    <row r="18" spans="1:14" x14ac:dyDescent="0.25">
      <c r="A18" s="45" t="str">
        <f>IF('Worksheet 2 Planning'!A19="","",'Worksheet 2 Planning'!A19)</f>
        <v/>
      </c>
      <c r="B18" s="46" t="str">
        <f>IF('Worksheet 2 Planning'!D19="","",'Worksheet 2 Planning'!D19)</f>
        <v/>
      </c>
      <c r="C18" s="45" t="str">
        <f>IF('Worksheet 2 Planning'!C19="","",'Worksheet 2 Planning'!$B$3+'Worksheet 2 Planning'!C19)</f>
        <v/>
      </c>
      <c r="D18" s="45" t="str">
        <f>IF('Worksheet 2 Planning'!C19="","",'Worksheet 2 Planning'!C19)</f>
        <v/>
      </c>
      <c r="E18" s="46" t="str">
        <f t="shared" si="1"/>
        <v/>
      </c>
      <c r="F18" s="46" t="str">
        <f t="shared" si="2"/>
        <v/>
      </c>
      <c r="G18" s="46" t="str">
        <f t="shared" si="3"/>
        <v/>
      </c>
      <c r="H18" s="48" t="str">
        <f t="shared" si="4"/>
        <v/>
      </c>
      <c r="I18" s="48" t="str">
        <f t="shared" si="5"/>
        <v/>
      </c>
      <c r="J18" s="49" t="str">
        <f t="shared" si="6"/>
        <v/>
      </c>
      <c r="K18" s="78"/>
      <c r="L18" s="78"/>
      <c r="M18" s="78"/>
      <c r="N18" s="78"/>
    </row>
    <row r="19" spans="1:14" x14ac:dyDescent="0.25">
      <c r="A19" s="45" t="str">
        <f>IF('Worksheet 2 Planning'!A20="","",'Worksheet 2 Planning'!A20)</f>
        <v/>
      </c>
      <c r="B19" s="46" t="str">
        <f>IF('Worksheet 2 Planning'!D20="","",'Worksheet 2 Planning'!D20)</f>
        <v/>
      </c>
      <c r="C19" s="45" t="str">
        <f>IF('Worksheet 2 Planning'!C20="","",'Worksheet 2 Planning'!$B$3+'Worksheet 2 Planning'!C20)</f>
        <v/>
      </c>
      <c r="D19" s="45" t="str">
        <f>IF('Worksheet 2 Planning'!C20="","",'Worksheet 2 Planning'!C20)</f>
        <v/>
      </c>
      <c r="E19" s="46" t="str">
        <f t="shared" ref="E19:E31" si="7">IF(D19="","",IF(D19&gt;0,B19/D19,0))</f>
        <v/>
      </c>
      <c r="F19" s="46" t="str">
        <f t="shared" ref="F19:F31" si="8">IF(D19="","",IF(D19&gt;0,ROUND(IF((B19-E19)&gt;(B19/D19),(B19/D19),(B19-E19)),0),0))</f>
        <v/>
      </c>
      <c r="G19" s="46" t="str">
        <f t="shared" ref="G19:G31" si="9">IF(D19="","",IF(D19&gt;0,ROUND(IF((B19-(E19+F19))&gt;(B19/D19),(B19/D19),(B19-(E19+F19))),0),0))</f>
        <v/>
      </c>
      <c r="H19" s="48" t="str">
        <f t="shared" ref="H19:H31" si="10">IF(D19="","",IF(D19&gt;0,ROUND(IF((B19-(E19+F19+G19))&gt;(B19/D19),(B19/D19),(B19-(E19+F19+G19))),0),0))</f>
        <v/>
      </c>
      <c r="I19" s="48" t="str">
        <f t="shared" ref="I19:I31" si="11">IF(D19="","",IF(D19&gt;0,ROUND(IF((B19-(E19+F19+G19+H19))&gt;(B19/D19),(B19/D19),(B19-(E19+F19+G19+H19))),0),0))</f>
        <v/>
      </c>
      <c r="J19" s="49" t="str">
        <f t="shared" ref="J19:J31" si="12">IF(D19="","",SUM(E19:I19))</f>
        <v/>
      </c>
      <c r="K19" s="78"/>
      <c r="L19" s="78"/>
      <c r="M19" s="78"/>
      <c r="N19" s="78"/>
    </row>
    <row r="20" spans="1:14" x14ac:dyDescent="0.25">
      <c r="A20" s="45" t="str">
        <f>IF('Worksheet 2 Planning'!A21="","",'Worksheet 2 Planning'!A21)</f>
        <v/>
      </c>
      <c r="B20" s="46" t="str">
        <f>IF('Worksheet 2 Planning'!D21="","",'Worksheet 2 Planning'!D21)</f>
        <v/>
      </c>
      <c r="C20" s="45" t="str">
        <f>IF('Worksheet 2 Planning'!C21="","",'Worksheet 2 Planning'!$B$3+'Worksheet 2 Planning'!C21)</f>
        <v/>
      </c>
      <c r="D20" s="45" t="str">
        <f>IF('Worksheet 2 Planning'!C21="","",'Worksheet 2 Planning'!C21)</f>
        <v/>
      </c>
      <c r="E20" s="46" t="str">
        <f t="shared" si="7"/>
        <v/>
      </c>
      <c r="F20" s="46" t="str">
        <f t="shared" si="8"/>
        <v/>
      </c>
      <c r="G20" s="46" t="str">
        <f t="shared" si="9"/>
        <v/>
      </c>
      <c r="H20" s="48" t="str">
        <f t="shared" si="10"/>
        <v/>
      </c>
      <c r="I20" s="48" t="str">
        <f t="shared" si="11"/>
        <v/>
      </c>
      <c r="J20" s="49" t="str">
        <f t="shared" si="12"/>
        <v/>
      </c>
      <c r="K20" s="78"/>
      <c r="L20" s="78"/>
      <c r="M20" s="78"/>
      <c r="N20" s="78"/>
    </row>
    <row r="21" spans="1:14" x14ac:dyDescent="0.25">
      <c r="A21" s="45" t="str">
        <f>IF('Worksheet 2 Planning'!A22="","",'Worksheet 2 Planning'!A22)</f>
        <v/>
      </c>
      <c r="B21" s="46" t="str">
        <f>IF('Worksheet 2 Planning'!D22="","",'Worksheet 2 Planning'!D22)</f>
        <v/>
      </c>
      <c r="C21" s="45" t="str">
        <f>IF('Worksheet 2 Planning'!C22="","",'Worksheet 2 Planning'!$B$3+'Worksheet 2 Planning'!C22)</f>
        <v/>
      </c>
      <c r="D21" s="45" t="str">
        <f>IF('Worksheet 2 Planning'!C22="","",'Worksheet 2 Planning'!C22)</f>
        <v/>
      </c>
      <c r="E21" s="46" t="str">
        <f t="shared" ref="E21:E30" si="13">IF(D21="","",IF(D21&gt;0,B21/D21,0))</f>
        <v/>
      </c>
      <c r="F21" s="46" t="str">
        <f t="shared" ref="F21:F30" si="14">IF(D21="","",IF(D21&gt;0,ROUND(IF((B21-E21)&gt;(B21/D21),(B21/D21),(B21-E21)),0),0))</f>
        <v/>
      </c>
      <c r="G21" s="46" t="str">
        <f t="shared" ref="G21:G30" si="15">IF(D21="","",IF(D21&gt;0,ROUND(IF((B21-(E21+F21))&gt;(B21/D21),(B21/D21),(B21-(E21+F21))),0),0))</f>
        <v/>
      </c>
      <c r="H21" s="48" t="str">
        <f t="shared" ref="H21:H30" si="16">IF(D21="","",IF(D21&gt;0,ROUND(IF((B21-(E21+F21+G21))&gt;(B21/D21),(B21/D21),(B21-(E21+F21+G21))),0),0))</f>
        <v/>
      </c>
      <c r="I21" s="48" t="str">
        <f t="shared" ref="I21:I30" si="17">IF(D21="","",IF(D21&gt;0,ROUND(IF((B21-(E21+F21+G21+H21))&gt;(B21/D21),(B21/D21),(B21-(E21+F21+G21+H21))),0),0))</f>
        <v/>
      </c>
      <c r="J21" s="49" t="str">
        <f t="shared" ref="J21:J30" si="18">IF(D21="","",SUM(E21:I21))</f>
        <v/>
      </c>
      <c r="K21" s="78"/>
      <c r="L21" s="78"/>
      <c r="M21" s="78"/>
      <c r="N21" s="78"/>
    </row>
    <row r="22" spans="1:14" x14ac:dyDescent="0.25">
      <c r="A22" s="45" t="str">
        <f>IF('Worksheet 2 Planning'!A23="","",'Worksheet 2 Planning'!A23)</f>
        <v/>
      </c>
      <c r="B22" s="46" t="str">
        <f>IF('Worksheet 2 Planning'!D23="","",'Worksheet 2 Planning'!D23)</f>
        <v/>
      </c>
      <c r="C22" s="45" t="str">
        <f>IF('Worksheet 2 Planning'!C23="","",'Worksheet 2 Planning'!$B$3+'Worksheet 2 Planning'!C23)</f>
        <v/>
      </c>
      <c r="D22" s="45" t="str">
        <f>IF('Worksheet 2 Planning'!C23="","",'Worksheet 2 Planning'!C23)</f>
        <v/>
      </c>
      <c r="E22" s="46" t="str">
        <f t="shared" si="13"/>
        <v/>
      </c>
      <c r="F22" s="46" t="str">
        <f t="shared" si="14"/>
        <v/>
      </c>
      <c r="G22" s="46" t="str">
        <f t="shared" si="15"/>
        <v/>
      </c>
      <c r="H22" s="48" t="str">
        <f t="shared" si="16"/>
        <v/>
      </c>
      <c r="I22" s="48" t="str">
        <f t="shared" si="17"/>
        <v/>
      </c>
      <c r="J22" s="49" t="str">
        <f t="shared" si="18"/>
        <v/>
      </c>
      <c r="K22" s="78"/>
      <c r="L22" s="78"/>
      <c r="M22" s="78"/>
      <c r="N22" s="78"/>
    </row>
    <row r="23" spans="1:14" x14ac:dyDescent="0.25">
      <c r="A23" s="45" t="str">
        <f>IF('Worksheet 2 Planning'!A24="","",'Worksheet 2 Planning'!A24)</f>
        <v/>
      </c>
      <c r="B23" s="46" t="str">
        <f>IF('Worksheet 2 Planning'!D24="","",'Worksheet 2 Planning'!D24)</f>
        <v/>
      </c>
      <c r="C23" s="45" t="str">
        <f>IF('Worksheet 2 Planning'!C24="","",'Worksheet 2 Planning'!$B$3+'Worksheet 2 Planning'!C24)</f>
        <v/>
      </c>
      <c r="D23" s="45" t="str">
        <f>IF('Worksheet 2 Planning'!C24="","",'Worksheet 2 Planning'!C24)</f>
        <v/>
      </c>
      <c r="E23" s="46" t="str">
        <f t="shared" ref="E23" si="19">IF(D23="","",IF(D23&gt;0,B23/D23,0))</f>
        <v/>
      </c>
      <c r="F23" s="46" t="str">
        <f t="shared" ref="F23" si="20">IF(D23="","",IF(D23&gt;0,ROUND(IF((B23-E23)&gt;(B23/D23),(B23/D23),(B23-E23)),0),0))</f>
        <v/>
      </c>
      <c r="G23" s="46" t="str">
        <f t="shared" ref="G23" si="21">IF(D23="","",IF(D23&gt;0,ROUND(IF((B23-(E23+F23))&gt;(B23/D23),(B23/D23),(B23-(E23+F23))),0),0))</f>
        <v/>
      </c>
      <c r="H23" s="48" t="str">
        <f t="shared" ref="H23" si="22">IF(D23="","",IF(D23&gt;0,ROUND(IF((B23-(E23+F23+G23))&gt;(B23/D23),(B23/D23),(B23-(E23+F23+G23))),0),0))</f>
        <v/>
      </c>
      <c r="I23" s="48" t="str">
        <f t="shared" ref="I23" si="23">IF(D23="","",IF(D23&gt;0,ROUND(IF((B23-(E23+F23+G23+H23))&gt;(B23/D23),(B23/D23),(B23-(E23+F23+G23+H23))),0),0))</f>
        <v/>
      </c>
      <c r="J23" s="49" t="str">
        <f t="shared" ref="J23" si="24">IF(D23="","",SUM(E23:I23))</f>
        <v/>
      </c>
      <c r="K23" s="78"/>
      <c r="L23" s="78"/>
      <c r="M23" s="78"/>
      <c r="N23" s="78"/>
    </row>
    <row r="24" spans="1:14" x14ac:dyDescent="0.25">
      <c r="A24" s="45" t="str">
        <f>IF('Worksheet 2 Planning'!A25="","",'Worksheet 2 Planning'!A25)</f>
        <v/>
      </c>
      <c r="B24" s="46" t="str">
        <f>IF('Worksheet 2 Planning'!D25="","",'Worksheet 2 Planning'!D25)</f>
        <v/>
      </c>
      <c r="C24" s="45" t="str">
        <f>IF('Worksheet 2 Planning'!C25="","",'Worksheet 2 Planning'!$B$3+'Worksheet 2 Planning'!C25)</f>
        <v/>
      </c>
      <c r="D24" s="45" t="str">
        <f>IF('Worksheet 2 Planning'!C25="","",'Worksheet 2 Planning'!C25)</f>
        <v/>
      </c>
      <c r="E24" s="46" t="str">
        <f t="shared" si="13"/>
        <v/>
      </c>
      <c r="F24" s="46" t="str">
        <f t="shared" si="14"/>
        <v/>
      </c>
      <c r="G24" s="46" t="str">
        <f t="shared" si="15"/>
        <v/>
      </c>
      <c r="H24" s="48" t="str">
        <f t="shared" si="16"/>
        <v/>
      </c>
      <c r="I24" s="48" t="str">
        <f t="shared" si="17"/>
        <v/>
      </c>
      <c r="J24" s="49" t="str">
        <f t="shared" si="18"/>
        <v/>
      </c>
      <c r="K24" s="78"/>
      <c r="L24" s="78"/>
      <c r="M24" s="78"/>
      <c r="N24" s="78"/>
    </row>
    <row r="25" spans="1:14" x14ac:dyDescent="0.25">
      <c r="A25" s="45" t="str">
        <f>IF('Worksheet 2 Planning'!A26="","",'Worksheet 2 Planning'!A26)</f>
        <v/>
      </c>
      <c r="B25" s="46" t="str">
        <f>IF('Worksheet 2 Planning'!D26="","",'Worksheet 2 Planning'!D26)</f>
        <v/>
      </c>
      <c r="C25" s="45" t="str">
        <f>IF('Worksheet 2 Planning'!C26="","",'Worksheet 2 Planning'!$B$3+'Worksheet 2 Planning'!C26)</f>
        <v/>
      </c>
      <c r="D25" s="45" t="str">
        <f>IF('Worksheet 2 Planning'!C26="","",'Worksheet 2 Planning'!C26)</f>
        <v/>
      </c>
      <c r="E25" s="46" t="str">
        <f t="shared" si="13"/>
        <v/>
      </c>
      <c r="F25" s="46" t="str">
        <f t="shared" si="14"/>
        <v/>
      </c>
      <c r="G25" s="46" t="str">
        <f t="shared" si="15"/>
        <v/>
      </c>
      <c r="H25" s="48" t="str">
        <f t="shared" si="16"/>
        <v/>
      </c>
      <c r="I25" s="48" t="str">
        <f t="shared" si="17"/>
        <v/>
      </c>
      <c r="J25" s="49" t="str">
        <f t="shared" si="18"/>
        <v/>
      </c>
      <c r="K25" s="78"/>
      <c r="L25" s="78"/>
      <c r="M25" s="78"/>
      <c r="N25" s="78"/>
    </row>
    <row r="26" spans="1:14" x14ac:dyDescent="0.25">
      <c r="A26" s="45" t="str">
        <f>IF('Worksheet 2 Planning'!A27="","",'Worksheet 2 Planning'!A27)</f>
        <v/>
      </c>
      <c r="B26" s="46" t="str">
        <f>IF('Worksheet 2 Planning'!D27="","",'Worksheet 2 Planning'!D27)</f>
        <v/>
      </c>
      <c r="C26" s="45" t="str">
        <f>IF('Worksheet 2 Planning'!C27="","",'Worksheet 2 Planning'!$B$3+'Worksheet 2 Planning'!C27)</f>
        <v/>
      </c>
      <c r="D26" s="45" t="str">
        <f>IF('Worksheet 2 Planning'!C27="","",'Worksheet 2 Planning'!C27)</f>
        <v/>
      </c>
      <c r="E26" s="46" t="str">
        <f t="shared" si="13"/>
        <v/>
      </c>
      <c r="F26" s="46" t="str">
        <f t="shared" si="14"/>
        <v/>
      </c>
      <c r="G26" s="46" t="str">
        <f t="shared" si="15"/>
        <v/>
      </c>
      <c r="H26" s="48" t="str">
        <f t="shared" si="16"/>
        <v/>
      </c>
      <c r="I26" s="48" t="str">
        <f t="shared" si="17"/>
        <v/>
      </c>
      <c r="J26" s="49" t="str">
        <f t="shared" si="18"/>
        <v/>
      </c>
      <c r="K26" s="78"/>
      <c r="L26" s="78"/>
      <c r="M26" s="78"/>
      <c r="N26" s="78"/>
    </row>
    <row r="27" spans="1:14" x14ac:dyDescent="0.25">
      <c r="A27" s="45" t="str">
        <f>IF('Worksheet 2 Planning'!A28="","",'Worksheet 2 Planning'!A28)</f>
        <v/>
      </c>
      <c r="B27" s="46" t="str">
        <f>IF('Worksheet 2 Planning'!D28="","",'Worksheet 2 Planning'!D28)</f>
        <v/>
      </c>
      <c r="C27" s="45" t="str">
        <f>IF('Worksheet 2 Planning'!C28="","",'Worksheet 2 Planning'!$B$3+'Worksheet 2 Planning'!C28)</f>
        <v/>
      </c>
      <c r="D27" s="45" t="str">
        <f>IF('Worksheet 2 Planning'!C28="","",'Worksheet 2 Planning'!C28)</f>
        <v/>
      </c>
      <c r="E27" s="46" t="str">
        <f t="shared" si="13"/>
        <v/>
      </c>
      <c r="F27" s="46" t="str">
        <f t="shared" si="14"/>
        <v/>
      </c>
      <c r="G27" s="46" t="str">
        <f t="shared" si="15"/>
        <v/>
      </c>
      <c r="H27" s="48" t="str">
        <f t="shared" si="16"/>
        <v/>
      </c>
      <c r="I27" s="48" t="str">
        <f t="shared" si="17"/>
        <v/>
      </c>
      <c r="J27" s="49" t="str">
        <f t="shared" si="18"/>
        <v/>
      </c>
      <c r="K27" s="78"/>
      <c r="L27" s="78"/>
      <c r="M27" s="78"/>
      <c r="N27" s="78"/>
    </row>
    <row r="28" spans="1:14" x14ac:dyDescent="0.25">
      <c r="A28" s="45" t="str">
        <f>IF('Worksheet 2 Planning'!A29="","",'Worksheet 2 Planning'!A29)</f>
        <v/>
      </c>
      <c r="B28" s="46" t="str">
        <f>IF('Worksheet 2 Planning'!D29="","",'Worksheet 2 Planning'!D29)</f>
        <v/>
      </c>
      <c r="C28" s="45" t="str">
        <f>IF('Worksheet 2 Planning'!C29="","",'Worksheet 2 Planning'!$B$3+'Worksheet 2 Planning'!C29)</f>
        <v/>
      </c>
      <c r="D28" s="45" t="str">
        <f>IF('Worksheet 2 Planning'!C29="","",'Worksheet 2 Planning'!C29)</f>
        <v/>
      </c>
      <c r="E28" s="46" t="str">
        <f t="shared" si="13"/>
        <v/>
      </c>
      <c r="F28" s="46" t="str">
        <f t="shared" si="14"/>
        <v/>
      </c>
      <c r="G28" s="46" t="str">
        <f t="shared" si="15"/>
        <v/>
      </c>
      <c r="H28" s="48" t="str">
        <f t="shared" si="16"/>
        <v/>
      </c>
      <c r="I28" s="48" t="str">
        <f t="shared" si="17"/>
        <v/>
      </c>
      <c r="J28" s="49" t="str">
        <f t="shared" si="18"/>
        <v/>
      </c>
      <c r="K28" s="78"/>
      <c r="L28" s="78"/>
      <c r="M28" s="78"/>
      <c r="N28" s="78"/>
    </row>
    <row r="29" spans="1:14" x14ac:dyDescent="0.25">
      <c r="A29" s="45" t="str">
        <f>IF('Worksheet 2 Planning'!A30="","",'Worksheet 2 Planning'!A30)</f>
        <v/>
      </c>
      <c r="B29" s="46" t="str">
        <f>IF('Worksheet 2 Planning'!D30="","",'Worksheet 2 Planning'!D30)</f>
        <v/>
      </c>
      <c r="C29" s="45" t="str">
        <f>IF('Worksheet 2 Planning'!C30="","",'Worksheet 2 Planning'!$B$3+'Worksheet 2 Planning'!C30)</f>
        <v/>
      </c>
      <c r="D29" s="45" t="str">
        <f>IF('Worksheet 2 Planning'!C30="","",'Worksheet 2 Planning'!C30)</f>
        <v/>
      </c>
      <c r="E29" s="46" t="str">
        <f t="shared" si="13"/>
        <v/>
      </c>
      <c r="F29" s="46" t="str">
        <f t="shared" si="14"/>
        <v/>
      </c>
      <c r="G29" s="46" t="str">
        <f t="shared" si="15"/>
        <v/>
      </c>
      <c r="H29" s="48" t="str">
        <f t="shared" si="16"/>
        <v/>
      </c>
      <c r="I29" s="48" t="str">
        <f t="shared" si="17"/>
        <v/>
      </c>
      <c r="J29" s="49" t="str">
        <f t="shared" si="18"/>
        <v/>
      </c>
      <c r="K29" s="78"/>
      <c r="L29" s="78"/>
      <c r="M29" s="78"/>
      <c r="N29" s="78"/>
    </row>
    <row r="30" spans="1:14" x14ac:dyDescent="0.25">
      <c r="A30" s="45" t="str">
        <f>IF('Worksheet 2 Planning'!A31="","",'Worksheet 2 Planning'!A31)</f>
        <v/>
      </c>
      <c r="B30" s="46" t="str">
        <f>IF('Worksheet 2 Planning'!D31="","",'Worksheet 2 Planning'!D31)</f>
        <v/>
      </c>
      <c r="C30" s="45" t="str">
        <f>IF('Worksheet 2 Planning'!C31="","",'Worksheet 2 Planning'!$B$3+'Worksheet 2 Planning'!C31)</f>
        <v/>
      </c>
      <c r="D30" s="45" t="str">
        <f>IF('Worksheet 2 Planning'!C31="","",'Worksheet 2 Planning'!C31)</f>
        <v/>
      </c>
      <c r="E30" s="46" t="str">
        <f t="shared" si="13"/>
        <v/>
      </c>
      <c r="F30" s="46" t="str">
        <f t="shared" si="14"/>
        <v/>
      </c>
      <c r="G30" s="46" t="str">
        <f t="shared" si="15"/>
        <v/>
      </c>
      <c r="H30" s="48" t="str">
        <f t="shared" si="16"/>
        <v/>
      </c>
      <c r="I30" s="48" t="str">
        <f t="shared" si="17"/>
        <v/>
      </c>
      <c r="J30" s="49" t="str">
        <f t="shared" si="18"/>
        <v/>
      </c>
      <c r="K30" s="78"/>
      <c r="L30" s="78"/>
      <c r="M30" s="78"/>
      <c r="N30" s="78"/>
    </row>
    <row r="31" spans="1:14" x14ac:dyDescent="0.25">
      <c r="A31" s="45" t="str">
        <f>IF('Worksheet 2 Planning'!A32="","",'Worksheet 2 Planning'!A32)</f>
        <v/>
      </c>
      <c r="B31" s="46" t="str">
        <f>IF('Worksheet 2 Planning'!D32="","",'Worksheet 2 Planning'!D32)</f>
        <v/>
      </c>
      <c r="C31" s="45" t="str">
        <f>IF('Worksheet 2 Planning'!C32="","",'Worksheet 2 Planning'!$B$3+'Worksheet 2 Planning'!C32)</f>
        <v/>
      </c>
      <c r="D31" s="45" t="str">
        <f>IF('Worksheet 2 Planning'!C32="","",'Worksheet 2 Planning'!C32)</f>
        <v/>
      </c>
      <c r="E31" s="46" t="str">
        <f t="shared" si="7"/>
        <v/>
      </c>
      <c r="F31" s="46" t="str">
        <f t="shared" si="8"/>
        <v/>
      </c>
      <c r="G31" s="46" t="str">
        <f t="shared" si="9"/>
        <v/>
      </c>
      <c r="H31" s="48" t="str">
        <f t="shared" si="10"/>
        <v/>
      </c>
      <c r="I31" s="48" t="str">
        <f t="shared" si="11"/>
        <v/>
      </c>
      <c r="J31" s="49" t="str">
        <f t="shared" si="12"/>
        <v/>
      </c>
      <c r="K31" s="78"/>
      <c r="L31" s="78"/>
      <c r="M31" s="78"/>
      <c r="N31" s="78"/>
    </row>
    <row r="32" spans="1:14" x14ac:dyDescent="0.25">
      <c r="A32" s="45" t="str">
        <f>IF('Worksheet 2 Planning'!A33="","",'Worksheet 2 Planning'!A33)</f>
        <v/>
      </c>
      <c r="B32" s="46" t="str">
        <f>IF('Worksheet 2 Planning'!D33="","",'Worksheet 2 Planning'!D33)</f>
        <v/>
      </c>
      <c r="C32" s="45" t="str">
        <f>IF('Worksheet 2 Planning'!C33="","",'Worksheet 2 Planning'!$B$3+'Worksheet 2 Planning'!C33)</f>
        <v/>
      </c>
      <c r="D32" s="45" t="str">
        <f>IF('Worksheet 2 Planning'!C33="","",'Worksheet 2 Planning'!C33)</f>
        <v/>
      </c>
      <c r="E32" s="46" t="str">
        <f t="shared" ref="E32:E33" si="25">IF(D32="","",IF(D32&gt;0,B32/D32,0))</f>
        <v/>
      </c>
      <c r="F32" s="46" t="str">
        <f t="shared" ref="F32:F33" si="26">IF(D32="","",IF(D32&gt;0,ROUND(IF((B32-E32)&gt;(B32/D32),(B32/D32),(B32-E32)),0),0))</f>
        <v/>
      </c>
      <c r="G32" s="46" t="str">
        <f t="shared" ref="G32:G33" si="27">IF(D32="","",IF(D32&gt;0,ROUND(IF((B32-(E32+F32))&gt;(B32/D32),(B32/D32),(B32-(E32+F32))),0),0))</f>
        <v/>
      </c>
      <c r="H32" s="48" t="str">
        <f t="shared" ref="H32:H33" si="28">IF(D32="","",IF(D32&gt;0,ROUND(IF((B32-(E32+F32+G32))&gt;(B32/D32),(B32/D32),(B32-(E32+F32+G32))),0),0))</f>
        <v/>
      </c>
      <c r="I32" s="48" t="str">
        <f t="shared" ref="I32:I33" si="29">IF(D32="","",IF(D32&gt;0,ROUND(IF((B32-(E32+F32+G32+H32))&gt;(B32/D32),(B32/D32),(B32-(E32+F32+G32+H32))),0),0))</f>
        <v/>
      </c>
      <c r="J32" s="49" t="str">
        <f t="shared" ref="J32:J33" si="30">IF(D32="","",SUM(E32:I32))</f>
        <v/>
      </c>
      <c r="K32" s="78"/>
      <c r="L32" s="78"/>
      <c r="M32" s="78"/>
      <c r="N32" s="78"/>
    </row>
    <row r="33" spans="1:14" x14ac:dyDescent="0.25">
      <c r="A33" s="45" t="str">
        <f>IF('Worksheet 2 Planning'!A34="","",'Worksheet 2 Planning'!A34)</f>
        <v/>
      </c>
      <c r="B33" s="46" t="str">
        <f>IF('Worksheet 2 Planning'!D34="","",'Worksheet 2 Planning'!D34)</f>
        <v/>
      </c>
      <c r="C33" s="45" t="str">
        <f>IF('Worksheet 2 Planning'!C34="","",'Worksheet 2 Planning'!$B$3+'Worksheet 2 Planning'!C34)</f>
        <v/>
      </c>
      <c r="D33" s="45" t="str">
        <f>IF('Worksheet 2 Planning'!C34="","",'Worksheet 2 Planning'!C34)</f>
        <v/>
      </c>
      <c r="E33" s="46" t="str">
        <f t="shared" si="25"/>
        <v/>
      </c>
      <c r="F33" s="46" t="str">
        <f t="shared" si="26"/>
        <v/>
      </c>
      <c r="G33" s="46" t="str">
        <f t="shared" si="27"/>
        <v/>
      </c>
      <c r="H33" s="48" t="str">
        <f t="shared" si="28"/>
        <v/>
      </c>
      <c r="I33" s="48" t="str">
        <f t="shared" si="29"/>
        <v/>
      </c>
      <c r="J33" s="49" t="str">
        <f t="shared" si="30"/>
        <v/>
      </c>
      <c r="K33" s="78"/>
      <c r="L33" s="78"/>
      <c r="M33" s="78"/>
      <c r="N33" s="78"/>
    </row>
    <row r="34" spans="1:14" x14ac:dyDescent="0.25">
      <c r="A34" s="45" t="str">
        <f>IF('Worksheet 2 Planning'!A35="","",'Worksheet 2 Planning'!A35)</f>
        <v/>
      </c>
      <c r="B34" s="46" t="str">
        <f>IF('Worksheet 2 Planning'!D35="","",'Worksheet 2 Planning'!D35)</f>
        <v/>
      </c>
      <c r="C34" s="45" t="str">
        <f>IF('Worksheet 2 Planning'!C35="","",'Worksheet 2 Planning'!$B$3+'Worksheet 2 Planning'!C35)</f>
        <v/>
      </c>
      <c r="D34" s="45" t="str">
        <f>IF('Worksheet 2 Planning'!C35="","",'Worksheet 2 Planning'!C35)</f>
        <v/>
      </c>
      <c r="E34" s="46" t="str">
        <f t="shared" ref="E34:E35" si="31">IF(D34="","",IF(D34&gt;0,B34/D34,0))</f>
        <v/>
      </c>
      <c r="F34" s="46" t="str">
        <f t="shared" ref="F34:F35" si="32">IF(D34="","",IF(D34&gt;0,ROUND(IF((B34-E34)&gt;(B34/D34),(B34/D34),(B34-E34)),0),0))</f>
        <v/>
      </c>
      <c r="G34" s="46" t="str">
        <f t="shared" ref="G34:G35" si="33">IF(D34="","",IF(D34&gt;0,ROUND(IF((B34-(E34+F34))&gt;(B34/D34),(B34/D34),(B34-(E34+F34))),0),0))</f>
        <v/>
      </c>
      <c r="H34" s="48" t="str">
        <f t="shared" ref="H34:H35" si="34">IF(D34="","",IF(D34&gt;0,ROUND(IF((B34-(E34+F34+G34))&gt;(B34/D34),(B34/D34),(B34-(E34+F34+G34))),0),0))</f>
        <v/>
      </c>
      <c r="I34" s="48" t="str">
        <f t="shared" ref="I34:I35" si="35">IF(D34="","",IF(D34&gt;0,ROUND(IF((B34-(E34+F34+G34+H34))&gt;(B34/D34),(B34/D34),(B34-(E34+F34+G34+H34))),0),0))</f>
        <v/>
      </c>
      <c r="J34" s="49" t="str">
        <f t="shared" ref="J34:J35" si="36">IF(D34="","",SUM(E34:I34))</f>
        <v/>
      </c>
      <c r="K34" s="78"/>
      <c r="L34" s="78"/>
      <c r="M34" s="78"/>
      <c r="N34" s="78"/>
    </row>
    <row r="35" spans="1:14" x14ac:dyDescent="0.25">
      <c r="A35" s="45" t="str">
        <f>IF('Worksheet 2 Planning'!A36="","",'Worksheet 2 Planning'!A36)</f>
        <v/>
      </c>
      <c r="B35" s="46" t="str">
        <f>IF('Worksheet 2 Planning'!D36="","",'Worksheet 2 Planning'!D36)</f>
        <v/>
      </c>
      <c r="C35" s="45" t="str">
        <f>IF('Worksheet 2 Planning'!C36="","",'Worksheet 2 Planning'!$B$3+'Worksheet 2 Planning'!C36)</f>
        <v/>
      </c>
      <c r="D35" s="45" t="str">
        <f>IF('Worksheet 2 Planning'!C36="","",'Worksheet 2 Planning'!C36)</f>
        <v/>
      </c>
      <c r="E35" s="46" t="str">
        <f t="shared" si="31"/>
        <v/>
      </c>
      <c r="F35" s="46" t="str">
        <f t="shared" si="32"/>
        <v/>
      </c>
      <c r="G35" s="46" t="str">
        <f t="shared" si="33"/>
        <v/>
      </c>
      <c r="H35" s="48" t="str">
        <f t="shared" si="34"/>
        <v/>
      </c>
      <c r="I35" s="48" t="str">
        <f t="shared" si="35"/>
        <v/>
      </c>
      <c r="J35" s="49" t="str">
        <f t="shared" si="36"/>
        <v/>
      </c>
      <c r="K35" s="78"/>
      <c r="L35" s="78"/>
      <c r="M35" s="78"/>
      <c r="N35" s="78"/>
    </row>
    <row r="36" spans="1:14" x14ac:dyDescent="0.25">
      <c r="A36" s="45" t="str">
        <f>IF('Worksheet 2 Planning'!A35="","",'Worksheet 2 Planning'!A35)</f>
        <v/>
      </c>
      <c r="B36" s="46" t="str">
        <f>IF('Worksheet 2 Planning'!D35="","",'Worksheet 2 Planning'!D35)</f>
        <v/>
      </c>
      <c r="C36" s="45" t="str">
        <f>IF('Worksheet 2 Planning'!C35="","",'Worksheet 2 Planning'!$B$3+'Worksheet 2 Planning'!C35)</f>
        <v/>
      </c>
      <c r="D36" s="45" t="str">
        <f>IF('Worksheet 2 Planning'!C35="","",'Worksheet 2 Planning'!C35)</f>
        <v/>
      </c>
      <c r="E36" s="46" t="str">
        <f t="shared" ref="E36:E37" si="37">IF(D36="","",IF(D36&gt;0,B36/D36,0))</f>
        <v/>
      </c>
      <c r="F36" s="46" t="str">
        <f t="shared" ref="F36:F37" si="38">IF(D36="","",IF(D36&gt;0,ROUND(IF((B36-E36)&gt;(B36/D36),(B36/D36),(B36-E36)),0),0))</f>
        <v/>
      </c>
      <c r="G36" s="46" t="str">
        <f t="shared" ref="G36:G37" si="39">IF(D36="","",IF(D36&gt;0,ROUND(IF((B36-(E36+F36))&gt;(B36/D36),(B36/D36),(B36-(E36+F36))),0),0))</f>
        <v/>
      </c>
      <c r="H36" s="48" t="str">
        <f t="shared" ref="H36:H37" si="40">IF(D36="","",IF(D36&gt;0,ROUND(IF((B36-(E36+F36+G36))&gt;(B36/D36),(B36/D36),(B36-(E36+F36+G36))),0),0))</f>
        <v/>
      </c>
      <c r="I36" s="48" t="str">
        <f t="shared" ref="I36:I37" si="41">IF(D36="","",IF(D36&gt;0,ROUND(IF((B36-(E36+F36+G36+H36))&gt;(B36/D36),(B36/D36),(B36-(E36+F36+G36+H36))),0),0))</f>
        <v/>
      </c>
      <c r="J36" s="49" t="str">
        <f t="shared" ref="J36:J37" si="42">IF(D36="","",SUM(E36:I36))</f>
        <v/>
      </c>
      <c r="K36" s="78"/>
      <c r="L36" s="78"/>
      <c r="M36" s="78"/>
      <c r="N36" s="78"/>
    </row>
    <row r="37" spans="1:14" x14ac:dyDescent="0.25">
      <c r="A37" s="45" t="str">
        <f>IF('Worksheet 2 Planning'!A38="","",'Worksheet 2 Planning'!A38)</f>
        <v/>
      </c>
      <c r="B37" s="46" t="str">
        <f>IF('Worksheet 2 Planning'!D38="","",'Worksheet 2 Planning'!D38)</f>
        <v/>
      </c>
      <c r="C37" s="45" t="str">
        <f>IF('Worksheet 2 Planning'!C38="","",'Worksheet 2 Planning'!$B$3+'Worksheet 2 Planning'!C38)</f>
        <v/>
      </c>
      <c r="D37" s="45" t="str">
        <f>IF('Worksheet 2 Planning'!C38="","",'Worksheet 2 Planning'!C38)</f>
        <v/>
      </c>
      <c r="E37" s="46" t="str">
        <f t="shared" si="37"/>
        <v/>
      </c>
      <c r="F37" s="46" t="str">
        <f t="shared" si="38"/>
        <v/>
      </c>
      <c r="G37" s="46" t="str">
        <f t="shared" si="39"/>
        <v/>
      </c>
      <c r="H37" s="48" t="str">
        <f t="shared" si="40"/>
        <v/>
      </c>
      <c r="I37" s="48" t="str">
        <f t="shared" si="41"/>
        <v/>
      </c>
      <c r="J37" s="49" t="str">
        <f t="shared" si="42"/>
        <v/>
      </c>
      <c r="K37" s="78"/>
      <c r="L37" s="78"/>
      <c r="M37" s="78"/>
      <c r="N37" s="78"/>
    </row>
    <row r="38" spans="1:14" x14ac:dyDescent="0.25">
      <c r="A38" s="3" t="s">
        <v>13</v>
      </c>
      <c r="B38" s="50">
        <f>SUM(B5:B37)</f>
        <v>0</v>
      </c>
      <c r="C38" s="3"/>
      <c r="D38" s="3"/>
      <c r="E38" s="50">
        <f t="shared" ref="E38:J38" si="43">SUM(E5:E37)</f>
        <v>0</v>
      </c>
      <c r="F38" s="50">
        <f t="shared" si="43"/>
        <v>0</v>
      </c>
      <c r="G38" s="50">
        <f t="shared" si="43"/>
        <v>0</v>
      </c>
      <c r="H38" s="50">
        <f t="shared" si="43"/>
        <v>0</v>
      </c>
      <c r="I38" s="50">
        <f t="shared" si="43"/>
        <v>0</v>
      </c>
      <c r="J38" s="50">
        <f t="shared" si="43"/>
        <v>0</v>
      </c>
      <c r="K38" s="78"/>
      <c r="L38" s="78"/>
      <c r="M38" s="78"/>
      <c r="N38" s="78"/>
    </row>
    <row r="39" spans="1:14" s="77" customFormat="1" x14ac:dyDescent="0.25"/>
    <row r="40" spans="1:14" s="77" customFormat="1" x14ac:dyDescent="0.25"/>
    <row r="41" spans="1:14" s="77" customFormat="1" x14ac:dyDescent="0.25"/>
    <row r="42" spans="1:14" s="77" customFormat="1" x14ac:dyDescent="0.25"/>
    <row r="43" spans="1:14" s="77" customFormat="1" x14ac:dyDescent="0.25"/>
    <row r="44" spans="1:14" s="77" customFormat="1" x14ac:dyDescent="0.25"/>
    <row r="45" spans="1:14" s="77" customFormat="1" x14ac:dyDescent="0.25"/>
    <row r="46" spans="1:14" s="77" customFormat="1" x14ac:dyDescent="0.25"/>
    <row r="47" spans="1:14" s="77" customFormat="1" x14ac:dyDescent="0.25"/>
    <row r="48" spans="1:14" s="77" customFormat="1" x14ac:dyDescent="0.25"/>
    <row r="49" s="77" customFormat="1" x14ac:dyDescent="0.25"/>
    <row r="50" s="77" customFormat="1" x14ac:dyDescent="0.25"/>
    <row r="51" s="77" customFormat="1" x14ac:dyDescent="0.25"/>
    <row r="52" s="77" customFormat="1" x14ac:dyDescent="0.25"/>
    <row r="53" s="77" customFormat="1" x14ac:dyDescent="0.25"/>
  </sheetData>
  <sheetProtection sheet="1" objects="1" scenarios="1" formatRows="0" insertRows="0" selectLockedCells="1"/>
  <pageMargins left="0.7" right="0.7" top="0.75" bottom="0.75" header="0.3" footer="0.3"/>
  <pageSetup scale="64" orientation="portrait" r:id="rId1"/>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14999847407452621"/>
  </sheetPr>
  <dimension ref="A1:V69"/>
  <sheetViews>
    <sheetView zoomScaleNormal="100" workbookViewId="0">
      <selection activeCell="A12" sqref="A12"/>
    </sheetView>
  </sheetViews>
  <sheetFormatPr defaultColWidth="0" defaultRowHeight="15" zeroHeight="1" x14ac:dyDescent="0.25"/>
  <cols>
    <col min="1" max="20" width="9.140625" customWidth="1"/>
    <col min="21" max="21" width="11.85546875" hidden="1" customWidth="1"/>
    <col min="22" max="22" width="11.7109375" hidden="1" customWidth="1"/>
    <col min="23" max="16384" width="9.140625" hidden="1"/>
  </cols>
  <sheetData>
    <row r="1" spans="1:20" x14ac:dyDescent="0.25">
      <c r="A1" s="75"/>
      <c r="B1" s="75"/>
      <c r="C1" s="75"/>
      <c r="D1" s="75"/>
      <c r="E1" s="75"/>
      <c r="F1" s="75"/>
      <c r="G1" s="75"/>
      <c r="H1" s="75"/>
      <c r="I1" s="75"/>
      <c r="J1" s="75"/>
      <c r="K1" s="75"/>
      <c r="L1" s="75"/>
      <c r="M1" s="75"/>
      <c r="N1" s="75"/>
      <c r="O1" s="75"/>
      <c r="P1" s="75"/>
      <c r="Q1" s="75"/>
      <c r="R1" s="75"/>
      <c r="S1" s="75"/>
      <c r="T1" s="75"/>
    </row>
    <row r="2" spans="1:20" x14ac:dyDescent="0.25">
      <c r="A2" s="75"/>
      <c r="B2" s="75"/>
      <c r="C2" s="75"/>
      <c r="D2" s="75"/>
      <c r="E2" s="75"/>
      <c r="F2" s="75"/>
      <c r="G2" s="75"/>
      <c r="H2" s="75"/>
      <c r="I2" s="75"/>
      <c r="J2" s="75"/>
      <c r="K2" s="75"/>
      <c r="L2" s="75"/>
      <c r="M2" s="75"/>
      <c r="N2" s="75"/>
      <c r="O2" s="75"/>
      <c r="P2" s="75"/>
      <c r="Q2" s="75"/>
      <c r="R2" s="75"/>
      <c r="S2" s="75"/>
      <c r="T2" s="75"/>
    </row>
    <row r="3" spans="1:20" x14ac:dyDescent="0.25">
      <c r="A3" s="75"/>
      <c r="B3" s="75"/>
      <c r="C3" s="75"/>
      <c r="D3" s="75"/>
      <c r="E3" s="75"/>
      <c r="F3" s="75"/>
      <c r="G3" s="75"/>
      <c r="H3" s="75"/>
      <c r="I3" s="75"/>
      <c r="J3" s="75"/>
      <c r="K3" s="75"/>
      <c r="L3" s="75"/>
      <c r="M3" s="75"/>
      <c r="N3" s="75"/>
      <c r="O3" s="75"/>
      <c r="P3" s="75"/>
      <c r="Q3" s="75"/>
      <c r="R3" s="75"/>
      <c r="S3" s="75"/>
      <c r="T3" s="75"/>
    </row>
    <row r="4" spans="1:20" x14ac:dyDescent="0.25">
      <c r="A4" s="75"/>
      <c r="B4" s="75"/>
      <c r="C4" s="75"/>
      <c r="D4" s="75"/>
      <c r="E4" s="75"/>
      <c r="F4" s="75"/>
      <c r="G4" s="75"/>
      <c r="H4" s="75"/>
      <c r="I4" s="75"/>
      <c r="J4" s="75"/>
      <c r="K4" s="75"/>
      <c r="L4" s="75"/>
      <c r="M4" s="75"/>
      <c r="N4" s="75"/>
      <c r="O4" s="75"/>
      <c r="P4" s="75"/>
      <c r="Q4" s="75"/>
      <c r="R4" s="75"/>
      <c r="S4" s="75"/>
      <c r="T4" s="75"/>
    </row>
    <row r="5" spans="1:20" x14ac:dyDescent="0.25">
      <c r="A5" s="75"/>
      <c r="B5" s="75"/>
      <c r="C5" s="75"/>
      <c r="D5" s="75"/>
      <c r="E5" s="75"/>
      <c r="F5" s="75"/>
      <c r="G5" s="75"/>
      <c r="H5" s="75"/>
      <c r="I5" s="75"/>
      <c r="J5" s="75"/>
      <c r="K5" s="75"/>
      <c r="L5" s="75"/>
      <c r="M5" s="75"/>
      <c r="N5" s="75"/>
      <c r="O5" s="75"/>
      <c r="P5" s="75"/>
      <c r="Q5" s="75"/>
      <c r="R5" s="75"/>
      <c r="S5" s="75"/>
      <c r="T5" s="75"/>
    </row>
    <row r="6" spans="1:20" x14ac:dyDescent="0.25">
      <c r="A6" s="75"/>
      <c r="B6" s="75"/>
      <c r="C6" s="75"/>
      <c r="D6" s="75"/>
      <c r="E6" s="75"/>
      <c r="F6" s="75"/>
      <c r="G6" s="75"/>
      <c r="H6" s="75"/>
      <c r="I6" s="75"/>
      <c r="J6" s="75"/>
      <c r="K6" s="75"/>
      <c r="L6" s="75"/>
      <c r="M6" s="75"/>
      <c r="N6" s="75"/>
      <c r="O6" s="75"/>
      <c r="P6" s="75"/>
      <c r="Q6" s="75"/>
      <c r="R6" s="75"/>
      <c r="S6" s="75"/>
      <c r="T6" s="75"/>
    </row>
    <row r="7" spans="1:20" x14ac:dyDescent="0.25">
      <c r="A7" s="75"/>
      <c r="B7" s="75"/>
      <c r="C7" s="75"/>
      <c r="D7" s="75"/>
      <c r="E7" s="75"/>
      <c r="F7" s="75"/>
      <c r="G7" s="75"/>
      <c r="H7" s="75"/>
      <c r="I7" s="75"/>
      <c r="J7" s="75"/>
      <c r="K7" s="75"/>
      <c r="L7" s="75"/>
      <c r="M7" s="75"/>
      <c r="N7" s="75"/>
      <c r="O7" s="75"/>
      <c r="P7" s="75"/>
      <c r="Q7" s="75"/>
      <c r="R7" s="75"/>
      <c r="S7" s="75"/>
      <c r="T7" s="75"/>
    </row>
    <row r="8" spans="1:20" x14ac:dyDescent="0.25">
      <c r="A8" s="75"/>
      <c r="B8" s="75"/>
      <c r="C8" s="75"/>
      <c r="D8" s="75"/>
      <c r="E8" s="75"/>
      <c r="F8" s="75"/>
      <c r="G8" s="75"/>
      <c r="H8" s="75"/>
      <c r="I8" s="75"/>
      <c r="J8" s="75"/>
      <c r="K8" s="75"/>
      <c r="L8" s="75"/>
      <c r="M8" s="75"/>
      <c r="N8" s="75"/>
      <c r="O8" s="75"/>
      <c r="P8" s="75"/>
      <c r="Q8" s="75"/>
      <c r="R8" s="75"/>
      <c r="S8" s="75"/>
      <c r="T8" s="75"/>
    </row>
    <row r="9" spans="1:20" x14ac:dyDescent="0.25">
      <c r="A9" s="75"/>
      <c r="B9" s="75"/>
      <c r="C9" s="75"/>
      <c r="D9" s="75"/>
      <c r="E9" s="75"/>
      <c r="F9" s="75"/>
      <c r="G9" s="75"/>
      <c r="H9" s="75"/>
      <c r="I9" s="75"/>
      <c r="J9" s="75"/>
      <c r="K9" s="75"/>
      <c r="L9" s="75"/>
      <c r="M9" s="75"/>
      <c r="N9" s="75"/>
      <c r="O9" s="75"/>
      <c r="P9" s="75"/>
      <c r="Q9" s="75"/>
      <c r="R9" s="75"/>
      <c r="S9" s="75"/>
      <c r="T9" s="75"/>
    </row>
    <row r="10" spans="1:20" x14ac:dyDescent="0.25">
      <c r="A10" s="75"/>
      <c r="B10" s="75"/>
      <c r="C10" s="75"/>
      <c r="D10" s="75"/>
      <c r="E10" s="75"/>
      <c r="F10" s="75"/>
      <c r="G10" s="75"/>
      <c r="H10" s="75"/>
      <c r="I10" s="75"/>
      <c r="J10" s="75"/>
      <c r="K10" s="75"/>
      <c r="L10" s="75"/>
      <c r="M10" s="75"/>
      <c r="N10" s="75"/>
      <c r="O10" s="75"/>
      <c r="P10" s="75"/>
      <c r="Q10" s="75"/>
      <c r="R10" s="75"/>
      <c r="S10" s="75"/>
      <c r="T10" s="75"/>
    </row>
    <row r="11" spans="1:20" x14ac:dyDescent="0.25">
      <c r="A11" s="75"/>
      <c r="B11" s="75"/>
      <c r="C11" s="75"/>
      <c r="D11" s="75"/>
      <c r="E11" s="75"/>
      <c r="F11" s="75"/>
      <c r="G11" s="75"/>
      <c r="H11" s="75"/>
      <c r="I11" s="75"/>
      <c r="J11" s="75"/>
      <c r="K11" s="75"/>
      <c r="L11" s="75"/>
      <c r="M11" s="75"/>
      <c r="N11" s="75"/>
      <c r="O11" s="75"/>
      <c r="P11" s="75"/>
      <c r="Q11" s="75"/>
      <c r="R11" s="75"/>
      <c r="S11" s="75"/>
      <c r="T11" s="75"/>
    </row>
    <row r="12" spans="1:20" x14ac:dyDescent="0.25">
      <c r="A12" s="75"/>
      <c r="B12" s="75"/>
      <c r="C12" s="75"/>
      <c r="D12" s="75"/>
      <c r="E12" s="75"/>
      <c r="F12" s="75"/>
      <c r="G12" s="75"/>
      <c r="H12" s="75"/>
      <c r="I12" s="75"/>
      <c r="J12" s="75"/>
      <c r="K12" s="75"/>
      <c r="L12" s="75"/>
      <c r="M12" s="75"/>
      <c r="N12" s="75"/>
      <c r="O12" s="75"/>
      <c r="P12" s="75"/>
      <c r="Q12" s="75"/>
      <c r="R12" s="75"/>
      <c r="S12" s="75"/>
      <c r="T12" s="75"/>
    </row>
    <row r="13" spans="1:20" x14ac:dyDescent="0.25">
      <c r="A13" s="75"/>
      <c r="B13" s="75"/>
      <c r="C13" s="75"/>
      <c r="D13" s="75"/>
      <c r="E13" s="75"/>
      <c r="F13" s="75"/>
      <c r="G13" s="75"/>
      <c r="H13" s="75"/>
      <c r="I13" s="75"/>
      <c r="J13" s="75"/>
      <c r="K13" s="75"/>
      <c r="L13" s="75"/>
      <c r="M13" s="75"/>
      <c r="N13" s="75"/>
      <c r="O13" s="75"/>
      <c r="P13" s="75"/>
      <c r="Q13" s="75"/>
      <c r="R13" s="75"/>
      <c r="S13" s="75"/>
      <c r="T13" s="75"/>
    </row>
    <row r="14" spans="1:20" x14ac:dyDescent="0.25">
      <c r="A14" s="75"/>
      <c r="B14" s="75"/>
      <c r="C14" s="75"/>
      <c r="D14" s="75"/>
      <c r="E14" s="75"/>
      <c r="F14" s="75"/>
      <c r="G14" s="75"/>
      <c r="H14" s="75"/>
      <c r="I14" s="75"/>
      <c r="J14" s="75"/>
      <c r="K14" s="75"/>
      <c r="L14" s="75"/>
      <c r="M14" s="75"/>
      <c r="N14" s="75"/>
      <c r="O14" s="75"/>
      <c r="P14" s="75"/>
      <c r="Q14" s="75"/>
      <c r="R14" s="75"/>
      <c r="S14" s="75"/>
      <c r="T14" s="75"/>
    </row>
    <row r="15" spans="1:20" x14ac:dyDescent="0.25">
      <c r="A15" s="75"/>
      <c r="B15" s="75"/>
      <c r="C15" s="75"/>
      <c r="D15" s="75"/>
      <c r="E15" s="75"/>
      <c r="F15" s="75"/>
      <c r="G15" s="75"/>
      <c r="H15" s="75"/>
      <c r="I15" s="75"/>
      <c r="J15" s="75"/>
      <c r="K15" s="75"/>
      <c r="L15" s="75"/>
      <c r="M15" s="75"/>
      <c r="N15" s="75"/>
      <c r="O15" s="75"/>
      <c r="P15" s="75"/>
      <c r="Q15" s="75"/>
      <c r="R15" s="75"/>
      <c r="S15" s="75"/>
      <c r="T15" s="75"/>
    </row>
    <row r="16" spans="1:20" x14ac:dyDescent="0.25">
      <c r="A16" s="75"/>
      <c r="B16" s="75"/>
      <c r="C16" s="75"/>
      <c r="D16" s="75"/>
      <c r="E16" s="75"/>
      <c r="F16" s="75"/>
      <c r="G16" s="75"/>
      <c r="H16" s="75"/>
      <c r="I16" s="75"/>
      <c r="J16" s="75"/>
      <c r="K16" s="75"/>
      <c r="L16" s="75"/>
      <c r="M16" s="75"/>
      <c r="N16" s="75"/>
      <c r="O16" s="75"/>
      <c r="P16" s="75"/>
      <c r="Q16" s="75"/>
      <c r="R16" s="75"/>
      <c r="S16" s="75"/>
      <c r="T16" s="75"/>
    </row>
    <row r="17" spans="1:20" x14ac:dyDescent="0.25">
      <c r="A17" s="75"/>
      <c r="B17" s="75"/>
      <c r="C17" s="75"/>
      <c r="D17" s="75"/>
      <c r="E17" s="75"/>
      <c r="F17" s="75"/>
      <c r="G17" s="75"/>
      <c r="H17" s="75"/>
      <c r="I17" s="75"/>
      <c r="J17" s="75"/>
      <c r="K17" s="75"/>
      <c r="L17" s="75"/>
      <c r="M17" s="75"/>
      <c r="N17" s="75"/>
      <c r="O17" s="75"/>
      <c r="P17" s="75"/>
      <c r="Q17" s="75"/>
      <c r="R17" s="75"/>
      <c r="S17" s="75"/>
      <c r="T17" s="75"/>
    </row>
    <row r="18" spans="1:20" x14ac:dyDescent="0.25">
      <c r="A18" s="75"/>
      <c r="B18" s="75"/>
      <c r="C18" s="75"/>
      <c r="D18" s="75"/>
      <c r="E18" s="75"/>
      <c r="F18" s="75"/>
      <c r="G18" s="75"/>
      <c r="H18" s="75"/>
      <c r="I18" s="75"/>
      <c r="J18" s="75"/>
      <c r="K18" s="75"/>
      <c r="L18" s="75"/>
      <c r="M18" s="75"/>
      <c r="N18" s="75"/>
      <c r="O18" s="75"/>
      <c r="P18" s="75"/>
      <c r="Q18" s="75"/>
      <c r="R18" s="75"/>
      <c r="S18" s="75"/>
      <c r="T18" s="75"/>
    </row>
    <row r="19" spans="1:20" x14ac:dyDescent="0.25">
      <c r="A19" s="75"/>
      <c r="B19" s="75"/>
      <c r="C19" s="75"/>
      <c r="D19" s="75"/>
      <c r="E19" s="75"/>
      <c r="F19" s="75"/>
      <c r="G19" s="75"/>
      <c r="H19" s="75"/>
      <c r="I19" s="75"/>
      <c r="J19" s="75"/>
      <c r="K19" s="75"/>
      <c r="L19" s="75"/>
      <c r="M19" s="75"/>
      <c r="N19" s="75"/>
      <c r="O19" s="75"/>
      <c r="P19" s="75"/>
      <c r="Q19" s="75"/>
      <c r="R19" s="75"/>
      <c r="S19" s="75"/>
      <c r="T19" s="75"/>
    </row>
    <row r="20" spans="1:20" x14ac:dyDescent="0.25">
      <c r="A20" s="75"/>
      <c r="B20" s="75"/>
      <c r="C20" s="75"/>
      <c r="D20" s="75"/>
      <c r="E20" s="75"/>
      <c r="F20" s="75"/>
      <c r="G20" s="75"/>
      <c r="H20" s="75"/>
      <c r="I20" s="75"/>
      <c r="J20" s="75"/>
      <c r="K20" s="75"/>
      <c r="L20" s="75"/>
      <c r="M20" s="75"/>
      <c r="N20" s="75"/>
      <c r="O20" s="75"/>
      <c r="P20" s="75"/>
      <c r="Q20" s="75"/>
      <c r="R20" s="75"/>
      <c r="S20" s="75"/>
      <c r="T20" s="75"/>
    </row>
    <row r="21" spans="1:20" x14ac:dyDescent="0.25">
      <c r="A21" s="75"/>
      <c r="B21" s="75"/>
      <c r="C21" s="75"/>
      <c r="D21" s="75"/>
      <c r="E21" s="75"/>
      <c r="F21" s="75"/>
      <c r="G21" s="75"/>
      <c r="H21" s="75"/>
      <c r="I21" s="75"/>
      <c r="J21" s="75"/>
      <c r="K21" s="75"/>
      <c r="L21" s="75"/>
      <c r="M21" s="75"/>
      <c r="N21" s="75"/>
      <c r="O21" s="75"/>
      <c r="P21" s="75"/>
      <c r="Q21" s="75"/>
      <c r="R21" s="75"/>
      <c r="S21" s="75"/>
      <c r="T21" s="75"/>
    </row>
    <row r="22" spans="1:20" x14ac:dyDescent="0.25">
      <c r="A22" s="75"/>
      <c r="B22" s="75"/>
      <c r="C22" s="75"/>
      <c r="D22" s="75"/>
      <c r="E22" s="75"/>
      <c r="F22" s="75"/>
      <c r="G22" s="75"/>
      <c r="H22" s="75"/>
      <c r="I22" s="75"/>
      <c r="J22" s="75"/>
      <c r="K22" s="75"/>
      <c r="L22" s="75"/>
      <c r="M22" s="75"/>
      <c r="N22" s="75"/>
      <c r="O22" s="75"/>
      <c r="P22" s="75"/>
      <c r="Q22" s="75"/>
      <c r="R22" s="75"/>
      <c r="S22" s="75"/>
      <c r="T22" s="75"/>
    </row>
    <row r="23" spans="1:20" x14ac:dyDescent="0.25">
      <c r="A23" s="75"/>
      <c r="B23" s="75"/>
      <c r="C23" s="75"/>
      <c r="D23" s="75"/>
      <c r="E23" s="75"/>
      <c r="F23" s="75"/>
      <c r="G23" s="75"/>
      <c r="H23" s="75"/>
      <c r="I23" s="75"/>
      <c r="J23" s="75"/>
      <c r="K23" s="75"/>
      <c r="L23" s="75"/>
      <c r="M23" s="75"/>
      <c r="N23" s="75"/>
      <c r="O23" s="75"/>
      <c r="P23" s="75"/>
      <c r="Q23" s="75"/>
      <c r="R23" s="75"/>
      <c r="S23" s="75"/>
      <c r="T23" s="75"/>
    </row>
    <row r="24" spans="1:20" x14ac:dyDescent="0.25">
      <c r="A24" s="75"/>
      <c r="B24" s="75"/>
      <c r="C24" s="75"/>
      <c r="D24" s="75"/>
      <c r="E24" s="75"/>
      <c r="F24" s="75"/>
      <c r="G24" s="75"/>
      <c r="H24" s="75"/>
      <c r="I24" s="75"/>
      <c r="J24" s="75"/>
      <c r="K24" s="75"/>
      <c r="L24" s="75"/>
      <c r="M24" s="75"/>
      <c r="N24" s="75"/>
      <c r="O24" s="75"/>
      <c r="P24" s="75"/>
      <c r="Q24" s="75"/>
      <c r="R24" s="75"/>
      <c r="S24" s="75"/>
      <c r="T24" s="75"/>
    </row>
    <row r="25" spans="1:20" x14ac:dyDescent="0.25">
      <c r="A25" s="75"/>
      <c r="B25" s="75"/>
      <c r="C25" s="75"/>
      <c r="D25" s="75"/>
      <c r="E25" s="75"/>
      <c r="F25" s="75"/>
      <c r="G25" s="75"/>
      <c r="H25" s="75"/>
      <c r="I25" s="75"/>
      <c r="J25" s="75"/>
      <c r="K25" s="75"/>
      <c r="L25" s="75"/>
      <c r="M25" s="75"/>
      <c r="N25" s="75"/>
      <c r="O25" s="75"/>
      <c r="P25" s="75"/>
      <c r="Q25" s="75"/>
      <c r="R25" s="75"/>
      <c r="S25" s="75"/>
      <c r="T25" s="75"/>
    </row>
    <row r="26" spans="1:20" x14ac:dyDescent="0.25">
      <c r="A26" s="75"/>
      <c r="B26" s="75"/>
      <c r="C26" s="75"/>
      <c r="D26" s="75"/>
      <c r="E26" s="75"/>
      <c r="F26" s="75"/>
      <c r="G26" s="75"/>
      <c r="H26" s="75"/>
      <c r="I26" s="75"/>
      <c r="J26" s="75"/>
      <c r="K26" s="75"/>
      <c r="L26" s="75"/>
      <c r="M26" s="75"/>
      <c r="N26" s="75"/>
      <c r="O26" s="75"/>
      <c r="P26" s="75"/>
      <c r="Q26" s="75"/>
      <c r="R26" s="75"/>
      <c r="S26" s="75"/>
      <c r="T26" s="75"/>
    </row>
    <row r="27" spans="1:20" x14ac:dyDescent="0.25">
      <c r="A27" s="75"/>
      <c r="B27" s="75"/>
      <c r="C27" s="75"/>
      <c r="D27" s="75"/>
      <c r="E27" s="75"/>
      <c r="F27" s="75"/>
      <c r="G27" s="75"/>
      <c r="H27" s="75"/>
      <c r="I27" s="75"/>
      <c r="J27" s="75"/>
      <c r="K27" s="75"/>
      <c r="L27" s="75"/>
      <c r="M27" s="75"/>
      <c r="N27" s="75"/>
      <c r="O27" s="75"/>
      <c r="P27" s="75"/>
      <c r="Q27" s="75"/>
      <c r="R27" s="75"/>
      <c r="S27" s="75"/>
      <c r="T27" s="75"/>
    </row>
    <row r="28" spans="1:20" x14ac:dyDescent="0.25">
      <c r="A28" s="75"/>
      <c r="B28" s="75"/>
      <c r="C28" s="75"/>
      <c r="D28" s="75"/>
      <c r="E28" s="75"/>
      <c r="F28" s="75"/>
      <c r="G28" s="75"/>
      <c r="H28" s="75"/>
      <c r="I28" s="75"/>
      <c r="J28" s="75"/>
      <c r="K28" s="75"/>
      <c r="L28" s="75"/>
      <c r="M28" s="75"/>
      <c r="N28" s="75"/>
      <c r="O28" s="75"/>
      <c r="P28" s="75"/>
      <c r="Q28" s="75"/>
      <c r="R28" s="75"/>
      <c r="S28" s="75"/>
      <c r="T28" s="75"/>
    </row>
    <row r="29" spans="1:20" x14ac:dyDescent="0.25">
      <c r="A29" s="75"/>
      <c r="B29" s="75"/>
      <c r="C29" s="75"/>
      <c r="D29" s="75"/>
      <c r="E29" s="75"/>
      <c r="F29" s="75"/>
      <c r="G29" s="75"/>
      <c r="H29" s="75"/>
      <c r="I29" s="75"/>
      <c r="J29" s="75"/>
      <c r="K29" s="75"/>
      <c r="L29" s="75"/>
      <c r="M29" s="75"/>
      <c r="N29" s="75"/>
      <c r="O29" s="75"/>
      <c r="P29" s="75"/>
      <c r="Q29" s="75"/>
      <c r="R29" s="75"/>
      <c r="S29" s="75"/>
      <c r="T29" s="75"/>
    </row>
    <row r="30" spans="1:20" x14ac:dyDescent="0.25">
      <c r="A30" s="75"/>
      <c r="B30" s="75"/>
      <c r="C30" s="75"/>
      <c r="D30" s="75"/>
      <c r="E30" s="75"/>
      <c r="F30" s="75"/>
      <c r="G30" s="75"/>
      <c r="H30" s="75"/>
      <c r="I30" s="75"/>
      <c r="J30" s="75"/>
      <c r="K30" s="75"/>
      <c r="L30" s="75"/>
      <c r="M30" s="75"/>
      <c r="N30" s="75"/>
      <c r="O30" s="75"/>
      <c r="P30" s="75"/>
      <c r="Q30" s="75"/>
      <c r="R30" s="75"/>
      <c r="S30" s="75"/>
      <c r="T30" s="75"/>
    </row>
    <row r="31" spans="1:20" x14ac:dyDescent="0.25">
      <c r="A31" s="75"/>
      <c r="B31" s="75"/>
      <c r="C31" s="75"/>
      <c r="D31" s="75"/>
      <c r="E31" s="75"/>
      <c r="F31" s="75"/>
      <c r="G31" s="75"/>
      <c r="H31" s="75"/>
      <c r="I31" s="75"/>
      <c r="J31" s="75"/>
      <c r="K31" s="75"/>
      <c r="L31" s="75"/>
      <c r="M31" s="75"/>
      <c r="N31" s="75"/>
      <c r="O31" s="75"/>
      <c r="P31" s="75"/>
      <c r="Q31" s="75"/>
      <c r="R31" s="75"/>
      <c r="S31" s="75"/>
      <c r="T31" s="75"/>
    </row>
    <row r="32" spans="1:20" x14ac:dyDescent="0.25">
      <c r="A32" s="75"/>
      <c r="B32" s="75"/>
      <c r="C32" s="75"/>
      <c r="D32" s="75"/>
      <c r="E32" s="75"/>
      <c r="F32" s="75"/>
      <c r="G32" s="75"/>
      <c r="H32" s="75"/>
      <c r="I32" s="75"/>
      <c r="J32" s="75"/>
      <c r="K32" s="75"/>
      <c r="L32" s="75"/>
      <c r="M32" s="75"/>
      <c r="N32" s="75"/>
      <c r="O32" s="75"/>
      <c r="P32" s="75"/>
      <c r="Q32" s="75"/>
      <c r="R32" s="75"/>
      <c r="S32" s="75"/>
      <c r="T32" s="75"/>
    </row>
    <row r="33" spans="1:20" x14ac:dyDescent="0.25">
      <c r="A33" s="75"/>
      <c r="B33" s="75"/>
      <c r="C33" s="75"/>
      <c r="D33" s="75"/>
      <c r="E33" s="75"/>
      <c r="F33" s="75"/>
      <c r="G33" s="75"/>
      <c r="H33" s="75"/>
      <c r="I33" s="75"/>
      <c r="J33" s="75"/>
      <c r="K33" s="75"/>
      <c r="L33" s="75"/>
      <c r="M33" s="75"/>
      <c r="N33" s="75"/>
      <c r="O33" s="75"/>
      <c r="P33" s="75"/>
      <c r="Q33" s="75"/>
      <c r="R33" s="75"/>
      <c r="S33" s="75"/>
      <c r="T33" s="75"/>
    </row>
    <row r="34" spans="1:20" x14ac:dyDescent="0.25">
      <c r="A34" s="75"/>
      <c r="B34" s="75"/>
      <c r="C34" s="75"/>
      <c r="D34" s="75"/>
      <c r="E34" s="75"/>
      <c r="F34" s="75"/>
      <c r="G34" s="75"/>
      <c r="H34" s="75"/>
      <c r="I34" s="75"/>
      <c r="J34" s="75"/>
      <c r="K34" s="75"/>
      <c r="L34" s="75"/>
      <c r="M34" s="75"/>
      <c r="N34" s="75"/>
      <c r="O34" s="75"/>
      <c r="P34" s="75"/>
      <c r="Q34" s="75"/>
      <c r="R34" s="75"/>
      <c r="S34" s="75"/>
      <c r="T34" s="75"/>
    </row>
    <row r="35" spans="1:20" x14ac:dyDescent="0.25">
      <c r="A35" s="75"/>
      <c r="B35" s="75"/>
      <c r="C35" s="75"/>
      <c r="D35" s="75"/>
      <c r="E35" s="75"/>
      <c r="F35" s="75"/>
      <c r="G35" s="75"/>
      <c r="H35" s="75"/>
      <c r="I35" s="75"/>
      <c r="J35" s="75"/>
      <c r="K35" s="75"/>
      <c r="L35" s="75"/>
      <c r="M35" s="75"/>
      <c r="N35" s="75"/>
      <c r="O35" s="75"/>
      <c r="P35" s="75"/>
      <c r="Q35" s="75"/>
      <c r="R35" s="75"/>
      <c r="S35" s="75"/>
      <c r="T35" s="75"/>
    </row>
    <row r="36" spans="1:20" x14ac:dyDescent="0.25">
      <c r="A36" s="75"/>
      <c r="B36" s="75"/>
      <c r="C36" s="75"/>
      <c r="D36" s="75"/>
      <c r="E36" s="75"/>
      <c r="F36" s="75"/>
      <c r="G36" s="75"/>
      <c r="H36" s="75"/>
      <c r="I36" s="75"/>
      <c r="J36" s="75"/>
      <c r="K36" s="75"/>
      <c r="L36" s="75"/>
      <c r="M36" s="75"/>
      <c r="N36" s="75"/>
      <c r="O36" s="75"/>
      <c r="P36" s="75"/>
      <c r="Q36" s="75"/>
      <c r="R36" s="75"/>
      <c r="S36" s="75"/>
      <c r="T36" s="75"/>
    </row>
    <row r="37" spans="1:20" x14ac:dyDescent="0.25">
      <c r="A37" s="75"/>
      <c r="B37" s="75"/>
      <c r="C37" s="75"/>
      <c r="D37" s="75"/>
      <c r="E37" s="75"/>
      <c r="F37" s="75"/>
      <c r="G37" s="75"/>
      <c r="H37" s="75"/>
      <c r="I37" s="75"/>
      <c r="J37" s="75"/>
      <c r="K37" s="75"/>
      <c r="L37" s="75"/>
      <c r="M37" s="75"/>
      <c r="N37" s="75"/>
      <c r="O37" s="75"/>
      <c r="P37" s="75"/>
      <c r="Q37" s="75"/>
      <c r="R37" s="75"/>
      <c r="S37" s="75"/>
      <c r="T37" s="75"/>
    </row>
    <row r="38" spans="1:20" x14ac:dyDescent="0.25">
      <c r="A38" s="75"/>
      <c r="B38" s="75"/>
      <c r="C38" s="75"/>
      <c r="D38" s="75"/>
      <c r="E38" s="75"/>
      <c r="F38" s="75"/>
      <c r="G38" s="75"/>
      <c r="H38" s="75"/>
      <c r="I38" s="75"/>
      <c r="J38" s="75"/>
      <c r="K38" s="75"/>
      <c r="L38" s="75"/>
      <c r="M38" s="75"/>
      <c r="N38" s="75"/>
      <c r="O38" s="75"/>
      <c r="P38" s="75"/>
      <c r="Q38" s="75"/>
      <c r="R38" s="75"/>
      <c r="S38" s="75"/>
      <c r="T38" s="75"/>
    </row>
    <row r="39" spans="1:20" x14ac:dyDescent="0.25">
      <c r="A39" s="75"/>
      <c r="B39" s="75"/>
      <c r="C39" s="75"/>
      <c r="D39" s="75"/>
      <c r="E39" s="75"/>
      <c r="F39" s="75"/>
      <c r="G39" s="75"/>
      <c r="H39" s="75"/>
      <c r="I39" s="75"/>
      <c r="J39" s="75"/>
      <c r="K39" s="75"/>
      <c r="L39" s="75"/>
      <c r="M39" s="75"/>
      <c r="N39" s="75"/>
      <c r="O39" s="75"/>
      <c r="P39" s="75"/>
      <c r="Q39" s="75"/>
      <c r="R39" s="75"/>
      <c r="S39" s="75"/>
      <c r="T39" s="75"/>
    </row>
    <row r="40" spans="1:20" x14ac:dyDescent="0.25">
      <c r="A40" s="75"/>
      <c r="B40" s="75"/>
      <c r="C40" s="75"/>
      <c r="D40" s="75"/>
      <c r="E40" s="75"/>
      <c r="F40" s="75"/>
      <c r="G40" s="75"/>
      <c r="H40" s="75"/>
      <c r="I40" s="75"/>
      <c r="J40" s="75"/>
      <c r="K40" s="75"/>
      <c r="L40" s="75"/>
      <c r="M40" s="75"/>
      <c r="N40" s="75"/>
      <c r="O40" s="75"/>
      <c r="P40" s="75"/>
      <c r="Q40" s="75"/>
      <c r="R40" s="75"/>
      <c r="S40" s="75"/>
      <c r="T40" s="75"/>
    </row>
    <row r="41" spans="1:20" x14ac:dyDescent="0.25">
      <c r="A41" s="75"/>
      <c r="B41" s="75"/>
      <c r="C41" s="75"/>
      <c r="D41" s="75"/>
      <c r="E41" s="75"/>
      <c r="F41" s="75"/>
      <c r="G41" s="75"/>
      <c r="H41" s="75"/>
      <c r="I41" s="75"/>
      <c r="J41" s="75"/>
      <c r="K41" s="75"/>
      <c r="L41" s="75"/>
      <c r="M41" s="75"/>
      <c r="N41" s="75"/>
      <c r="O41" s="75"/>
      <c r="P41" s="75"/>
      <c r="Q41" s="75"/>
      <c r="R41" s="75"/>
      <c r="S41" s="75"/>
      <c r="T41" s="75"/>
    </row>
    <row r="42" spans="1:20" x14ac:dyDescent="0.25">
      <c r="A42" s="75"/>
      <c r="B42" s="75"/>
      <c r="C42" s="75"/>
      <c r="D42" s="75"/>
      <c r="E42" s="75"/>
      <c r="F42" s="75"/>
      <c r="G42" s="75"/>
      <c r="H42" s="75"/>
      <c r="I42" s="75"/>
      <c r="J42" s="75"/>
      <c r="K42" s="75"/>
      <c r="L42" s="75"/>
      <c r="M42" s="75"/>
      <c r="N42" s="75"/>
      <c r="O42" s="75"/>
      <c r="P42" s="75"/>
      <c r="Q42" s="75"/>
      <c r="R42" s="75"/>
      <c r="S42" s="75"/>
      <c r="T42" s="75"/>
    </row>
    <row r="43" spans="1:20" x14ac:dyDescent="0.25">
      <c r="A43" s="75"/>
      <c r="B43" s="75"/>
      <c r="C43" s="75"/>
      <c r="D43" s="75"/>
      <c r="E43" s="75"/>
      <c r="F43" s="75"/>
      <c r="G43" s="75"/>
      <c r="H43" s="75"/>
      <c r="I43" s="75"/>
      <c r="J43" s="75"/>
      <c r="K43" s="75"/>
      <c r="L43" s="75"/>
      <c r="M43" s="75"/>
      <c r="N43" s="75"/>
      <c r="O43" s="75"/>
      <c r="P43" s="75"/>
      <c r="Q43" s="75"/>
      <c r="R43" s="75"/>
      <c r="S43" s="75"/>
      <c r="T43" s="75"/>
    </row>
    <row r="44" spans="1:20" x14ac:dyDescent="0.25">
      <c r="A44" s="75"/>
      <c r="B44" s="75"/>
      <c r="C44" s="75"/>
      <c r="D44" s="75"/>
      <c r="E44" s="75"/>
      <c r="F44" s="75"/>
      <c r="G44" s="75"/>
      <c r="H44" s="75"/>
      <c r="I44" s="75"/>
      <c r="J44" s="75"/>
      <c r="K44" s="75"/>
      <c r="L44" s="75"/>
      <c r="M44" s="75"/>
      <c r="N44" s="75"/>
      <c r="O44" s="75"/>
      <c r="P44" s="75"/>
      <c r="Q44" s="75"/>
      <c r="R44" s="75"/>
      <c r="S44" s="75"/>
      <c r="T44" s="75"/>
    </row>
    <row r="45" spans="1:20" x14ac:dyDescent="0.25">
      <c r="A45" s="75"/>
      <c r="B45" s="75"/>
      <c r="C45" s="75"/>
      <c r="D45" s="75"/>
      <c r="E45" s="75"/>
      <c r="F45" s="75"/>
      <c r="G45" s="75"/>
      <c r="H45" s="75"/>
      <c r="I45" s="75"/>
      <c r="J45" s="75"/>
      <c r="K45" s="75"/>
      <c r="L45" s="75"/>
      <c r="M45" s="75"/>
      <c r="N45" s="75"/>
      <c r="O45" s="75"/>
      <c r="P45" s="75"/>
      <c r="Q45" s="75"/>
      <c r="R45" s="75"/>
      <c r="S45" s="75"/>
      <c r="T45" s="75"/>
    </row>
    <row r="46" spans="1:20" x14ac:dyDescent="0.25">
      <c r="A46" s="75"/>
      <c r="B46" s="75"/>
      <c r="C46" s="75"/>
      <c r="D46" s="75"/>
      <c r="E46" s="75"/>
      <c r="F46" s="75"/>
      <c r="G46" s="75"/>
      <c r="H46" s="75"/>
      <c r="I46" s="75"/>
      <c r="J46" s="75"/>
      <c r="K46" s="75"/>
      <c r="L46" s="75"/>
      <c r="M46" s="75"/>
      <c r="N46" s="75"/>
      <c r="O46" s="75"/>
      <c r="P46" s="75"/>
      <c r="Q46" s="75"/>
      <c r="R46" s="75"/>
      <c r="S46" s="75"/>
      <c r="T46" s="75"/>
    </row>
    <row r="47" spans="1:20" x14ac:dyDescent="0.25">
      <c r="A47" s="75"/>
      <c r="B47" s="75"/>
      <c r="C47" s="75"/>
      <c r="D47" s="75"/>
      <c r="E47" s="75"/>
      <c r="F47" s="75"/>
      <c r="G47" s="75"/>
      <c r="H47" s="75"/>
      <c r="I47" s="75"/>
      <c r="J47" s="75"/>
      <c r="K47" s="75"/>
      <c r="L47" s="75"/>
      <c r="M47" s="75"/>
      <c r="N47" s="75"/>
      <c r="O47" s="75"/>
      <c r="P47" s="75"/>
      <c r="Q47" s="75"/>
      <c r="R47" s="75"/>
      <c r="S47" s="75"/>
      <c r="T47" s="75"/>
    </row>
    <row r="48" spans="1:20" x14ac:dyDescent="0.25">
      <c r="A48" s="75"/>
      <c r="B48" s="75"/>
      <c r="C48" s="75"/>
      <c r="D48" s="75"/>
      <c r="E48" s="75"/>
      <c r="F48" s="75"/>
      <c r="G48" s="75"/>
      <c r="H48" s="75"/>
      <c r="I48" s="75"/>
      <c r="J48" s="75"/>
      <c r="K48" s="75"/>
      <c r="L48" s="75"/>
      <c r="M48" s="75"/>
      <c r="N48" s="75"/>
      <c r="O48" s="75"/>
      <c r="P48" s="75"/>
      <c r="Q48" s="75"/>
      <c r="R48" s="75"/>
      <c r="S48" s="75"/>
      <c r="T48" s="75"/>
    </row>
    <row r="49" spans="1:20" x14ac:dyDescent="0.25">
      <c r="A49" s="75"/>
      <c r="B49" s="75"/>
      <c r="C49" s="75"/>
      <c r="D49" s="75"/>
      <c r="E49" s="75"/>
      <c r="F49" s="75"/>
      <c r="G49" s="75"/>
      <c r="H49" s="75"/>
      <c r="I49" s="75"/>
      <c r="J49" s="75"/>
      <c r="K49" s="75"/>
      <c r="L49" s="75"/>
      <c r="M49" s="75"/>
      <c r="N49" s="75"/>
      <c r="O49" s="75"/>
      <c r="P49" s="75"/>
      <c r="Q49" s="75"/>
      <c r="R49" s="75"/>
      <c r="S49" s="75"/>
      <c r="T49" s="75"/>
    </row>
    <row r="50" spans="1:20" x14ac:dyDescent="0.25">
      <c r="A50" s="75"/>
      <c r="B50" s="75"/>
      <c r="C50" s="75"/>
      <c r="D50" s="75"/>
      <c r="E50" s="75"/>
      <c r="F50" s="75"/>
      <c r="G50" s="75"/>
      <c r="H50" s="75"/>
      <c r="I50" s="75"/>
      <c r="J50" s="75"/>
      <c r="K50" s="75"/>
      <c r="L50" s="75"/>
      <c r="M50" s="75"/>
      <c r="N50" s="75"/>
      <c r="O50" s="75"/>
      <c r="P50" s="75"/>
      <c r="Q50" s="75"/>
      <c r="R50" s="75"/>
      <c r="S50" s="75"/>
      <c r="T50" s="75"/>
    </row>
    <row r="51" spans="1:20" x14ac:dyDescent="0.25">
      <c r="A51" s="75"/>
      <c r="B51" s="75"/>
      <c r="C51" s="75"/>
      <c r="D51" s="75"/>
      <c r="E51" s="75"/>
      <c r="F51" s="75"/>
      <c r="G51" s="75"/>
      <c r="H51" s="75"/>
      <c r="I51" s="75"/>
      <c r="J51" s="75"/>
      <c r="K51" s="75"/>
      <c r="L51" s="75"/>
      <c r="M51" s="75"/>
      <c r="N51" s="75"/>
      <c r="O51" s="75"/>
      <c r="P51" s="75"/>
      <c r="Q51" s="75"/>
      <c r="R51" s="75"/>
      <c r="S51" s="75"/>
      <c r="T51" s="75"/>
    </row>
    <row r="52" spans="1:20" x14ac:dyDescent="0.25">
      <c r="A52" s="75"/>
      <c r="B52" s="75"/>
      <c r="C52" s="75"/>
      <c r="D52" s="75"/>
      <c r="E52" s="75"/>
      <c r="F52" s="75"/>
      <c r="G52" s="75"/>
      <c r="H52" s="75"/>
      <c r="I52" s="75"/>
      <c r="J52" s="75"/>
      <c r="K52" s="75"/>
      <c r="L52" s="75"/>
      <c r="M52" s="75"/>
      <c r="N52" s="75"/>
      <c r="O52" s="75"/>
      <c r="P52" s="75"/>
      <c r="Q52" s="75"/>
      <c r="R52" s="75"/>
      <c r="S52" s="75"/>
      <c r="T52" s="75"/>
    </row>
    <row r="53" spans="1:20" x14ac:dyDescent="0.25">
      <c r="A53" s="75"/>
      <c r="B53" s="75"/>
      <c r="C53" s="75"/>
      <c r="D53" s="75"/>
      <c r="E53" s="75"/>
      <c r="F53" s="75"/>
      <c r="G53" s="75"/>
      <c r="H53" s="75"/>
      <c r="I53" s="75"/>
      <c r="J53" s="75"/>
      <c r="K53" s="75"/>
      <c r="L53" s="75"/>
      <c r="M53" s="75"/>
      <c r="N53" s="75"/>
      <c r="O53" s="75"/>
      <c r="P53" s="75"/>
      <c r="Q53" s="75"/>
      <c r="R53" s="75"/>
      <c r="S53" s="75"/>
      <c r="T53" s="75"/>
    </row>
    <row r="54" spans="1:20" x14ac:dyDescent="0.25">
      <c r="A54" s="75"/>
      <c r="B54" s="75"/>
      <c r="C54" s="75"/>
      <c r="D54" s="75"/>
      <c r="E54" s="75"/>
      <c r="F54" s="75"/>
      <c r="G54" s="75"/>
      <c r="H54" s="75"/>
      <c r="I54" s="75"/>
      <c r="J54" s="75"/>
      <c r="K54" s="75"/>
      <c r="L54" s="75"/>
      <c r="M54" s="75"/>
      <c r="N54" s="75"/>
      <c r="O54" s="75"/>
      <c r="P54" s="75"/>
      <c r="Q54" s="75"/>
      <c r="R54" s="75"/>
      <c r="S54" s="75"/>
      <c r="T54" s="75"/>
    </row>
    <row r="55" spans="1:20" x14ac:dyDescent="0.25">
      <c r="A55" s="75"/>
      <c r="B55" s="75"/>
      <c r="C55" s="75"/>
      <c r="D55" s="75"/>
      <c r="E55" s="75"/>
      <c r="F55" s="75"/>
      <c r="G55" s="75"/>
      <c r="H55" s="75"/>
      <c r="I55" s="75"/>
      <c r="J55" s="75"/>
      <c r="K55" s="75"/>
      <c r="L55" s="75"/>
      <c r="M55" s="75"/>
      <c r="N55" s="75"/>
      <c r="O55" s="75"/>
      <c r="P55" s="75"/>
      <c r="Q55" s="75"/>
      <c r="R55" s="75"/>
      <c r="S55" s="75"/>
      <c r="T55" s="75"/>
    </row>
    <row r="56" spans="1:20" x14ac:dyDescent="0.25">
      <c r="A56" s="75"/>
      <c r="B56" s="75"/>
      <c r="C56" s="75"/>
      <c r="D56" s="75"/>
      <c r="E56" s="75"/>
      <c r="F56" s="75"/>
      <c r="G56" s="75"/>
      <c r="H56" s="75"/>
      <c r="I56" s="75"/>
      <c r="J56" s="75"/>
      <c r="K56" s="75"/>
      <c r="L56" s="75"/>
      <c r="M56" s="75"/>
      <c r="N56" s="75"/>
      <c r="O56" s="75"/>
      <c r="P56" s="75"/>
      <c r="Q56" s="75"/>
      <c r="R56" s="75"/>
      <c r="S56" s="75"/>
      <c r="T56" s="75"/>
    </row>
    <row r="57" spans="1:20" x14ac:dyDescent="0.25">
      <c r="A57" s="75"/>
      <c r="B57" s="75"/>
      <c r="C57" s="75"/>
      <c r="D57" s="75"/>
      <c r="E57" s="75"/>
      <c r="F57" s="75"/>
      <c r="G57" s="75"/>
      <c r="H57" s="75"/>
      <c r="I57" s="75"/>
      <c r="J57" s="75"/>
      <c r="K57" s="75"/>
      <c r="L57" s="75"/>
      <c r="M57" s="75"/>
      <c r="N57" s="75"/>
      <c r="O57" s="75"/>
      <c r="P57" s="75"/>
      <c r="Q57" s="75"/>
      <c r="R57" s="75"/>
      <c r="S57" s="75"/>
      <c r="T57" s="75"/>
    </row>
    <row r="58" spans="1:20" x14ac:dyDescent="0.25">
      <c r="A58" s="75"/>
      <c r="B58" s="75"/>
      <c r="C58" s="75"/>
      <c r="D58" s="75"/>
      <c r="E58" s="75"/>
      <c r="F58" s="75"/>
      <c r="G58" s="75"/>
      <c r="H58" s="75"/>
      <c r="I58" s="75"/>
      <c r="J58" s="75"/>
      <c r="K58" s="75"/>
      <c r="L58" s="75"/>
      <c r="M58" s="75"/>
      <c r="N58" s="75"/>
      <c r="O58" s="75"/>
      <c r="P58" s="75"/>
      <c r="Q58" s="75"/>
      <c r="R58" s="75"/>
      <c r="S58" s="75"/>
      <c r="T58" s="75"/>
    </row>
    <row r="59" spans="1:20" x14ac:dyDescent="0.25">
      <c r="A59" s="75"/>
      <c r="B59" s="75"/>
      <c r="C59" s="75"/>
      <c r="D59" s="75"/>
      <c r="E59" s="75"/>
      <c r="F59" s="75"/>
      <c r="G59" s="75"/>
      <c r="H59" s="75"/>
      <c r="I59" s="75"/>
      <c r="J59" s="75"/>
      <c r="K59" s="75"/>
      <c r="L59" s="75"/>
      <c r="M59" s="75"/>
      <c r="N59" s="75"/>
      <c r="O59" s="75"/>
      <c r="P59" s="75"/>
      <c r="Q59" s="75"/>
      <c r="R59" s="75"/>
      <c r="S59" s="75"/>
      <c r="T59" s="75"/>
    </row>
    <row r="60" spans="1:20" x14ac:dyDescent="0.25">
      <c r="A60" s="75"/>
      <c r="B60" s="75"/>
      <c r="C60" s="75"/>
      <c r="D60" s="75"/>
      <c r="E60" s="75"/>
      <c r="F60" s="75"/>
      <c r="G60" s="75"/>
      <c r="H60" s="75"/>
      <c r="I60" s="75"/>
      <c r="J60" s="75"/>
      <c r="K60" s="75"/>
      <c r="L60" s="75"/>
      <c r="M60" s="75"/>
      <c r="N60" s="75"/>
      <c r="O60" s="75"/>
      <c r="P60" s="75"/>
      <c r="Q60" s="75"/>
      <c r="R60" s="75"/>
      <c r="S60" s="75"/>
      <c r="T60" s="75"/>
    </row>
    <row r="61" spans="1:20" x14ac:dyDescent="0.25">
      <c r="A61" s="75"/>
      <c r="B61" s="75"/>
      <c r="C61" s="75"/>
      <c r="D61" s="75"/>
      <c r="E61" s="75"/>
      <c r="F61" s="75"/>
      <c r="G61" s="75"/>
      <c r="H61" s="75"/>
      <c r="I61" s="75"/>
      <c r="J61" s="75"/>
      <c r="K61" s="75"/>
      <c r="L61" s="75"/>
      <c r="M61" s="75"/>
      <c r="N61" s="75"/>
      <c r="O61" s="75"/>
      <c r="P61" s="75"/>
      <c r="Q61" s="75"/>
      <c r="R61" s="75"/>
      <c r="S61" s="75"/>
      <c r="T61" s="75"/>
    </row>
    <row r="62" spans="1:20" x14ac:dyDescent="0.25">
      <c r="A62" s="75"/>
      <c r="B62" s="75"/>
      <c r="C62" s="75"/>
      <c r="D62" s="75"/>
      <c r="E62" s="75"/>
      <c r="F62" s="75"/>
      <c r="G62" s="75"/>
      <c r="H62" s="75"/>
      <c r="I62" s="75"/>
      <c r="J62" s="75"/>
      <c r="K62" s="75"/>
      <c r="L62" s="75"/>
      <c r="M62" s="75"/>
      <c r="N62" s="75"/>
      <c r="O62" s="75"/>
      <c r="P62" s="75"/>
      <c r="Q62" s="75"/>
      <c r="R62" s="75"/>
      <c r="S62" s="75"/>
      <c r="T62" s="75"/>
    </row>
    <row r="63" spans="1:20" x14ac:dyDescent="0.25">
      <c r="A63" s="75"/>
      <c r="B63" s="75"/>
      <c r="C63" s="75"/>
      <c r="D63" s="75"/>
      <c r="E63" s="75"/>
      <c r="F63" s="75"/>
      <c r="G63" s="75"/>
      <c r="H63" s="75"/>
      <c r="I63" s="75"/>
      <c r="J63" s="75"/>
      <c r="K63" s="75"/>
      <c r="L63" s="75"/>
      <c r="M63" s="75"/>
      <c r="N63" s="75"/>
      <c r="O63" s="75"/>
      <c r="P63" s="75"/>
      <c r="Q63" s="75"/>
      <c r="R63" s="75"/>
      <c r="S63" s="75"/>
      <c r="T63" s="75"/>
    </row>
    <row r="64" spans="1:20" x14ac:dyDescent="0.25">
      <c r="A64" s="75"/>
      <c r="B64" s="75"/>
      <c r="C64" s="75"/>
      <c r="D64" s="75"/>
      <c r="E64" s="75"/>
      <c r="F64" s="75"/>
      <c r="G64" s="75"/>
      <c r="H64" s="75"/>
      <c r="I64" s="75"/>
      <c r="J64" s="75"/>
      <c r="K64" s="75"/>
      <c r="L64" s="75"/>
      <c r="M64" s="75"/>
      <c r="N64" s="75"/>
      <c r="O64" s="75"/>
      <c r="P64" s="75"/>
      <c r="Q64" s="75"/>
      <c r="R64" s="75"/>
      <c r="S64" s="75"/>
      <c r="T64" s="75"/>
    </row>
    <row r="65" spans="1:20" x14ac:dyDescent="0.25">
      <c r="A65" s="75"/>
      <c r="B65" s="75"/>
      <c r="C65" s="75"/>
      <c r="D65" s="75"/>
      <c r="E65" s="75"/>
      <c r="F65" s="75"/>
      <c r="G65" s="75"/>
      <c r="H65" s="75"/>
      <c r="I65" s="75"/>
      <c r="J65" s="75"/>
      <c r="K65" s="75"/>
      <c r="L65" s="75"/>
      <c r="M65" s="75"/>
      <c r="N65" s="75"/>
      <c r="O65" s="75"/>
      <c r="P65" s="75"/>
      <c r="Q65" s="75"/>
      <c r="R65" s="75"/>
      <c r="S65" s="75"/>
      <c r="T65" s="75"/>
    </row>
    <row r="66" spans="1:20" x14ac:dyDescent="0.25">
      <c r="A66" s="75"/>
      <c r="B66" s="75"/>
      <c r="C66" s="75"/>
      <c r="D66" s="75"/>
      <c r="E66" s="75"/>
      <c r="F66" s="75"/>
      <c r="G66" s="75"/>
      <c r="H66" s="75"/>
      <c r="I66" s="75"/>
      <c r="J66" s="75"/>
      <c r="K66" s="75"/>
      <c r="L66" s="75"/>
      <c r="M66" s="75"/>
      <c r="N66" s="75"/>
      <c r="O66" s="75"/>
      <c r="P66" s="75"/>
      <c r="Q66" s="75"/>
      <c r="R66" s="75"/>
      <c r="S66" s="75"/>
      <c r="T66" s="75"/>
    </row>
    <row r="67" spans="1:20" x14ac:dyDescent="0.25">
      <c r="A67" s="75"/>
      <c r="B67" s="75"/>
      <c r="C67" s="75"/>
      <c r="D67" s="75"/>
      <c r="E67" s="75"/>
      <c r="F67" s="75"/>
      <c r="G67" s="75"/>
      <c r="H67" s="75"/>
      <c r="I67" s="75"/>
      <c r="J67" s="75"/>
      <c r="K67" s="75"/>
      <c r="L67" s="75"/>
      <c r="M67" s="75"/>
      <c r="N67" s="75"/>
      <c r="O67" s="75"/>
      <c r="P67" s="75"/>
      <c r="Q67" s="75"/>
      <c r="R67" s="75"/>
      <c r="S67" s="75"/>
      <c r="T67" s="75"/>
    </row>
    <row r="68" spans="1:20" x14ac:dyDescent="0.25">
      <c r="A68" s="75"/>
      <c r="B68" s="75"/>
      <c r="C68" s="75"/>
      <c r="D68" s="75"/>
      <c r="E68" s="75"/>
      <c r="F68" s="75"/>
      <c r="G68" s="75"/>
      <c r="H68" s="75"/>
      <c r="I68" s="75"/>
      <c r="J68" s="75"/>
      <c r="K68" s="75"/>
      <c r="L68" s="75"/>
      <c r="M68" s="75"/>
      <c r="N68" s="75"/>
      <c r="O68" s="75"/>
      <c r="P68" s="75"/>
      <c r="Q68" s="75"/>
      <c r="R68" s="75"/>
      <c r="S68" s="75"/>
      <c r="T68" s="75"/>
    </row>
    <row r="69" spans="1:20" x14ac:dyDescent="0.25">
      <c r="A69" s="75"/>
      <c r="B69" s="75"/>
      <c r="C69" s="75"/>
      <c r="D69" s="75"/>
      <c r="E69" s="75"/>
      <c r="F69" s="75"/>
      <c r="G69" s="75"/>
      <c r="H69" s="75"/>
      <c r="I69" s="75"/>
      <c r="J69" s="75"/>
      <c r="K69" s="75"/>
      <c r="L69" s="75"/>
      <c r="M69" s="75"/>
      <c r="N69" s="75"/>
      <c r="O69" s="75"/>
      <c r="P69" s="75"/>
      <c r="Q69" s="75"/>
      <c r="R69" s="75"/>
      <c r="S69" s="75"/>
      <c r="T69" s="75"/>
    </row>
  </sheetData>
  <sheetProtection algorithmName="SHA-512" hashValue="l58GVAzjyxs0NUsuLvpBHhfAY4C4A0ONAJ8fXhIVYj4LPDHqsKkyM+xBnSKljM8wrHbbZR290vw4vRe41z/gBQ==" saltValue="XsjZ0Ie/6BoZVhhsEJh6TQ==" spinCount="100000" sheet="1" objects="1" scenarios="1" selectLockedCells="1"/>
  <pageMargins left="0.7" right="0.7" top="0.75" bottom="0.75" header="0.3" footer="0.3"/>
  <pageSetup scale="65" orientation="portrait" r:id="rId1"/>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Worksheet 1 Inventory &amp; Priorit</vt:lpstr>
      <vt:lpstr>Worksheet 2 Planning</vt:lpstr>
      <vt:lpstr>Budget</vt:lpstr>
      <vt:lpstr>Projected Revenue and Expenses</vt:lpstr>
      <vt:lpstr>Projected Capital Expenses</vt:lpstr>
      <vt:lpstr>Graphs</vt:lpstr>
      <vt:lpstr>Budget!Print_Area</vt:lpstr>
      <vt:lpstr>Graphs!Print_Area</vt:lpstr>
      <vt:lpstr>Introduction!Print_Area</vt:lpstr>
      <vt:lpstr>'Projected Capital Expenses'!Print_Area</vt:lpstr>
      <vt:lpstr>'Projected Revenue and Expenses'!Print_Area</vt:lpstr>
      <vt:lpstr>'Worksheet 1 Inventory &amp; Priorit'!Print_Area</vt:lpstr>
      <vt:lpstr>'Worksheet 2 Planning'!Print_Area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2014-01-09T14:44:43Z</cp:lastPrinted>
  <dcterms:created xsi:type="dcterms:W3CDTF">2012-10-31T16:50:09Z</dcterms:created>
  <dcterms:modified xsi:type="dcterms:W3CDTF">2023-04-27T16:26:59Z</dcterms:modified>
</cp:coreProperties>
</file>