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tceq-my.sharepoint.com/personal/david_simons_tceq_texas_gov/Documents/Membrane Plant Outreach/"/>
    </mc:Choice>
  </mc:AlternateContent>
  <xr:revisionPtr revIDLastSave="0" documentId="11_6A36DC1B00EA5CF4ACE0B907D86EDF40942CF18D" xr6:coauthVersionLast="45" xr6:coauthVersionMax="45" xr10:uidLastSave="{00000000-0000-0000-0000-000000000000}"/>
  <bookViews>
    <workbookView xWindow="-120" yWindow="-120" windowWidth="29040" windowHeight="15840" xr2:uid="{00000000-000D-0000-FFFF-FFFF00000000}"/>
  </bookViews>
  <sheets>
    <sheet name="Deposition Mode" sheetId="5" r:id="rId1"/>
    <sheet name="Cross-Flow Mode" sheetId="4" r:id="rId2"/>
    <sheet name="Sheet3" sheetId="2" r:id="rId3"/>
  </sheets>
  <calcPr calcId="191029" iterate="1" iterateCount="1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5" l="1"/>
  <c r="F11" i="4"/>
  <c r="E11" i="4"/>
  <c r="E11" i="5"/>
  <c r="D11" i="5"/>
  <c r="D11" i="4"/>
  <c r="AE17" i="4"/>
  <c r="AE18" i="4" s="1"/>
  <c r="V300" i="5" l="1"/>
  <c r="W300" i="5"/>
  <c r="X300" i="5"/>
  <c r="Y300" i="5"/>
  <c r="AA300" i="5"/>
  <c r="AC300" i="5" s="1"/>
  <c r="AB300" i="5"/>
  <c r="Z300" i="5" l="1"/>
  <c r="B17" i="5"/>
  <c r="B17" i="4"/>
  <c r="V18" i="5" l="1"/>
  <c r="V19" i="5"/>
  <c r="V20" i="5"/>
  <c r="V21" i="5"/>
  <c r="Y304" i="5" l="1"/>
  <c r="Y303" i="5"/>
  <c r="Y302" i="5"/>
  <c r="Y301" i="5"/>
  <c r="Y299" i="5"/>
  <c r="Y298" i="5"/>
  <c r="Y297" i="5"/>
  <c r="Y296" i="5"/>
  <c r="Y295" i="5"/>
  <c r="Y294" i="5"/>
  <c r="Y293" i="5"/>
  <c r="Y292" i="5"/>
  <c r="Y291" i="5"/>
  <c r="Y290" i="5"/>
  <c r="Y289" i="5"/>
  <c r="Y288" i="5"/>
  <c r="Y287" i="5"/>
  <c r="Y286" i="5"/>
  <c r="Y285" i="5"/>
  <c r="Y284" i="5"/>
  <c r="Y283" i="5"/>
  <c r="Y282" i="5"/>
  <c r="Y281" i="5"/>
  <c r="Y280" i="5"/>
  <c r="Y279" i="5"/>
  <c r="Y278" i="5"/>
  <c r="Y277" i="5"/>
  <c r="Y276" i="5"/>
  <c r="Y275" i="5"/>
  <c r="Y274" i="5"/>
  <c r="Y273" i="5"/>
  <c r="Y272" i="5"/>
  <c r="Y271" i="5"/>
  <c r="Y270" i="5"/>
  <c r="Y269" i="5"/>
  <c r="Y268" i="5"/>
  <c r="Y267" i="5"/>
  <c r="Y266" i="5"/>
  <c r="Y265" i="5"/>
  <c r="Y264" i="5"/>
  <c r="Y263" i="5"/>
  <c r="Y262" i="5"/>
  <c r="Y261" i="5"/>
  <c r="Y260" i="5"/>
  <c r="Y259" i="5"/>
  <c r="Y258" i="5"/>
  <c r="Y257" i="5"/>
  <c r="Y256" i="5"/>
  <c r="Y255" i="5"/>
  <c r="Y254" i="5"/>
  <c r="Y253" i="5"/>
  <c r="Y252" i="5"/>
  <c r="Y251" i="5"/>
  <c r="Y250" i="5"/>
  <c r="Y249" i="5"/>
  <c r="Y248" i="5"/>
  <c r="Y247" i="5"/>
  <c r="Y246" i="5"/>
  <c r="Y245" i="5"/>
  <c r="Y244" i="5"/>
  <c r="Y243" i="5"/>
  <c r="Y242" i="5"/>
  <c r="Y241" i="5"/>
  <c r="Y240" i="5"/>
  <c r="Y239" i="5"/>
  <c r="Y238" i="5"/>
  <c r="Y237" i="5"/>
  <c r="Y236" i="5"/>
  <c r="Y235" i="5"/>
  <c r="Y234" i="5"/>
  <c r="Y233" i="5"/>
  <c r="Y232" i="5"/>
  <c r="Y231" i="5"/>
  <c r="Y230" i="5"/>
  <c r="Y229" i="5"/>
  <c r="Y228" i="5"/>
  <c r="Y227" i="5"/>
  <c r="Y226" i="5"/>
  <c r="Y225" i="5"/>
  <c r="Y224" i="5"/>
  <c r="Y223" i="5"/>
  <c r="Y222" i="5"/>
  <c r="Y221" i="5"/>
  <c r="Y220" i="5"/>
  <c r="Y219" i="5"/>
  <c r="Y218" i="5"/>
  <c r="Y217" i="5"/>
  <c r="Y216" i="5"/>
  <c r="Y215" i="5"/>
  <c r="Y214" i="5"/>
  <c r="Y213" i="5"/>
  <c r="Y212" i="5"/>
  <c r="Y211" i="5"/>
  <c r="Y210" i="5"/>
  <c r="Y209" i="5"/>
  <c r="Y208" i="5"/>
  <c r="Y207" i="5"/>
  <c r="Y206" i="5"/>
  <c r="Y205" i="5"/>
  <c r="Y204" i="5"/>
  <c r="Y203" i="5"/>
  <c r="Y202" i="5"/>
  <c r="Y201" i="5"/>
  <c r="Y200" i="5"/>
  <c r="Y199" i="5"/>
  <c r="Y198" i="5"/>
  <c r="Y197" i="5"/>
  <c r="Y196" i="5"/>
  <c r="Y195" i="5"/>
  <c r="Y194" i="5"/>
  <c r="Y193" i="5"/>
  <c r="Y192" i="5"/>
  <c r="Y191" i="5"/>
  <c r="Y190" i="5"/>
  <c r="Y189" i="5"/>
  <c r="Y188" i="5"/>
  <c r="Y187" i="5"/>
  <c r="Y186" i="5"/>
  <c r="Y185" i="5"/>
  <c r="Y184" i="5"/>
  <c r="Y183" i="5"/>
  <c r="Y182" i="5"/>
  <c r="Y181" i="5"/>
  <c r="Y180" i="5"/>
  <c r="Y179" i="5"/>
  <c r="Y178" i="5"/>
  <c r="Y177" i="5"/>
  <c r="Y176" i="5"/>
  <c r="Y175" i="5"/>
  <c r="Y174" i="5"/>
  <c r="Y173" i="5"/>
  <c r="Y172" i="5"/>
  <c r="Y171" i="5"/>
  <c r="Y170" i="5"/>
  <c r="Y169" i="5"/>
  <c r="Y168" i="5"/>
  <c r="Y167" i="5"/>
  <c r="Y166" i="5"/>
  <c r="Y165" i="5"/>
  <c r="Y164" i="5"/>
  <c r="Y163" i="5"/>
  <c r="Y162" i="5"/>
  <c r="Y161" i="5"/>
  <c r="Y160" i="5"/>
  <c r="Y159" i="5"/>
  <c r="Y158" i="5"/>
  <c r="Y157" i="5"/>
  <c r="Y156" i="5"/>
  <c r="Y155" i="5"/>
  <c r="Y154" i="5"/>
  <c r="Y153" i="5"/>
  <c r="Y152" i="5"/>
  <c r="Y151" i="5"/>
  <c r="Y150" i="5"/>
  <c r="Y149" i="5"/>
  <c r="Y148" i="5"/>
  <c r="Y147" i="5"/>
  <c r="Y146" i="5"/>
  <c r="Y145" i="5"/>
  <c r="Y144" i="5"/>
  <c r="Y143" i="5"/>
  <c r="Y142" i="5"/>
  <c r="Y141" i="5"/>
  <c r="Y140" i="5"/>
  <c r="Y139" i="5"/>
  <c r="Y138" i="5"/>
  <c r="Y137" i="5"/>
  <c r="Y136" i="5"/>
  <c r="Y135" i="5"/>
  <c r="Y134" i="5"/>
  <c r="Y133" i="5"/>
  <c r="Y132" i="5"/>
  <c r="Y131" i="5"/>
  <c r="Y130" i="5"/>
  <c r="Y129" i="5"/>
  <c r="Y128" i="5"/>
  <c r="Y127" i="5"/>
  <c r="Y126" i="5"/>
  <c r="Y125" i="5"/>
  <c r="Y124" i="5"/>
  <c r="Y123" i="5"/>
  <c r="Y122" i="5"/>
  <c r="Y121" i="5"/>
  <c r="Y120" i="5"/>
  <c r="Y119" i="5"/>
  <c r="Y118" i="5"/>
  <c r="Y117" i="5"/>
  <c r="Y116" i="5"/>
  <c r="Y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Z20" i="4" l="1"/>
  <c r="G16" i="5"/>
  <c r="W304" i="5" l="1"/>
  <c r="W303" i="5"/>
  <c r="W302" i="5"/>
  <c r="W301" i="5"/>
  <c r="W299" i="5"/>
  <c r="W298" i="5"/>
  <c r="W297" i="5"/>
  <c r="W296" i="5"/>
  <c r="W295" i="5"/>
  <c r="W294" i="5"/>
  <c r="W293" i="5"/>
  <c r="W292" i="5"/>
  <c r="W291" i="5"/>
  <c r="W290" i="5"/>
  <c r="W289" i="5"/>
  <c r="W288" i="5"/>
  <c r="W287" i="5"/>
  <c r="W286" i="5"/>
  <c r="W285" i="5"/>
  <c r="W284" i="5"/>
  <c r="W283" i="5"/>
  <c r="W282" i="5"/>
  <c r="W281" i="5"/>
  <c r="W280" i="5"/>
  <c r="W279" i="5"/>
  <c r="W278" i="5"/>
  <c r="W277" i="5"/>
  <c r="W276" i="5"/>
  <c r="W275" i="5"/>
  <c r="W274" i="5"/>
  <c r="W273" i="5"/>
  <c r="W272" i="5"/>
  <c r="W271" i="5"/>
  <c r="W270" i="5"/>
  <c r="W269" i="5"/>
  <c r="W268" i="5"/>
  <c r="W267" i="5"/>
  <c r="W266" i="5"/>
  <c r="W265" i="5"/>
  <c r="W264" i="5"/>
  <c r="W263" i="5"/>
  <c r="W262" i="5"/>
  <c r="W261" i="5"/>
  <c r="W260" i="5"/>
  <c r="W259" i="5"/>
  <c r="W258" i="5"/>
  <c r="W257" i="5"/>
  <c r="W256" i="5"/>
  <c r="W255" i="5"/>
  <c r="W254" i="5"/>
  <c r="W253"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7" i="5"/>
  <c r="W18" i="5"/>
  <c r="Y304" i="4"/>
  <c r="X304" i="4"/>
  <c r="Y303" i="4"/>
  <c r="X303" i="4"/>
  <c r="Y302" i="4"/>
  <c r="X302" i="4"/>
  <c r="Y301" i="4"/>
  <c r="X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X283" i="4"/>
  <c r="Y282" i="4"/>
  <c r="X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X264" i="4"/>
  <c r="Y263" i="4"/>
  <c r="X263" i="4"/>
  <c r="Y262" i="4"/>
  <c r="X262" i="4"/>
  <c r="Y261" i="4"/>
  <c r="X261" i="4"/>
  <c r="Y260" i="4"/>
  <c r="X260" i="4"/>
  <c r="Y259" i="4"/>
  <c r="X259" i="4"/>
  <c r="Y258" i="4"/>
  <c r="X258" i="4"/>
  <c r="Y257" i="4"/>
  <c r="X257" i="4"/>
  <c r="Y256" i="4"/>
  <c r="X256" i="4"/>
  <c r="Y255" i="4"/>
  <c r="X255" i="4"/>
  <c r="Y254" i="4"/>
  <c r="X254" i="4"/>
  <c r="Y253" i="4"/>
  <c r="X253" i="4"/>
  <c r="Y252" i="4"/>
  <c r="X252" i="4"/>
  <c r="Y251" i="4"/>
  <c r="X251" i="4"/>
  <c r="Y250" i="4"/>
  <c r="X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X236" i="4"/>
  <c r="Y235" i="4"/>
  <c r="X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Y221" i="4"/>
  <c r="X221" i="4"/>
  <c r="Y220" i="4"/>
  <c r="X220" i="4"/>
  <c r="Y219" i="4"/>
  <c r="X219" i="4"/>
  <c r="Y218" i="4"/>
  <c r="X218" i="4"/>
  <c r="Y217" i="4"/>
  <c r="X217" i="4"/>
  <c r="Y216" i="4"/>
  <c r="X216" i="4"/>
  <c r="Y215" i="4"/>
  <c r="X215" i="4"/>
  <c r="Y214" i="4"/>
  <c r="X214" i="4"/>
  <c r="Y213" i="4"/>
  <c r="X213" i="4"/>
  <c r="Y212" i="4"/>
  <c r="X212" i="4"/>
  <c r="Y211" i="4"/>
  <c r="X211" i="4"/>
  <c r="Y210" i="4"/>
  <c r="X210" i="4"/>
  <c r="Y209" i="4"/>
  <c r="X209" i="4"/>
  <c r="Y208" i="4"/>
  <c r="X208" i="4"/>
  <c r="Y207" i="4"/>
  <c r="X207" i="4"/>
  <c r="Y206" i="4"/>
  <c r="X206" i="4"/>
  <c r="Y205" i="4"/>
  <c r="X205" i="4"/>
  <c r="Y204" i="4"/>
  <c r="X204" i="4"/>
  <c r="Y203" i="4"/>
  <c r="X203" i="4"/>
  <c r="Y202" i="4"/>
  <c r="X202" i="4"/>
  <c r="Y201" i="4"/>
  <c r="X201" i="4"/>
  <c r="Y200" i="4"/>
  <c r="X200" i="4"/>
  <c r="Y199" i="4"/>
  <c r="X199" i="4"/>
  <c r="Y198" i="4"/>
  <c r="X198" i="4"/>
  <c r="Y197" i="4"/>
  <c r="X197" i="4"/>
  <c r="Y196" i="4"/>
  <c r="X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X170" i="4"/>
  <c r="Y169" i="4"/>
  <c r="X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Y151" i="4"/>
  <c r="X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X138" i="4"/>
  <c r="Y137" i="4"/>
  <c r="X137" i="4"/>
  <c r="Y136" i="4"/>
  <c r="X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X119" i="4"/>
  <c r="Y118" i="4"/>
  <c r="X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X104" i="4"/>
  <c r="Y103" i="4"/>
  <c r="X103" i="4"/>
  <c r="Y102" i="4"/>
  <c r="X102" i="4"/>
  <c r="Y101" i="4"/>
  <c r="X101" i="4"/>
  <c r="Y100" i="4"/>
  <c r="X100" i="4"/>
  <c r="Y99" i="4"/>
  <c r="X99" i="4"/>
  <c r="Y98" i="4"/>
  <c r="X98" i="4"/>
  <c r="Y97" i="4"/>
  <c r="X97" i="4"/>
  <c r="Y96" i="4"/>
  <c r="X96" i="4"/>
  <c r="Y95" i="4"/>
  <c r="X95" i="4"/>
  <c r="Y94" i="4"/>
  <c r="X94" i="4"/>
  <c r="Y93" i="4"/>
  <c r="X93" i="4"/>
  <c r="Y92" i="4"/>
  <c r="X92" i="4"/>
  <c r="Y91" i="4"/>
  <c r="X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Y72" i="4"/>
  <c r="X72" i="4"/>
  <c r="Y71" i="4"/>
  <c r="X71" i="4"/>
  <c r="Y70" i="4"/>
  <c r="X70" i="4"/>
  <c r="Y69" i="4"/>
  <c r="X69" i="4"/>
  <c r="Y68" i="4"/>
  <c r="X68" i="4"/>
  <c r="Y67" i="4"/>
  <c r="X67" i="4"/>
  <c r="Y66" i="4"/>
  <c r="X66" i="4"/>
  <c r="Y65" i="4"/>
  <c r="X65" i="4"/>
  <c r="Y64" i="4"/>
  <c r="X64" i="4"/>
  <c r="Y63" i="4"/>
  <c r="X63" i="4"/>
  <c r="Y62" i="4"/>
  <c r="X62" i="4"/>
  <c r="Y61" i="4"/>
  <c r="X61" i="4"/>
  <c r="Y60" i="4"/>
  <c r="X60" i="4"/>
  <c r="Y59" i="4"/>
  <c r="X59" i="4"/>
  <c r="Y58" i="4"/>
  <c r="X58" i="4"/>
  <c r="Y57" i="4"/>
  <c r="X57" i="4"/>
  <c r="Y56" i="4"/>
  <c r="X56" i="4"/>
  <c r="Y55" i="4"/>
  <c r="X55" i="4"/>
  <c r="Y54" i="4"/>
  <c r="X54" i="4"/>
  <c r="Y53" i="4"/>
  <c r="X53" i="4"/>
  <c r="Y52" i="4"/>
  <c r="X52" i="4"/>
  <c r="Y51" i="4"/>
  <c r="X51" i="4"/>
  <c r="Y50" i="4"/>
  <c r="X50" i="4"/>
  <c r="Y49" i="4"/>
  <c r="X49" i="4"/>
  <c r="Y48" i="4"/>
  <c r="X48" i="4"/>
  <c r="Y47" i="4"/>
  <c r="X47" i="4"/>
  <c r="Y46" i="4"/>
  <c r="X46" i="4"/>
  <c r="Y45" i="4"/>
  <c r="X45" i="4"/>
  <c r="Y44" i="4"/>
  <c r="X44" i="4"/>
  <c r="Y43" i="4"/>
  <c r="X43" i="4"/>
  <c r="Y42" i="4"/>
  <c r="X42" i="4"/>
  <c r="Y41" i="4"/>
  <c r="X41" i="4"/>
  <c r="Y40" i="4"/>
  <c r="X40" i="4"/>
  <c r="Y39" i="4"/>
  <c r="X39" i="4"/>
  <c r="Y38" i="4"/>
  <c r="X38" i="4"/>
  <c r="Y37" i="4"/>
  <c r="X37" i="4"/>
  <c r="Y36" i="4"/>
  <c r="X36" i="4"/>
  <c r="Y35" i="4"/>
  <c r="X35" i="4"/>
  <c r="Y34" i="4"/>
  <c r="X34" i="4"/>
  <c r="Y33" i="4"/>
  <c r="X33" i="4"/>
  <c r="X32" i="4"/>
  <c r="Y32" i="4" s="1"/>
  <c r="Y31" i="4"/>
  <c r="X31" i="4"/>
  <c r="Y30" i="4"/>
  <c r="X30" i="4"/>
  <c r="Y29" i="4"/>
  <c r="X29" i="4"/>
  <c r="Y28" i="4"/>
  <c r="X28" i="4"/>
  <c r="X27" i="4"/>
  <c r="Y27" i="4" s="1"/>
  <c r="X26" i="4"/>
  <c r="Y26" i="4" s="1"/>
  <c r="Y25" i="4"/>
  <c r="X25" i="4"/>
  <c r="Y24" i="4"/>
  <c r="X24" i="4"/>
  <c r="Y23" i="4"/>
  <c r="X23" i="4"/>
  <c r="Y22" i="4"/>
  <c r="X22" i="4"/>
  <c r="X21" i="4"/>
  <c r="Y21" i="4" s="1"/>
  <c r="X20" i="4"/>
  <c r="Y20" i="4" s="1"/>
  <c r="X19" i="4"/>
  <c r="Y19" i="4" s="1"/>
  <c r="X18" i="4"/>
  <c r="Y18" i="4" s="1"/>
  <c r="Y17" i="4"/>
  <c r="X17" i="4"/>
  <c r="G16" i="4"/>
  <c r="X304" i="5" l="1"/>
  <c r="X303" i="5"/>
  <c r="X302" i="5"/>
  <c r="X301" i="5"/>
  <c r="X299" i="5"/>
  <c r="X298" i="5"/>
  <c r="X297" i="5"/>
  <c r="X296" i="5"/>
  <c r="X295" i="5"/>
  <c r="X294" i="5"/>
  <c r="X293" i="5"/>
  <c r="X292" i="5"/>
  <c r="X291" i="5"/>
  <c r="X290" i="5"/>
  <c r="X289" i="5"/>
  <c r="X288" i="5"/>
  <c r="X287" i="5"/>
  <c r="X286" i="5"/>
  <c r="X285" i="5"/>
  <c r="X284" i="5"/>
  <c r="X283" i="5"/>
  <c r="X282" i="5"/>
  <c r="X281" i="5"/>
  <c r="X280" i="5"/>
  <c r="X279" i="5"/>
  <c r="X278" i="5"/>
  <c r="X277" i="5"/>
  <c r="X276" i="5"/>
  <c r="X275" i="5"/>
  <c r="X274" i="5"/>
  <c r="X273" i="5"/>
  <c r="X272" i="5"/>
  <c r="X271" i="5"/>
  <c r="X270" i="5"/>
  <c r="X269" i="5"/>
  <c r="X268" i="5"/>
  <c r="X267" i="5"/>
  <c r="X266" i="5"/>
  <c r="X265" i="5"/>
  <c r="X264" i="5"/>
  <c r="X263" i="5"/>
  <c r="X262" i="5"/>
  <c r="X261" i="5"/>
  <c r="X260" i="5"/>
  <c r="X259" i="5"/>
  <c r="X258" i="5"/>
  <c r="X257" i="5"/>
  <c r="X256" i="5"/>
  <c r="X255" i="5"/>
  <c r="X254" i="5"/>
  <c r="X253"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5" i="5"/>
  <c r="X134" i="5"/>
  <c r="X133" i="5"/>
  <c r="X132" i="5"/>
  <c r="X131" i="5"/>
  <c r="X130" i="5"/>
  <c r="X129" i="5"/>
  <c r="X128" i="5"/>
  <c r="X127" i="5"/>
  <c r="X126" i="5"/>
  <c r="X125" i="5"/>
  <c r="X124" i="5"/>
  <c r="X123" i="5"/>
  <c r="X122" i="5"/>
  <c r="X121" i="5"/>
  <c r="X120" i="5"/>
  <c r="X119" i="5"/>
  <c r="X118" i="5"/>
  <c r="X117" i="5"/>
  <c r="X116" i="5"/>
  <c r="X115" i="5"/>
  <c r="X114"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X81" i="5"/>
  <c r="X80" i="5"/>
  <c r="X79" i="5"/>
  <c r="X78" i="5"/>
  <c r="X77" i="5"/>
  <c r="X76" i="5"/>
  <c r="X75" i="5"/>
  <c r="X74" i="5"/>
  <c r="X73" i="5"/>
  <c r="X72" i="5"/>
  <c r="X71" i="5"/>
  <c r="X70" i="5"/>
  <c r="X69" i="5"/>
  <c r="X68" i="5"/>
  <c r="X67" i="5"/>
  <c r="X66" i="5"/>
  <c r="X65" i="5"/>
  <c r="X64" i="5"/>
  <c r="X63" i="5"/>
  <c r="X62" i="5"/>
  <c r="X61" i="5"/>
  <c r="X60" i="5"/>
  <c r="X59" i="5"/>
  <c r="X58" i="5"/>
  <c r="X57" i="5"/>
  <c r="X56" i="5"/>
  <c r="X55" i="5"/>
  <c r="X54" i="5"/>
  <c r="X53"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V17" i="5"/>
  <c r="Z18" i="4" l="1"/>
  <c r="AD17" i="5" l="1"/>
  <c r="AD18" i="5" s="1"/>
  <c r="AD19" i="5" s="1"/>
  <c r="AD20" i="5" s="1"/>
  <c r="AD21" i="5" s="1"/>
  <c r="AD22" i="5" s="1"/>
  <c r="AD23" i="5" s="1"/>
  <c r="AD24" i="5" s="1"/>
  <c r="AD25" i="5" s="1"/>
  <c r="AD26" i="5" s="1"/>
  <c r="AD27" i="5" s="1"/>
  <c r="AD28" i="5" s="1"/>
  <c r="AD29" i="5" s="1"/>
  <c r="AD30" i="5" s="1"/>
  <c r="AD31" i="5" s="1"/>
  <c r="AD32" i="5" s="1"/>
  <c r="AD33" i="5" s="1"/>
  <c r="AD34" i="5" s="1"/>
  <c r="AD35" i="5" s="1"/>
  <c r="AD36" i="5" s="1"/>
  <c r="AD37" i="5" s="1"/>
  <c r="AD38" i="5" s="1"/>
  <c r="AD39" i="5" s="1"/>
  <c r="AD40" i="5" s="1"/>
  <c r="AD41" i="5" s="1"/>
  <c r="AD42" i="5" s="1"/>
  <c r="AD43" i="5" s="1"/>
  <c r="AD44" i="5" s="1"/>
  <c r="AD45" i="5" s="1"/>
  <c r="AD46" i="5" s="1"/>
  <c r="AD47" i="5" s="1"/>
  <c r="AD48" i="5" s="1"/>
  <c r="AD49" i="5" s="1"/>
  <c r="AD50" i="5" s="1"/>
  <c r="AD51" i="5" s="1"/>
  <c r="AD52" i="5" s="1"/>
  <c r="AD53" i="5" s="1"/>
  <c r="AD54" i="5" s="1"/>
  <c r="AD55" i="5" s="1"/>
  <c r="AD56" i="5" s="1"/>
  <c r="AD57" i="5" s="1"/>
  <c r="AD58" i="5" s="1"/>
  <c r="AD59" i="5" s="1"/>
  <c r="AD60" i="5" s="1"/>
  <c r="AD61" i="5" s="1"/>
  <c r="AD62" i="5" s="1"/>
  <c r="AD63" i="5" s="1"/>
  <c r="AD64" i="5" s="1"/>
  <c r="AD65" i="5" s="1"/>
  <c r="AD66" i="5" s="1"/>
  <c r="AD67" i="5" s="1"/>
  <c r="AD68" i="5" s="1"/>
  <c r="AD69" i="5" s="1"/>
  <c r="AD70" i="5" s="1"/>
  <c r="AD71" i="5" s="1"/>
  <c r="AD72" i="5" s="1"/>
  <c r="AD73" i="5" s="1"/>
  <c r="AD74" i="5" s="1"/>
  <c r="AD75" i="5" s="1"/>
  <c r="AD76" i="5" s="1"/>
  <c r="AD77" i="5" s="1"/>
  <c r="AD78" i="5" s="1"/>
  <c r="AD79" i="5" s="1"/>
  <c r="AD80" i="5" s="1"/>
  <c r="AD81" i="5" s="1"/>
  <c r="AD82" i="5" s="1"/>
  <c r="AD83" i="5" s="1"/>
  <c r="AD84" i="5" s="1"/>
  <c r="AD85" i="5" s="1"/>
  <c r="AD86" i="5" s="1"/>
  <c r="AD87" i="5" s="1"/>
  <c r="AD88" i="5" s="1"/>
  <c r="AD89" i="5" s="1"/>
  <c r="AD90" i="5" s="1"/>
  <c r="AD91" i="5" s="1"/>
  <c r="AD92" i="5" s="1"/>
  <c r="AD93" i="5" s="1"/>
  <c r="AD94" i="5" s="1"/>
  <c r="AD95" i="5" s="1"/>
  <c r="AD96" i="5" s="1"/>
  <c r="AD97" i="5" s="1"/>
  <c r="AD98" i="5" s="1"/>
  <c r="AD99" i="5" s="1"/>
  <c r="AD100" i="5" s="1"/>
  <c r="AD101" i="5" s="1"/>
  <c r="AD102" i="5" s="1"/>
  <c r="AD103" i="5" s="1"/>
  <c r="AD104" i="5" s="1"/>
  <c r="AD105" i="5" s="1"/>
  <c r="AD106" i="5" s="1"/>
  <c r="AD107" i="5" s="1"/>
  <c r="AD108" i="5" s="1"/>
  <c r="AD109" i="5" s="1"/>
  <c r="AD110" i="5" s="1"/>
  <c r="AD111" i="5" s="1"/>
  <c r="AD112" i="5" s="1"/>
  <c r="AD113" i="5" s="1"/>
  <c r="AD114" i="5" s="1"/>
  <c r="AD115" i="5" s="1"/>
  <c r="AD116" i="5" s="1"/>
  <c r="AD117" i="5" s="1"/>
  <c r="AD118" i="5" s="1"/>
  <c r="AD119" i="5" s="1"/>
  <c r="AD120" i="5" s="1"/>
  <c r="AD121" i="5" s="1"/>
  <c r="AD122" i="5" s="1"/>
  <c r="AD123" i="5" s="1"/>
  <c r="AD124" i="5" s="1"/>
  <c r="AD125" i="5" s="1"/>
  <c r="AD126" i="5" s="1"/>
  <c r="AD127" i="5" s="1"/>
  <c r="AD128" i="5" s="1"/>
  <c r="AD129" i="5" s="1"/>
  <c r="AD130" i="5" s="1"/>
  <c r="AD131" i="5" s="1"/>
  <c r="AD132" i="5" s="1"/>
  <c r="AD133" i="5" s="1"/>
  <c r="AD134" i="5" s="1"/>
  <c r="AD135" i="5" s="1"/>
  <c r="AD136" i="5" s="1"/>
  <c r="AD137" i="5" s="1"/>
  <c r="AD138" i="5" s="1"/>
  <c r="AD139" i="5" s="1"/>
  <c r="AD140" i="5" s="1"/>
  <c r="AD141" i="5" s="1"/>
  <c r="AD142" i="5" s="1"/>
  <c r="AD143" i="5" s="1"/>
  <c r="AD144" i="5" s="1"/>
  <c r="AD145" i="5" s="1"/>
  <c r="AD146" i="5" s="1"/>
  <c r="AD147" i="5" s="1"/>
  <c r="AD148" i="5" s="1"/>
  <c r="AD149" i="5" s="1"/>
  <c r="AD150" i="5" s="1"/>
  <c r="AD151" i="5" s="1"/>
  <c r="AD152" i="5" s="1"/>
  <c r="AD153" i="5" s="1"/>
  <c r="AD154" i="5" s="1"/>
  <c r="AD155" i="5" s="1"/>
  <c r="AD156" i="5" s="1"/>
  <c r="AD157" i="5" s="1"/>
  <c r="AD158" i="5" s="1"/>
  <c r="AD159" i="5" s="1"/>
  <c r="AD160" i="5" s="1"/>
  <c r="AD161" i="5" s="1"/>
  <c r="AD162" i="5" s="1"/>
  <c r="AD163" i="5" s="1"/>
  <c r="AD164" i="5" s="1"/>
  <c r="AD165" i="5" s="1"/>
  <c r="AD166" i="5" s="1"/>
  <c r="AD167" i="5" s="1"/>
  <c r="AD168" i="5" s="1"/>
  <c r="AD169" i="5" s="1"/>
  <c r="AD170" i="5" s="1"/>
  <c r="AD171" i="5" s="1"/>
  <c r="AD172" i="5" s="1"/>
  <c r="AD173" i="5" s="1"/>
  <c r="AD174" i="5" s="1"/>
  <c r="AD175" i="5" s="1"/>
  <c r="AD176" i="5" s="1"/>
  <c r="AD177" i="5" s="1"/>
  <c r="AD178" i="5" s="1"/>
  <c r="AD179" i="5" s="1"/>
  <c r="AD180" i="5" s="1"/>
  <c r="AD181" i="5" s="1"/>
  <c r="AD182" i="5" s="1"/>
  <c r="AD183" i="5" s="1"/>
  <c r="AD184" i="5" s="1"/>
  <c r="AD185" i="5" s="1"/>
  <c r="AD186" i="5" s="1"/>
  <c r="AD187" i="5" s="1"/>
  <c r="AD188" i="5" s="1"/>
  <c r="AD189" i="5" s="1"/>
  <c r="AD190" i="5" s="1"/>
  <c r="AD191" i="5" s="1"/>
  <c r="AD192" i="5" s="1"/>
  <c r="AD193" i="5" s="1"/>
  <c r="AD194" i="5" s="1"/>
  <c r="AD195" i="5" s="1"/>
  <c r="AD196" i="5" s="1"/>
  <c r="AD197" i="5" s="1"/>
  <c r="AD198" i="5" s="1"/>
  <c r="AD199" i="5" s="1"/>
  <c r="AD200" i="5" s="1"/>
  <c r="AD201" i="5" s="1"/>
  <c r="AD202" i="5" s="1"/>
  <c r="AD203" i="5" s="1"/>
  <c r="AD204" i="5" s="1"/>
  <c r="AD205" i="5" s="1"/>
  <c r="AD206" i="5" s="1"/>
  <c r="AD207" i="5" s="1"/>
  <c r="AD208" i="5" s="1"/>
  <c r="AD209" i="5" s="1"/>
  <c r="AD210" i="5" s="1"/>
  <c r="AD211" i="5" s="1"/>
  <c r="AD212" i="5" s="1"/>
  <c r="AD213" i="5" s="1"/>
  <c r="AD214" i="5" s="1"/>
  <c r="AD215" i="5" s="1"/>
  <c r="AD216" i="5" s="1"/>
  <c r="AD217" i="5" s="1"/>
  <c r="AD218" i="5" s="1"/>
  <c r="AD219" i="5" s="1"/>
  <c r="AD220" i="5" s="1"/>
  <c r="AD221" i="5" s="1"/>
  <c r="AD222" i="5" s="1"/>
  <c r="AD223" i="5" s="1"/>
  <c r="AD224" i="5" s="1"/>
  <c r="AD225" i="5" s="1"/>
  <c r="AD226" i="5" s="1"/>
  <c r="AD227" i="5" s="1"/>
  <c r="AD228" i="5" s="1"/>
  <c r="AD229" i="5" s="1"/>
  <c r="AD230" i="5" s="1"/>
  <c r="AD231" i="5" s="1"/>
  <c r="AD232" i="5" s="1"/>
  <c r="AD233" i="5" s="1"/>
  <c r="AD234" i="5" s="1"/>
  <c r="AD235" i="5" s="1"/>
  <c r="AD236" i="5" s="1"/>
  <c r="AD237" i="5" s="1"/>
  <c r="AD238" i="5" s="1"/>
  <c r="AD239" i="5" s="1"/>
  <c r="AD240" i="5" s="1"/>
  <c r="AD241" i="5" s="1"/>
  <c r="AD242" i="5" s="1"/>
  <c r="AD243" i="5" s="1"/>
  <c r="AD244" i="5" s="1"/>
  <c r="AD245" i="5" s="1"/>
  <c r="AD246" i="5" s="1"/>
  <c r="AD247" i="5" s="1"/>
  <c r="AD248" i="5" s="1"/>
  <c r="AD249" i="5" s="1"/>
  <c r="AD250" i="5" s="1"/>
  <c r="AD251" i="5" s="1"/>
  <c r="AD252" i="5" s="1"/>
  <c r="AD253" i="5" s="1"/>
  <c r="AD254" i="5" s="1"/>
  <c r="AD255" i="5" s="1"/>
  <c r="AD256" i="5" s="1"/>
  <c r="AD257" i="5" s="1"/>
  <c r="AD258" i="5" s="1"/>
  <c r="AD259" i="5" s="1"/>
  <c r="AD260" i="5" s="1"/>
  <c r="AD261" i="5" s="1"/>
  <c r="AD262" i="5" s="1"/>
  <c r="AD263" i="5" s="1"/>
  <c r="AD264" i="5" s="1"/>
  <c r="AD265" i="5" s="1"/>
  <c r="AD266" i="5" s="1"/>
  <c r="AD267" i="5" s="1"/>
  <c r="AD268" i="5" s="1"/>
  <c r="AD269" i="5" s="1"/>
  <c r="AD270" i="5" s="1"/>
  <c r="AD271" i="5" s="1"/>
  <c r="AD272" i="5" s="1"/>
  <c r="AD273" i="5" s="1"/>
  <c r="AD274" i="5" s="1"/>
  <c r="AD275" i="5" s="1"/>
  <c r="AD276" i="5" s="1"/>
  <c r="AD277" i="5" s="1"/>
  <c r="AD278" i="5" s="1"/>
  <c r="AD279" i="5" s="1"/>
  <c r="AD280" i="5" s="1"/>
  <c r="AD281" i="5" s="1"/>
  <c r="AD282" i="5" s="1"/>
  <c r="AD283" i="5" s="1"/>
  <c r="AD284" i="5" s="1"/>
  <c r="AD285" i="5" s="1"/>
  <c r="AD286" i="5" s="1"/>
  <c r="AD287" i="5" s="1"/>
  <c r="AD288" i="5" s="1"/>
  <c r="AD289" i="5" s="1"/>
  <c r="AD290" i="5" s="1"/>
  <c r="AD291" i="5" s="1"/>
  <c r="AD292" i="5" s="1"/>
  <c r="AD293" i="5" s="1"/>
  <c r="AD294" i="5" s="1"/>
  <c r="AD295" i="5" s="1"/>
  <c r="AD296" i="5" s="1"/>
  <c r="AD297" i="5" s="1"/>
  <c r="AD298" i="5" s="1"/>
  <c r="AD299" i="5" s="1"/>
  <c r="AD300" i="5" s="1"/>
  <c r="AD301" i="5" s="1"/>
  <c r="AD302" i="5" s="1"/>
  <c r="AD303" i="5" s="1"/>
  <c r="AD304" i="5" s="1"/>
  <c r="AA21" i="5"/>
  <c r="AB304" i="5"/>
  <c r="AA304" i="5"/>
  <c r="AB303" i="5"/>
  <c r="AA303" i="5"/>
  <c r="AB302" i="5"/>
  <c r="AA302" i="5"/>
  <c r="AB301" i="5"/>
  <c r="AA301" i="5"/>
  <c r="AB299" i="5"/>
  <c r="AA299" i="5"/>
  <c r="AB298" i="5"/>
  <c r="AA298" i="5"/>
  <c r="AB297" i="5"/>
  <c r="AA297" i="5"/>
  <c r="AB296" i="5"/>
  <c r="AA296" i="5"/>
  <c r="AB295" i="5"/>
  <c r="AA295" i="5"/>
  <c r="AB294" i="5"/>
  <c r="AA294" i="5"/>
  <c r="AB293" i="5"/>
  <c r="AA293" i="5"/>
  <c r="AB292" i="5"/>
  <c r="AA292" i="5"/>
  <c r="AB291" i="5"/>
  <c r="AA291" i="5"/>
  <c r="AB290" i="5"/>
  <c r="AA290" i="5"/>
  <c r="AB289" i="5"/>
  <c r="AA289" i="5"/>
  <c r="AB288" i="5"/>
  <c r="AA288" i="5"/>
  <c r="AB287" i="5"/>
  <c r="AA287" i="5"/>
  <c r="AB286" i="5"/>
  <c r="AA286" i="5"/>
  <c r="AB285" i="5"/>
  <c r="AA285" i="5"/>
  <c r="AB284" i="5"/>
  <c r="AA284" i="5"/>
  <c r="AB283" i="5"/>
  <c r="AA283" i="5"/>
  <c r="AB282" i="5"/>
  <c r="AA282" i="5"/>
  <c r="AB281" i="5"/>
  <c r="AA281" i="5"/>
  <c r="AB280" i="5"/>
  <c r="AA280" i="5"/>
  <c r="AB279" i="5"/>
  <c r="AA279" i="5"/>
  <c r="AB278" i="5"/>
  <c r="AA278" i="5"/>
  <c r="AB277" i="5"/>
  <c r="AA277" i="5"/>
  <c r="AB276" i="5"/>
  <c r="AA276" i="5"/>
  <c r="AB275" i="5"/>
  <c r="AA275" i="5"/>
  <c r="AB274" i="5"/>
  <c r="AA274" i="5"/>
  <c r="AB273" i="5"/>
  <c r="AA273" i="5"/>
  <c r="AB272" i="5"/>
  <c r="AA272" i="5"/>
  <c r="AB271" i="5"/>
  <c r="AA271" i="5"/>
  <c r="AB270" i="5"/>
  <c r="AA270" i="5"/>
  <c r="AB269" i="5"/>
  <c r="AA269" i="5"/>
  <c r="AB268" i="5"/>
  <c r="AA268" i="5"/>
  <c r="AB267" i="5"/>
  <c r="AA267" i="5"/>
  <c r="AB266" i="5"/>
  <c r="AA266" i="5"/>
  <c r="AB265" i="5"/>
  <c r="AA265" i="5"/>
  <c r="AB264" i="5"/>
  <c r="AA264" i="5"/>
  <c r="AB263" i="5"/>
  <c r="AA263" i="5"/>
  <c r="AB262" i="5"/>
  <c r="AA262" i="5"/>
  <c r="AB261" i="5"/>
  <c r="AA261" i="5"/>
  <c r="AB260" i="5"/>
  <c r="AA260" i="5"/>
  <c r="AB259" i="5"/>
  <c r="AA259" i="5"/>
  <c r="AB258" i="5"/>
  <c r="AA258" i="5"/>
  <c r="AB257" i="5"/>
  <c r="AA257" i="5"/>
  <c r="AB256" i="5"/>
  <c r="AA256" i="5"/>
  <c r="AB255" i="5"/>
  <c r="AA255" i="5"/>
  <c r="AB254" i="5"/>
  <c r="AA254" i="5"/>
  <c r="AB253" i="5"/>
  <c r="AA253" i="5"/>
  <c r="AB252" i="5"/>
  <c r="AA252" i="5"/>
  <c r="AB251" i="5"/>
  <c r="AA251" i="5"/>
  <c r="AB250" i="5"/>
  <c r="AA250" i="5"/>
  <c r="AB249" i="5"/>
  <c r="AA249" i="5"/>
  <c r="AB248" i="5"/>
  <c r="AA248" i="5"/>
  <c r="AB247" i="5"/>
  <c r="AA247" i="5"/>
  <c r="AB246" i="5"/>
  <c r="AA246" i="5"/>
  <c r="AB245" i="5"/>
  <c r="AA245" i="5"/>
  <c r="AB244" i="5"/>
  <c r="AA244" i="5"/>
  <c r="AB243" i="5"/>
  <c r="AA243" i="5"/>
  <c r="AB242" i="5"/>
  <c r="AA242" i="5"/>
  <c r="AB241" i="5"/>
  <c r="AA241" i="5"/>
  <c r="AB240" i="5"/>
  <c r="AA240" i="5"/>
  <c r="AB239" i="5"/>
  <c r="AA239" i="5"/>
  <c r="AB238" i="5"/>
  <c r="AA238" i="5"/>
  <c r="AB237" i="5"/>
  <c r="AA237" i="5"/>
  <c r="AB236" i="5"/>
  <c r="AA236" i="5"/>
  <c r="AB235" i="5"/>
  <c r="AA235" i="5"/>
  <c r="AB234" i="5"/>
  <c r="AA234" i="5"/>
  <c r="AB233" i="5"/>
  <c r="AA233" i="5"/>
  <c r="AB232" i="5"/>
  <c r="AA232" i="5"/>
  <c r="AB231" i="5"/>
  <c r="AA231" i="5"/>
  <c r="AB230" i="5"/>
  <c r="AA230" i="5"/>
  <c r="AB229" i="5"/>
  <c r="AA229" i="5"/>
  <c r="AB228" i="5"/>
  <c r="AA228" i="5"/>
  <c r="AB227" i="5"/>
  <c r="AA227" i="5"/>
  <c r="AB226" i="5"/>
  <c r="AA226" i="5"/>
  <c r="AB225" i="5"/>
  <c r="AA225" i="5"/>
  <c r="AB224" i="5"/>
  <c r="AA224" i="5"/>
  <c r="AB223" i="5"/>
  <c r="AA223" i="5"/>
  <c r="AB222" i="5"/>
  <c r="AA222" i="5"/>
  <c r="AB221" i="5"/>
  <c r="AA221" i="5"/>
  <c r="AB220" i="5"/>
  <c r="AA220" i="5"/>
  <c r="AB219" i="5"/>
  <c r="AA219" i="5"/>
  <c r="AB218" i="5"/>
  <c r="AA218" i="5"/>
  <c r="AB217" i="5"/>
  <c r="AA217" i="5"/>
  <c r="AB216" i="5"/>
  <c r="AA216" i="5"/>
  <c r="AB215" i="5"/>
  <c r="AA215" i="5"/>
  <c r="AB214" i="5"/>
  <c r="AA214" i="5"/>
  <c r="AB213" i="5"/>
  <c r="AA213" i="5"/>
  <c r="AB212" i="5"/>
  <c r="AA212" i="5"/>
  <c r="AB211" i="5"/>
  <c r="AA211" i="5"/>
  <c r="AB210" i="5"/>
  <c r="AA210" i="5"/>
  <c r="AB209" i="5"/>
  <c r="AA209" i="5"/>
  <c r="AB208" i="5"/>
  <c r="AA208" i="5"/>
  <c r="AB207" i="5"/>
  <c r="AA207" i="5"/>
  <c r="AB206" i="5"/>
  <c r="AA206" i="5"/>
  <c r="AB205" i="5"/>
  <c r="AA205" i="5"/>
  <c r="AB204" i="5"/>
  <c r="AA204" i="5"/>
  <c r="AB203" i="5"/>
  <c r="AA203" i="5"/>
  <c r="AB202" i="5"/>
  <c r="AA202" i="5"/>
  <c r="AB201" i="5"/>
  <c r="AA201" i="5"/>
  <c r="AB200" i="5"/>
  <c r="AA200" i="5"/>
  <c r="AB199" i="5"/>
  <c r="AA199" i="5"/>
  <c r="AB198" i="5"/>
  <c r="AA198" i="5"/>
  <c r="AB197" i="5"/>
  <c r="AA197" i="5"/>
  <c r="AB196" i="5"/>
  <c r="AA196" i="5"/>
  <c r="AB195" i="5"/>
  <c r="AA195" i="5"/>
  <c r="AB194" i="5"/>
  <c r="AA194" i="5"/>
  <c r="AB193" i="5"/>
  <c r="AA193" i="5"/>
  <c r="AB192" i="5"/>
  <c r="AA192" i="5"/>
  <c r="AB191" i="5"/>
  <c r="AA191" i="5"/>
  <c r="AB190" i="5"/>
  <c r="AA190" i="5"/>
  <c r="AB189" i="5"/>
  <c r="AA189" i="5"/>
  <c r="AB188" i="5"/>
  <c r="AA188" i="5"/>
  <c r="AB187" i="5"/>
  <c r="AA187" i="5"/>
  <c r="AB186" i="5"/>
  <c r="AA186" i="5"/>
  <c r="AB185" i="5"/>
  <c r="AA185" i="5"/>
  <c r="AB184" i="5"/>
  <c r="AA184" i="5"/>
  <c r="AB183" i="5"/>
  <c r="AA183" i="5"/>
  <c r="AB182" i="5"/>
  <c r="AA182" i="5"/>
  <c r="AB181" i="5"/>
  <c r="AA181" i="5"/>
  <c r="AB180" i="5"/>
  <c r="AA180" i="5"/>
  <c r="AB179" i="5"/>
  <c r="AA179" i="5"/>
  <c r="AB178" i="5"/>
  <c r="AA178" i="5"/>
  <c r="AB177" i="5"/>
  <c r="AA177" i="5"/>
  <c r="AB176" i="5"/>
  <c r="AA176" i="5"/>
  <c r="AB175" i="5"/>
  <c r="AA175" i="5"/>
  <c r="AB174" i="5"/>
  <c r="AA174" i="5"/>
  <c r="AB173" i="5"/>
  <c r="AA173" i="5"/>
  <c r="AB172" i="5"/>
  <c r="AA172" i="5"/>
  <c r="AB171" i="5"/>
  <c r="AA171" i="5"/>
  <c r="AB170" i="5"/>
  <c r="AA170" i="5"/>
  <c r="AB169" i="5"/>
  <c r="AA169" i="5"/>
  <c r="AB168" i="5"/>
  <c r="AA168" i="5"/>
  <c r="AB167" i="5"/>
  <c r="AA167" i="5"/>
  <c r="AB166" i="5"/>
  <c r="AA166" i="5"/>
  <c r="AB165" i="5"/>
  <c r="AA165" i="5"/>
  <c r="AB164" i="5"/>
  <c r="AA164" i="5"/>
  <c r="AB163" i="5"/>
  <c r="AA163" i="5"/>
  <c r="AB162" i="5"/>
  <c r="AA162" i="5"/>
  <c r="AB161" i="5"/>
  <c r="AA161" i="5"/>
  <c r="AB160" i="5"/>
  <c r="AA160" i="5"/>
  <c r="AB159" i="5"/>
  <c r="AA159" i="5"/>
  <c r="AB158" i="5"/>
  <c r="AA158" i="5"/>
  <c r="AB157" i="5"/>
  <c r="AA157" i="5"/>
  <c r="AB156" i="5"/>
  <c r="AA156" i="5"/>
  <c r="AB155" i="5"/>
  <c r="AA155" i="5"/>
  <c r="AB154" i="5"/>
  <c r="AA154" i="5"/>
  <c r="AB153" i="5"/>
  <c r="AA153" i="5"/>
  <c r="AB152" i="5"/>
  <c r="AA152" i="5"/>
  <c r="AB151" i="5"/>
  <c r="AA151" i="5"/>
  <c r="AB150" i="5"/>
  <c r="AA150" i="5"/>
  <c r="AB149" i="5"/>
  <c r="AA149" i="5"/>
  <c r="AB148" i="5"/>
  <c r="AA148" i="5"/>
  <c r="AB147" i="5"/>
  <c r="AA147" i="5"/>
  <c r="AB146" i="5"/>
  <c r="AA146" i="5"/>
  <c r="AB145" i="5"/>
  <c r="AA145" i="5"/>
  <c r="AB144" i="5"/>
  <c r="AA144" i="5"/>
  <c r="AB143" i="5"/>
  <c r="AA143" i="5"/>
  <c r="AB142" i="5"/>
  <c r="AA142" i="5"/>
  <c r="AB141" i="5"/>
  <c r="AA141" i="5"/>
  <c r="AB140" i="5"/>
  <c r="AA140" i="5"/>
  <c r="AB139" i="5"/>
  <c r="AA139" i="5"/>
  <c r="AB138" i="5"/>
  <c r="AA138" i="5"/>
  <c r="AB137" i="5"/>
  <c r="AA137" i="5"/>
  <c r="AB136" i="5"/>
  <c r="AA136" i="5"/>
  <c r="AB135" i="5"/>
  <c r="AA135" i="5"/>
  <c r="AB134" i="5"/>
  <c r="AA134" i="5"/>
  <c r="AB133" i="5"/>
  <c r="AA133" i="5"/>
  <c r="AB132" i="5"/>
  <c r="AA132" i="5"/>
  <c r="AB131" i="5"/>
  <c r="AA131" i="5"/>
  <c r="AB130" i="5"/>
  <c r="AA130" i="5"/>
  <c r="AB129" i="5"/>
  <c r="AA129" i="5"/>
  <c r="AB128" i="5"/>
  <c r="AA128" i="5"/>
  <c r="AB127" i="5"/>
  <c r="AA127" i="5"/>
  <c r="AB126" i="5"/>
  <c r="AA126" i="5"/>
  <c r="AB125" i="5"/>
  <c r="AA125" i="5"/>
  <c r="AB124" i="5"/>
  <c r="AA124" i="5"/>
  <c r="AB123" i="5"/>
  <c r="AA123" i="5"/>
  <c r="AB122" i="5"/>
  <c r="AA122" i="5"/>
  <c r="AB121" i="5"/>
  <c r="AA121" i="5"/>
  <c r="AB120" i="5"/>
  <c r="AA120" i="5"/>
  <c r="AB119" i="5"/>
  <c r="AA119" i="5"/>
  <c r="AB118" i="5"/>
  <c r="AA118" i="5"/>
  <c r="AB117" i="5"/>
  <c r="AA117" i="5"/>
  <c r="AB116" i="5"/>
  <c r="AA116" i="5"/>
  <c r="AB115" i="5"/>
  <c r="AA115" i="5"/>
  <c r="AB114" i="5"/>
  <c r="AA114" i="5"/>
  <c r="AB113" i="5"/>
  <c r="AA113" i="5"/>
  <c r="AB112" i="5"/>
  <c r="AA112" i="5"/>
  <c r="AB111" i="5"/>
  <c r="AA111" i="5"/>
  <c r="AB110" i="5"/>
  <c r="AA110" i="5"/>
  <c r="AB109" i="5"/>
  <c r="AA109" i="5"/>
  <c r="AB108" i="5"/>
  <c r="AA108" i="5"/>
  <c r="AB107" i="5"/>
  <c r="AA107" i="5"/>
  <c r="AB106" i="5"/>
  <c r="AA106" i="5"/>
  <c r="AB105" i="5"/>
  <c r="AA105" i="5"/>
  <c r="AB104" i="5"/>
  <c r="AA104" i="5"/>
  <c r="AB103" i="5"/>
  <c r="AA103" i="5"/>
  <c r="AB102" i="5"/>
  <c r="AA102" i="5"/>
  <c r="AB101" i="5"/>
  <c r="AA101" i="5"/>
  <c r="AB100" i="5"/>
  <c r="AA100" i="5"/>
  <c r="AB99" i="5"/>
  <c r="AA99" i="5"/>
  <c r="AB98" i="5"/>
  <c r="AA98" i="5"/>
  <c r="AB97" i="5"/>
  <c r="AA97" i="5"/>
  <c r="AB96" i="5"/>
  <c r="AA96" i="5"/>
  <c r="AB95" i="5"/>
  <c r="AA95" i="5"/>
  <c r="AB94" i="5"/>
  <c r="AA94" i="5"/>
  <c r="AB93" i="5"/>
  <c r="AA93" i="5"/>
  <c r="AB92" i="5"/>
  <c r="AA92" i="5"/>
  <c r="AB91" i="5"/>
  <c r="AA91" i="5"/>
  <c r="AB90" i="5"/>
  <c r="AA90" i="5"/>
  <c r="AB89" i="5"/>
  <c r="AA89" i="5"/>
  <c r="AB88" i="5"/>
  <c r="AA88" i="5"/>
  <c r="AB87" i="5"/>
  <c r="AA87" i="5"/>
  <c r="AB86" i="5"/>
  <c r="AA86" i="5"/>
  <c r="AB85" i="5"/>
  <c r="AA85" i="5"/>
  <c r="AB84" i="5"/>
  <c r="AA84" i="5"/>
  <c r="AB83" i="5"/>
  <c r="AA83" i="5"/>
  <c r="AB82" i="5"/>
  <c r="AA82" i="5"/>
  <c r="AB81" i="5"/>
  <c r="AA81" i="5"/>
  <c r="AB80" i="5"/>
  <c r="AA80" i="5"/>
  <c r="AB79" i="5"/>
  <c r="AA79" i="5"/>
  <c r="AB78" i="5"/>
  <c r="AA78" i="5"/>
  <c r="AB77" i="5"/>
  <c r="AA77" i="5"/>
  <c r="AB76" i="5"/>
  <c r="AA76" i="5"/>
  <c r="AB75" i="5"/>
  <c r="AA75" i="5"/>
  <c r="AB74" i="5"/>
  <c r="AA74" i="5"/>
  <c r="AB73" i="5"/>
  <c r="AA73" i="5"/>
  <c r="AB72" i="5"/>
  <c r="AA72" i="5"/>
  <c r="AB71" i="5"/>
  <c r="AA71" i="5"/>
  <c r="AB70" i="5"/>
  <c r="AA70" i="5"/>
  <c r="AB69" i="5"/>
  <c r="AA69" i="5"/>
  <c r="AB68" i="5"/>
  <c r="AA68" i="5"/>
  <c r="AB67" i="5"/>
  <c r="AA67" i="5"/>
  <c r="AB66" i="5"/>
  <c r="AA66" i="5"/>
  <c r="AB65" i="5"/>
  <c r="AA65" i="5"/>
  <c r="AB64" i="5"/>
  <c r="AA64" i="5"/>
  <c r="AB63" i="5"/>
  <c r="AA63" i="5"/>
  <c r="AB62" i="5"/>
  <c r="AA62" i="5"/>
  <c r="AB61" i="5"/>
  <c r="AA61" i="5"/>
  <c r="AB60" i="5"/>
  <c r="AA60" i="5"/>
  <c r="AB59" i="5"/>
  <c r="AA59" i="5"/>
  <c r="AB58" i="5"/>
  <c r="AA58" i="5"/>
  <c r="AB57" i="5"/>
  <c r="AA57" i="5"/>
  <c r="AB56" i="5"/>
  <c r="AA56" i="5"/>
  <c r="AB55" i="5"/>
  <c r="AA55" i="5"/>
  <c r="AB54" i="5"/>
  <c r="AA54" i="5"/>
  <c r="AB53" i="5"/>
  <c r="AA53" i="5"/>
  <c r="AB52" i="5"/>
  <c r="AA52" i="5"/>
  <c r="AB51" i="5"/>
  <c r="AA51" i="5"/>
  <c r="AB50" i="5"/>
  <c r="AA50" i="5"/>
  <c r="AB49" i="5"/>
  <c r="AA49" i="5"/>
  <c r="AB48" i="5"/>
  <c r="AA48" i="5"/>
  <c r="AB47" i="5"/>
  <c r="AA47" i="5"/>
  <c r="AB46" i="5"/>
  <c r="AA46" i="5"/>
  <c r="AB45" i="5"/>
  <c r="AA45" i="5"/>
  <c r="AB44" i="5"/>
  <c r="AA44" i="5"/>
  <c r="AB43" i="5"/>
  <c r="AA43" i="5"/>
  <c r="AB42" i="5"/>
  <c r="AA42" i="5"/>
  <c r="AB41" i="5"/>
  <c r="AA41" i="5"/>
  <c r="AB40" i="5"/>
  <c r="AA40" i="5"/>
  <c r="AB39" i="5"/>
  <c r="AA39" i="5"/>
  <c r="AB38" i="5"/>
  <c r="AA38" i="5"/>
  <c r="AB37" i="5"/>
  <c r="AA37" i="5"/>
  <c r="AB36" i="5"/>
  <c r="AA36" i="5"/>
  <c r="AB35" i="5"/>
  <c r="AA35" i="5"/>
  <c r="AB34" i="5"/>
  <c r="AA34" i="5"/>
  <c r="AB33" i="5"/>
  <c r="AA33" i="5"/>
  <c r="AB32" i="5"/>
  <c r="AA32" i="5"/>
  <c r="AB31" i="5"/>
  <c r="AA31" i="5"/>
  <c r="AB30" i="5"/>
  <c r="AA30" i="5"/>
  <c r="AB29" i="5"/>
  <c r="AA29" i="5"/>
  <c r="AB28" i="5"/>
  <c r="AA28" i="5"/>
  <c r="AB27" i="5"/>
  <c r="AA27" i="5"/>
  <c r="AB26" i="5"/>
  <c r="AA26" i="5"/>
  <c r="AB25" i="5"/>
  <c r="AA25" i="5"/>
  <c r="AB24" i="5"/>
  <c r="AA24" i="5"/>
  <c r="AB23" i="5"/>
  <c r="AA23" i="5"/>
  <c r="AB22" i="5"/>
  <c r="AA22" i="5"/>
  <c r="AB21" i="5"/>
  <c r="AB20" i="5"/>
  <c r="AA20" i="5"/>
  <c r="AB19" i="5"/>
  <c r="AA19" i="5"/>
  <c r="AA18" i="5"/>
  <c r="AB18" i="5"/>
  <c r="AC304" i="4"/>
  <c r="AB304" i="4"/>
  <c r="AC303" i="4"/>
  <c r="AB303" i="4"/>
  <c r="AC302" i="4"/>
  <c r="AB302" i="4"/>
  <c r="AC301" i="4"/>
  <c r="AB301" i="4"/>
  <c r="AC300" i="4"/>
  <c r="AB300" i="4"/>
  <c r="AC299" i="4"/>
  <c r="AB299" i="4"/>
  <c r="AC298" i="4"/>
  <c r="AB298" i="4"/>
  <c r="AC297" i="4"/>
  <c r="AB297" i="4"/>
  <c r="AC296" i="4"/>
  <c r="AB296" i="4"/>
  <c r="AD296" i="4" s="1"/>
  <c r="AC295" i="4"/>
  <c r="AB295" i="4"/>
  <c r="AC294" i="4"/>
  <c r="AB294" i="4"/>
  <c r="AC293" i="4"/>
  <c r="AB293" i="4"/>
  <c r="AC292" i="4"/>
  <c r="AB292" i="4"/>
  <c r="AC291" i="4"/>
  <c r="AB291" i="4"/>
  <c r="AC290" i="4"/>
  <c r="AB290" i="4"/>
  <c r="AC289" i="4"/>
  <c r="AB289" i="4"/>
  <c r="AC288" i="4"/>
  <c r="AB288" i="4"/>
  <c r="AD288" i="4" s="1"/>
  <c r="AC287" i="4"/>
  <c r="AB287" i="4"/>
  <c r="AC286" i="4"/>
  <c r="AB286" i="4"/>
  <c r="AC285" i="4"/>
  <c r="AB285" i="4"/>
  <c r="AC284" i="4"/>
  <c r="AB284" i="4"/>
  <c r="AD284" i="4" s="1"/>
  <c r="AC283" i="4"/>
  <c r="AB283" i="4"/>
  <c r="AC282" i="4"/>
  <c r="AB282" i="4"/>
  <c r="AC281" i="4"/>
  <c r="AB281" i="4"/>
  <c r="AC280" i="4"/>
  <c r="AB280" i="4"/>
  <c r="AD280" i="4" s="1"/>
  <c r="AC279" i="4"/>
  <c r="AB279" i="4"/>
  <c r="AD279" i="4" s="1"/>
  <c r="AC278" i="4"/>
  <c r="AB278" i="4"/>
  <c r="AC277" i="4"/>
  <c r="AB277" i="4"/>
  <c r="AC276" i="4"/>
  <c r="AB276" i="4"/>
  <c r="AD276" i="4" s="1"/>
  <c r="AC275" i="4"/>
  <c r="AB275" i="4"/>
  <c r="AC274" i="4"/>
  <c r="AB274" i="4"/>
  <c r="AC273" i="4"/>
  <c r="AB273" i="4"/>
  <c r="AC272" i="4"/>
  <c r="AB272" i="4"/>
  <c r="AC271" i="4"/>
  <c r="AB271" i="4"/>
  <c r="AD271" i="4" s="1"/>
  <c r="AC270" i="4"/>
  <c r="AB270" i="4"/>
  <c r="AC269" i="4"/>
  <c r="AB269" i="4"/>
  <c r="AC268" i="4"/>
  <c r="AB268" i="4"/>
  <c r="AC267" i="4"/>
  <c r="AB267" i="4"/>
  <c r="AC266" i="4"/>
  <c r="AB266" i="4"/>
  <c r="AC265" i="4"/>
  <c r="AB265" i="4"/>
  <c r="AC264" i="4"/>
  <c r="AB264" i="4"/>
  <c r="AC263" i="4"/>
  <c r="AB263" i="4"/>
  <c r="AD263" i="4" s="1"/>
  <c r="AC262" i="4"/>
  <c r="AB262" i="4"/>
  <c r="AC261" i="4"/>
  <c r="AB261" i="4"/>
  <c r="AC260" i="4"/>
  <c r="AB260" i="4"/>
  <c r="AC259" i="4"/>
  <c r="AB259" i="4"/>
  <c r="AD259" i="4" s="1"/>
  <c r="AC258" i="4"/>
  <c r="AB258" i="4"/>
  <c r="AC257" i="4"/>
  <c r="AB257" i="4"/>
  <c r="AC256" i="4"/>
  <c r="AB256" i="4"/>
  <c r="AC255" i="4"/>
  <c r="AB255" i="4"/>
  <c r="AC254" i="4"/>
  <c r="AB254" i="4"/>
  <c r="AC253" i="4"/>
  <c r="AB253" i="4"/>
  <c r="AC252" i="4"/>
  <c r="AB252" i="4"/>
  <c r="AC251" i="4"/>
  <c r="AB251" i="4"/>
  <c r="AC250" i="4"/>
  <c r="AB250" i="4"/>
  <c r="AC249" i="4"/>
  <c r="AB249" i="4"/>
  <c r="AC248" i="4"/>
  <c r="AB248" i="4"/>
  <c r="AC247" i="4"/>
  <c r="AB247" i="4"/>
  <c r="AC246" i="4"/>
  <c r="AB246" i="4"/>
  <c r="AC245" i="4"/>
  <c r="AB245" i="4"/>
  <c r="AC244" i="4"/>
  <c r="AB244" i="4"/>
  <c r="AC243" i="4"/>
  <c r="AB243" i="4"/>
  <c r="AC242" i="4"/>
  <c r="AB242" i="4"/>
  <c r="AC241" i="4"/>
  <c r="AB241" i="4"/>
  <c r="AC240" i="4"/>
  <c r="AB240" i="4"/>
  <c r="AC239" i="4"/>
  <c r="AB239" i="4"/>
  <c r="AC238" i="4"/>
  <c r="AB238" i="4"/>
  <c r="AC237" i="4"/>
  <c r="AB237" i="4"/>
  <c r="AC236" i="4"/>
  <c r="AB236" i="4"/>
  <c r="AC235" i="4"/>
  <c r="AB235" i="4"/>
  <c r="AC234" i="4"/>
  <c r="AB234" i="4"/>
  <c r="AC233" i="4"/>
  <c r="AB233" i="4"/>
  <c r="AC232" i="4"/>
  <c r="AB232" i="4"/>
  <c r="AC231" i="4"/>
  <c r="AB231" i="4"/>
  <c r="AD231" i="4" s="1"/>
  <c r="AC230" i="4"/>
  <c r="AB230" i="4"/>
  <c r="AC229" i="4"/>
  <c r="AB229" i="4"/>
  <c r="AC228" i="4"/>
  <c r="AB228" i="4"/>
  <c r="AC227" i="4"/>
  <c r="AB227" i="4"/>
  <c r="AD227" i="4" s="1"/>
  <c r="AC226" i="4"/>
  <c r="AB226" i="4"/>
  <c r="AC225" i="4"/>
  <c r="AB225" i="4"/>
  <c r="AD225" i="4" s="1"/>
  <c r="AC224" i="4"/>
  <c r="AB224" i="4"/>
  <c r="AC223" i="4"/>
  <c r="AB223" i="4"/>
  <c r="AC222" i="4"/>
  <c r="AB222" i="4"/>
  <c r="AC221" i="4"/>
  <c r="AB221" i="4"/>
  <c r="AC220" i="4"/>
  <c r="AB220" i="4"/>
  <c r="AC219" i="4"/>
  <c r="AB219" i="4"/>
  <c r="AC218" i="4"/>
  <c r="AB218" i="4"/>
  <c r="AC217" i="4"/>
  <c r="AB217" i="4"/>
  <c r="AD217" i="4" s="1"/>
  <c r="AC216" i="4"/>
  <c r="AB216" i="4"/>
  <c r="AC215" i="4"/>
  <c r="AB215" i="4"/>
  <c r="AD215" i="4" s="1"/>
  <c r="AC214" i="4"/>
  <c r="AB214" i="4"/>
  <c r="AC213" i="4"/>
  <c r="AB213" i="4"/>
  <c r="AD213" i="4" s="1"/>
  <c r="AC212" i="4"/>
  <c r="AB212" i="4"/>
  <c r="AC211" i="4"/>
  <c r="AB211" i="4"/>
  <c r="AD211" i="4" s="1"/>
  <c r="AC210" i="4"/>
  <c r="AB210" i="4"/>
  <c r="AC209" i="4"/>
  <c r="AB209" i="4"/>
  <c r="AD209" i="4" s="1"/>
  <c r="AC208" i="4"/>
  <c r="AB208" i="4"/>
  <c r="AC207" i="4"/>
  <c r="AB207" i="4"/>
  <c r="AD207" i="4" s="1"/>
  <c r="AC206" i="4"/>
  <c r="AB206" i="4"/>
  <c r="AC205" i="4"/>
  <c r="AB205" i="4"/>
  <c r="AD205" i="4" s="1"/>
  <c r="AC204" i="4"/>
  <c r="AB204" i="4"/>
  <c r="AC203" i="4"/>
  <c r="AB203" i="4"/>
  <c r="AC202" i="4"/>
  <c r="AB202" i="4"/>
  <c r="AC201" i="4"/>
  <c r="AB201" i="4"/>
  <c r="AC200" i="4"/>
  <c r="AB200" i="4"/>
  <c r="AC199" i="4"/>
  <c r="AB199" i="4"/>
  <c r="AC198" i="4"/>
  <c r="AB198" i="4"/>
  <c r="AC197" i="4"/>
  <c r="AB197" i="4"/>
  <c r="AC196" i="4"/>
  <c r="AB196" i="4"/>
  <c r="AC195" i="4"/>
  <c r="AB195" i="4"/>
  <c r="AC194" i="4"/>
  <c r="AB194" i="4"/>
  <c r="AC193" i="4"/>
  <c r="AB193" i="4"/>
  <c r="AC192" i="4"/>
  <c r="AB192" i="4"/>
  <c r="AC191" i="4"/>
  <c r="AB191" i="4"/>
  <c r="AC190" i="4"/>
  <c r="AB190" i="4"/>
  <c r="AC189" i="4"/>
  <c r="AB189" i="4"/>
  <c r="AC188" i="4"/>
  <c r="AB188" i="4"/>
  <c r="AC187" i="4"/>
  <c r="AB187" i="4"/>
  <c r="AC186" i="4"/>
  <c r="AB186" i="4"/>
  <c r="AC185" i="4"/>
  <c r="AB185" i="4"/>
  <c r="AD185" i="4" s="1"/>
  <c r="AC184" i="4"/>
  <c r="AB184" i="4"/>
  <c r="AC183" i="4"/>
  <c r="AB183" i="4"/>
  <c r="AC182" i="4"/>
  <c r="AB182" i="4"/>
  <c r="AC181" i="4"/>
  <c r="AB181" i="4"/>
  <c r="AC180" i="4"/>
  <c r="AB180" i="4"/>
  <c r="AC179" i="4"/>
  <c r="AB179" i="4"/>
  <c r="AC178" i="4"/>
  <c r="AB178" i="4"/>
  <c r="AC177" i="4"/>
  <c r="AB177" i="4"/>
  <c r="AC176" i="4"/>
  <c r="AB176" i="4"/>
  <c r="AC175" i="4"/>
  <c r="AB175" i="4"/>
  <c r="AC174" i="4"/>
  <c r="AB174" i="4"/>
  <c r="AC173" i="4"/>
  <c r="AB173" i="4"/>
  <c r="AD173" i="4" s="1"/>
  <c r="AC172" i="4"/>
  <c r="AB172" i="4"/>
  <c r="AC171" i="4"/>
  <c r="AB171" i="4"/>
  <c r="AC170" i="4"/>
  <c r="AB170" i="4"/>
  <c r="AC169" i="4"/>
  <c r="AB169" i="4"/>
  <c r="AD169" i="4" s="1"/>
  <c r="AC168" i="4"/>
  <c r="AB168" i="4"/>
  <c r="AC167" i="4"/>
  <c r="AB167" i="4"/>
  <c r="AC166" i="4"/>
  <c r="AB166" i="4"/>
  <c r="AC165" i="4"/>
  <c r="AB165" i="4"/>
  <c r="AD165" i="4" s="1"/>
  <c r="AC164" i="4"/>
  <c r="AB164" i="4"/>
  <c r="AC163" i="4"/>
  <c r="AB163" i="4"/>
  <c r="AC162" i="4"/>
  <c r="AB162" i="4"/>
  <c r="AC161" i="4"/>
  <c r="AB161" i="4"/>
  <c r="AD161" i="4" s="1"/>
  <c r="AC160" i="4"/>
  <c r="AB160" i="4"/>
  <c r="AC159" i="4"/>
  <c r="AB159" i="4"/>
  <c r="AC158" i="4"/>
  <c r="AB158" i="4"/>
  <c r="AD158" i="4" s="1"/>
  <c r="AC157" i="4"/>
  <c r="AB157" i="4"/>
  <c r="AD157" i="4" s="1"/>
  <c r="AC156" i="4"/>
  <c r="AB156" i="4"/>
  <c r="AC155" i="4"/>
  <c r="AB155" i="4"/>
  <c r="AC154" i="4"/>
  <c r="AB154" i="4"/>
  <c r="AD154" i="4" s="1"/>
  <c r="AC153" i="4"/>
  <c r="AB153" i="4"/>
  <c r="AD153" i="4" s="1"/>
  <c r="AC152" i="4"/>
  <c r="AB152" i="4"/>
  <c r="AC151" i="4"/>
  <c r="AB151" i="4"/>
  <c r="AC150" i="4"/>
  <c r="AB150" i="4"/>
  <c r="AC149" i="4"/>
  <c r="AB149" i="4"/>
  <c r="AD149" i="4" s="1"/>
  <c r="AC148" i="4"/>
  <c r="AB148" i="4"/>
  <c r="AC147" i="4"/>
  <c r="AB147" i="4"/>
  <c r="AC146" i="4"/>
  <c r="AB146" i="4"/>
  <c r="AC145" i="4"/>
  <c r="AB145" i="4"/>
  <c r="AD145" i="4" s="1"/>
  <c r="AC144" i="4"/>
  <c r="AB144" i="4"/>
  <c r="AC143" i="4"/>
  <c r="AB143" i="4"/>
  <c r="AC142" i="4"/>
  <c r="AB142" i="4"/>
  <c r="AC141" i="4"/>
  <c r="AB141" i="4"/>
  <c r="AD141" i="4" s="1"/>
  <c r="AC140" i="4"/>
  <c r="AB140" i="4"/>
  <c r="AC139" i="4"/>
  <c r="AB139" i="4"/>
  <c r="AC138" i="4"/>
  <c r="AB138" i="4"/>
  <c r="AC137" i="4"/>
  <c r="AB137" i="4"/>
  <c r="AC136" i="4"/>
  <c r="AB136" i="4"/>
  <c r="AC135" i="4"/>
  <c r="AB135" i="4"/>
  <c r="AC134" i="4"/>
  <c r="AB134" i="4"/>
  <c r="AC133" i="4"/>
  <c r="AB133" i="4"/>
  <c r="AC132" i="4"/>
  <c r="AB132" i="4"/>
  <c r="AC131" i="4"/>
  <c r="AB131" i="4"/>
  <c r="AC130" i="4"/>
  <c r="AB130" i="4"/>
  <c r="AC129" i="4"/>
  <c r="AB129" i="4"/>
  <c r="AC128" i="4"/>
  <c r="AB128" i="4"/>
  <c r="AC127" i="4"/>
  <c r="AB127" i="4"/>
  <c r="AC126" i="4"/>
  <c r="AB126" i="4"/>
  <c r="AC125" i="4"/>
  <c r="AB125" i="4"/>
  <c r="AC124" i="4"/>
  <c r="AB124" i="4"/>
  <c r="AC123" i="4"/>
  <c r="AB123" i="4"/>
  <c r="AC122" i="4"/>
  <c r="AB122" i="4"/>
  <c r="AD122" i="4" s="1"/>
  <c r="AC121" i="4"/>
  <c r="AB121" i="4"/>
  <c r="AD121" i="4" s="1"/>
  <c r="AC120" i="4"/>
  <c r="AB120" i="4"/>
  <c r="AC119" i="4"/>
  <c r="AB119" i="4"/>
  <c r="AC118" i="4"/>
  <c r="AB118" i="4"/>
  <c r="AC117" i="4"/>
  <c r="AB117" i="4"/>
  <c r="AC116" i="4"/>
  <c r="AB116" i="4"/>
  <c r="AC115" i="4"/>
  <c r="AB115" i="4"/>
  <c r="AC114" i="4"/>
  <c r="AB114" i="4"/>
  <c r="AC113" i="4"/>
  <c r="AB113" i="4"/>
  <c r="AC112" i="4"/>
  <c r="AB112" i="4"/>
  <c r="AC111" i="4"/>
  <c r="AB111" i="4"/>
  <c r="AC110" i="4"/>
  <c r="AB110" i="4"/>
  <c r="AC109" i="4"/>
  <c r="AB109" i="4"/>
  <c r="AC108" i="4"/>
  <c r="AB108" i="4"/>
  <c r="AC107" i="4"/>
  <c r="AB107" i="4"/>
  <c r="AC106" i="4"/>
  <c r="AB106" i="4"/>
  <c r="AC105" i="4"/>
  <c r="AB105" i="4"/>
  <c r="AC104" i="4"/>
  <c r="AB104" i="4"/>
  <c r="AC103" i="4"/>
  <c r="AB103" i="4"/>
  <c r="AC102" i="4"/>
  <c r="AB102" i="4"/>
  <c r="AC101" i="4"/>
  <c r="AB101" i="4"/>
  <c r="AC100" i="4"/>
  <c r="AB100" i="4"/>
  <c r="AC99" i="4"/>
  <c r="AB99" i="4"/>
  <c r="AC98" i="4"/>
  <c r="AB98" i="4"/>
  <c r="AC97" i="4"/>
  <c r="AB97" i="4"/>
  <c r="AC96" i="4"/>
  <c r="AB96" i="4"/>
  <c r="AC95" i="4"/>
  <c r="AB95" i="4"/>
  <c r="AC94" i="4"/>
  <c r="AB94" i="4"/>
  <c r="AC93" i="4"/>
  <c r="AB93" i="4"/>
  <c r="AC92" i="4"/>
  <c r="AB92" i="4"/>
  <c r="AC91" i="4"/>
  <c r="AB91" i="4"/>
  <c r="AC90" i="4"/>
  <c r="AB90" i="4"/>
  <c r="AC89" i="4"/>
  <c r="AB89" i="4"/>
  <c r="AC88" i="4"/>
  <c r="AB88" i="4"/>
  <c r="AC87" i="4"/>
  <c r="AB87" i="4"/>
  <c r="AC86" i="4"/>
  <c r="AB86" i="4"/>
  <c r="AC85" i="4"/>
  <c r="AB85" i="4"/>
  <c r="AD85" i="4" s="1"/>
  <c r="AC84" i="4"/>
  <c r="AB84" i="4"/>
  <c r="AD84" i="4" s="1"/>
  <c r="AC83" i="4"/>
  <c r="AB83" i="4"/>
  <c r="AC82" i="4"/>
  <c r="AB82" i="4"/>
  <c r="AC81" i="4"/>
  <c r="AB81" i="4"/>
  <c r="AD81" i="4" s="1"/>
  <c r="AC80" i="4"/>
  <c r="AB80" i="4"/>
  <c r="AC79" i="4"/>
  <c r="AB79" i="4"/>
  <c r="AC78" i="4"/>
  <c r="AB78" i="4"/>
  <c r="AC77" i="4"/>
  <c r="AB77" i="4"/>
  <c r="AC76" i="4"/>
  <c r="AB76" i="4"/>
  <c r="AC75" i="4"/>
  <c r="AB75" i="4"/>
  <c r="AC74" i="4"/>
  <c r="AB74" i="4"/>
  <c r="AC73" i="4"/>
  <c r="AB73" i="4"/>
  <c r="AD73" i="4" s="1"/>
  <c r="AC72" i="4"/>
  <c r="AB72" i="4"/>
  <c r="AC71" i="4"/>
  <c r="AB71" i="4"/>
  <c r="AC70" i="4"/>
  <c r="AB70" i="4"/>
  <c r="AC69" i="4"/>
  <c r="AB69" i="4"/>
  <c r="AD69" i="4" s="1"/>
  <c r="AC68" i="4"/>
  <c r="AB68" i="4"/>
  <c r="AC67" i="4"/>
  <c r="AB67" i="4"/>
  <c r="AC66" i="4"/>
  <c r="AB66" i="4"/>
  <c r="AC65" i="4"/>
  <c r="AB65" i="4"/>
  <c r="AD65" i="4" s="1"/>
  <c r="AC64" i="4"/>
  <c r="AB64" i="4"/>
  <c r="AC63" i="4"/>
  <c r="AB63" i="4"/>
  <c r="AC62" i="4"/>
  <c r="AB62" i="4"/>
  <c r="AC61" i="4"/>
  <c r="AB61" i="4"/>
  <c r="AD61" i="4" s="1"/>
  <c r="AC60" i="4"/>
  <c r="AB60" i="4"/>
  <c r="AC59" i="4"/>
  <c r="AB59" i="4"/>
  <c r="AC58" i="4"/>
  <c r="AB58" i="4"/>
  <c r="AD58" i="4" s="1"/>
  <c r="AC57" i="4"/>
  <c r="AB57" i="4"/>
  <c r="AD57" i="4" s="1"/>
  <c r="AC56" i="4"/>
  <c r="AB56" i="4"/>
  <c r="AC55" i="4"/>
  <c r="AB55" i="4"/>
  <c r="AC54" i="4"/>
  <c r="AB54" i="4"/>
  <c r="AC53" i="4"/>
  <c r="AB53" i="4"/>
  <c r="AD53" i="4" s="1"/>
  <c r="AC52" i="4"/>
  <c r="AB52" i="4"/>
  <c r="AD52" i="4" s="1"/>
  <c r="AC51" i="4"/>
  <c r="AB51" i="4"/>
  <c r="AC50" i="4"/>
  <c r="AB50" i="4"/>
  <c r="AD50" i="4" s="1"/>
  <c r="AC49" i="4"/>
  <c r="AB49" i="4"/>
  <c r="AC48" i="4"/>
  <c r="AB48" i="4"/>
  <c r="AC47" i="4"/>
  <c r="AB47" i="4"/>
  <c r="AC46" i="4"/>
  <c r="AB46" i="4"/>
  <c r="AD46" i="4" s="1"/>
  <c r="AC45" i="4"/>
  <c r="AB45" i="4"/>
  <c r="AC44" i="4"/>
  <c r="AB44" i="4"/>
  <c r="AD44" i="4" s="1"/>
  <c r="AC43" i="4"/>
  <c r="AB43" i="4"/>
  <c r="AC42" i="4"/>
  <c r="AB42" i="4"/>
  <c r="AC41" i="4"/>
  <c r="AB41" i="4"/>
  <c r="AC40" i="4"/>
  <c r="AB40" i="4"/>
  <c r="AC39" i="4"/>
  <c r="AB39" i="4"/>
  <c r="AC38" i="4"/>
  <c r="AB38" i="4"/>
  <c r="AC37" i="4"/>
  <c r="AB37" i="4"/>
  <c r="AC36" i="4"/>
  <c r="AB36" i="4"/>
  <c r="AC35" i="4"/>
  <c r="AB35" i="4"/>
  <c r="AC34" i="4"/>
  <c r="AB34" i="4"/>
  <c r="AC33" i="4"/>
  <c r="AB33" i="4"/>
  <c r="AC32" i="4"/>
  <c r="AB32" i="4"/>
  <c r="AC31" i="4"/>
  <c r="AB31" i="4"/>
  <c r="AC30" i="4"/>
  <c r="AB30" i="4"/>
  <c r="AC29" i="4"/>
  <c r="AB29" i="4"/>
  <c r="AC28" i="4"/>
  <c r="AB28" i="4"/>
  <c r="AC27" i="4"/>
  <c r="AB27" i="4"/>
  <c r="AC26" i="4"/>
  <c r="AB26" i="4"/>
  <c r="AC25" i="4"/>
  <c r="AB25" i="4"/>
  <c r="AC24" i="4"/>
  <c r="AB24" i="4"/>
  <c r="AC23" i="4"/>
  <c r="AB23" i="4"/>
  <c r="AC22" i="4"/>
  <c r="AB22" i="4"/>
  <c r="AC21" i="4"/>
  <c r="AB21" i="4"/>
  <c r="AC20" i="4"/>
  <c r="AB20" i="4"/>
  <c r="AC19" i="4"/>
  <c r="AB19" i="4"/>
  <c r="AC18" i="4"/>
  <c r="AB18" i="4"/>
  <c r="AD256" i="4" l="1"/>
  <c r="AD229" i="4"/>
  <c r="AD233" i="4"/>
  <c r="AD237" i="4"/>
  <c r="AD257" i="4"/>
  <c r="AD261" i="4"/>
  <c r="AD277" i="4"/>
  <c r="AD285" i="4"/>
  <c r="AD162" i="4"/>
  <c r="AD170" i="4"/>
  <c r="D13" i="5"/>
  <c r="AD88" i="4"/>
  <c r="AD186" i="4"/>
  <c r="AD190" i="4"/>
  <c r="AD194" i="4"/>
  <c r="AD202" i="4"/>
  <c r="AD278" i="4"/>
  <c r="AD282" i="4"/>
  <c r="AD286" i="4"/>
  <c r="AD112" i="4"/>
  <c r="AD63" i="4"/>
  <c r="AD143" i="4"/>
  <c r="AD147" i="4"/>
  <c r="AD155" i="4"/>
  <c r="AD163" i="4"/>
  <c r="AC22" i="5"/>
  <c r="AC42" i="5"/>
  <c r="AC54" i="5"/>
  <c r="AC74" i="5"/>
  <c r="AC86" i="5"/>
  <c r="AC106" i="5"/>
  <c r="AC118" i="5"/>
  <c r="AC296" i="5"/>
  <c r="AC298" i="5"/>
  <c r="AC121" i="5"/>
  <c r="AC181" i="5"/>
  <c r="AC185" i="5"/>
  <c r="AC187" i="5"/>
  <c r="AC189" i="5"/>
  <c r="AC193" i="5"/>
  <c r="AC195" i="5"/>
  <c r="AC197" i="5"/>
  <c r="AC219" i="5"/>
  <c r="AC221" i="5"/>
  <c r="AC225" i="5"/>
  <c r="AC227" i="5"/>
  <c r="AC229" i="5"/>
  <c r="AC249" i="5"/>
  <c r="AC251" i="5"/>
  <c r="AC253" i="5"/>
  <c r="AC257" i="5"/>
  <c r="AC259" i="5"/>
  <c r="AC261" i="5"/>
  <c r="AC293" i="5"/>
  <c r="AC299" i="5"/>
  <c r="AC301" i="5"/>
  <c r="AC208" i="5"/>
  <c r="AC236" i="5"/>
  <c r="AC240" i="5"/>
  <c r="AC248" i="5"/>
  <c r="AC272" i="5"/>
  <c r="AC280" i="5"/>
  <c r="AC128" i="5"/>
  <c r="AC132" i="5"/>
  <c r="AC160" i="5"/>
  <c r="AC164" i="5"/>
  <c r="AC184" i="5"/>
  <c r="AC204" i="5"/>
  <c r="AC216" i="5"/>
  <c r="AD40" i="4"/>
  <c r="AD37" i="4"/>
  <c r="AD24" i="4"/>
  <c r="E13" i="5"/>
  <c r="AC18" i="5"/>
  <c r="AD25" i="4"/>
  <c r="AD29" i="4"/>
  <c r="AD33" i="4"/>
  <c r="AD68" i="4"/>
  <c r="AD72" i="4"/>
  <c r="AD90" i="4"/>
  <c r="AD98" i="4"/>
  <c r="AD106" i="4"/>
  <c r="AD118" i="4"/>
  <c r="AD177" i="4"/>
  <c r="AD212" i="4"/>
  <c r="AD216" i="4"/>
  <c r="AD228" i="4"/>
  <c r="AD240" i="4"/>
  <c r="AD244" i="4"/>
  <c r="AD246" i="4"/>
  <c r="AD248" i="4"/>
  <c r="AD250" i="4"/>
  <c r="AD252" i="4"/>
  <c r="AD254" i="4"/>
  <c r="AD26" i="4"/>
  <c r="AD28" i="4"/>
  <c r="AD89" i="4"/>
  <c r="AD91" i="4"/>
  <c r="AD93" i="4"/>
  <c r="AD97" i="4"/>
  <c r="AD99" i="4"/>
  <c r="AD101" i="4"/>
  <c r="AD105" i="4"/>
  <c r="AD109" i="4"/>
  <c r="AD111" i="4"/>
  <c r="AD113" i="4"/>
  <c r="AD115" i="4"/>
  <c r="AD117" i="4"/>
  <c r="AD128" i="4"/>
  <c r="AD132" i="4"/>
  <c r="AD152" i="4"/>
  <c r="AD182" i="4"/>
  <c r="AD189" i="4"/>
  <c r="AD260" i="4"/>
  <c r="AC32" i="5"/>
  <c r="AC36" i="5"/>
  <c r="AC64" i="5"/>
  <c r="AC68" i="5"/>
  <c r="AC96" i="5"/>
  <c r="AC100" i="5"/>
  <c r="AC138" i="5"/>
  <c r="AC150" i="5"/>
  <c r="AC170" i="5"/>
  <c r="AC217" i="5"/>
  <c r="AC273" i="5"/>
  <c r="AC281" i="5"/>
  <c r="AC25" i="5"/>
  <c r="AC37" i="5"/>
  <c r="AC41" i="5"/>
  <c r="AC45" i="5"/>
  <c r="AC47" i="5"/>
  <c r="AC53" i="5"/>
  <c r="AC57" i="5"/>
  <c r="AC69" i="5"/>
  <c r="AC73" i="5"/>
  <c r="AC77" i="5"/>
  <c r="AC79" i="5"/>
  <c r="AC85" i="5"/>
  <c r="AC89" i="5"/>
  <c r="AC101" i="5"/>
  <c r="AC105" i="5"/>
  <c r="AC109" i="5"/>
  <c r="AC111" i="5"/>
  <c r="AC117" i="5"/>
  <c r="AC194" i="5"/>
  <c r="AC226" i="5"/>
  <c r="AC258" i="5"/>
  <c r="AC133" i="5"/>
  <c r="AC137" i="5"/>
  <c r="AC141" i="5"/>
  <c r="AC143" i="5"/>
  <c r="AC149" i="5"/>
  <c r="AC153" i="5"/>
  <c r="AC165" i="5"/>
  <c r="AC169" i="5"/>
  <c r="AC173" i="5"/>
  <c r="AC175" i="5"/>
  <c r="AC177" i="5"/>
  <c r="AC288" i="5"/>
  <c r="AD22" i="4"/>
  <c r="AD27" i="4"/>
  <c r="AD60" i="4"/>
  <c r="AD184" i="4"/>
  <c r="AD292" i="4"/>
  <c r="AD41" i="4"/>
  <c r="AD43" i="4"/>
  <c r="AD47" i="4"/>
  <c r="AD49" i="4"/>
  <c r="AD66" i="4"/>
  <c r="AD74" i="4"/>
  <c r="AD76" i="4"/>
  <c r="AD78" i="4"/>
  <c r="AD96" i="4"/>
  <c r="AD100" i="4"/>
  <c r="AD123" i="4"/>
  <c r="AD125" i="4"/>
  <c r="AD129" i="4"/>
  <c r="AD131" i="4"/>
  <c r="AD133" i="4"/>
  <c r="AD137" i="4"/>
  <c r="AD148" i="4"/>
  <c r="AD150" i="4"/>
  <c r="AD175" i="4"/>
  <c r="AD179" i="4"/>
  <c r="AD181" i="4"/>
  <c r="AD183" i="4"/>
  <c r="AD196" i="4"/>
  <c r="AD206" i="4"/>
  <c r="AD214" i="4"/>
  <c r="AD221" i="4"/>
  <c r="AD239" i="4"/>
  <c r="AD241" i="4"/>
  <c r="AD243" i="4"/>
  <c r="AD264" i="4"/>
  <c r="AD266" i="4"/>
  <c r="AD268" i="4"/>
  <c r="AD270" i="4"/>
  <c r="AD272" i="4"/>
  <c r="AD289" i="4"/>
  <c r="AD291" i="4"/>
  <c r="AD293" i="4"/>
  <c r="AD303" i="4"/>
  <c r="AC24" i="5"/>
  <c r="AC34" i="5"/>
  <c r="AC49" i="5"/>
  <c r="AC59" i="5"/>
  <c r="AC61" i="5"/>
  <c r="AC65" i="5"/>
  <c r="AC67" i="5"/>
  <c r="AC76" i="5"/>
  <c r="AC80" i="5"/>
  <c r="AC88" i="5"/>
  <c r="AC98" i="5"/>
  <c r="AC113" i="5"/>
  <c r="AC123" i="5"/>
  <c r="AC125" i="5"/>
  <c r="AC129" i="5"/>
  <c r="AC131" i="5"/>
  <c r="AC140" i="5"/>
  <c r="AC144" i="5"/>
  <c r="AC152" i="5"/>
  <c r="AC162" i="5"/>
  <c r="AC192" i="5"/>
  <c r="AC196" i="5"/>
  <c r="AC202" i="5"/>
  <c r="AC214" i="5"/>
  <c r="AC233" i="5"/>
  <c r="AC237" i="5"/>
  <c r="AC239" i="5"/>
  <c r="AC241" i="5"/>
  <c r="AC245" i="5"/>
  <c r="AC256" i="5"/>
  <c r="AC260" i="5"/>
  <c r="AC266" i="5"/>
  <c r="AC278" i="5"/>
  <c r="AC282" i="5"/>
  <c r="AC290" i="5"/>
  <c r="AC297" i="5"/>
  <c r="AD187" i="4"/>
  <c r="AD193" i="4"/>
  <c r="AD195" i="4"/>
  <c r="AD197" i="4"/>
  <c r="AD199" i="4"/>
  <c r="AD201" i="4"/>
  <c r="AD218" i="4"/>
  <c r="AD222" i="4"/>
  <c r="AD234" i="4"/>
  <c r="AD247" i="4"/>
  <c r="AD253" i="4"/>
  <c r="AC302" i="5"/>
  <c r="AC304" i="5"/>
  <c r="AD77" i="4"/>
  <c r="AD86" i="4"/>
  <c r="AD120" i="4"/>
  <c r="AD126" i="4"/>
  <c r="AD130" i="4"/>
  <c r="AD138" i="4"/>
  <c r="AD151" i="4"/>
  <c r="AD160" i="4"/>
  <c r="AD164" i="4"/>
  <c r="AD273" i="4"/>
  <c r="AD275" i="4"/>
  <c r="AD298" i="4"/>
  <c r="AD300" i="4"/>
  <c r="AD304" i="4"/>
  <c r="AC27" i="5"/>
  <c r="AC29" i="5"/>
  <c r="AC33" i="5"/>
  <c r="AC35" i="5"/>
  <c r="AC44" i="5"/>
  <c r="AC48" i="5"/>
  <c r="AC56" i="5"/>
  <c r="AC66" i="5"/>
  <c r="AC81" i="5"/>
  <c r="AC91" i="5"/>
  <c r="AC93" i="5"/>
  <c r="AC97" i="5"/>
  <c r="AC99" i="5"/>
  <c r="AC108" i="5"/>
  <c r="AC112" i="5"/>
  <c r="AC120" i="5"/>
  <c r="AC130" i="5"/>
  <c r="AC145" i="5"/>
  <c r="AC155" i="5"/>
  <c r="AC157" i="5"/>
  <c r="AC161" i="5"/>
  <c r="AC163" i="5"/>
  <c r="AC172" i="5"/>
  <c r="AC176" i="5"/>
  <c r="AC182" i="5"/>
  <c r="AC201" i="5"/>
  <c r="AC205" i="5"/>
  <c r="AC207" i="5"/>
  <c r="AC209" i="5"/>
  <c r="AC213" i="5"/>
  <c r="AC224" i="5"/>
  <c r="AC228" i="5"/>
  <c r="AC234" i="5"/>
  <c r="AC246" i="5"/>
  <c r="AC265" i="5"/>
  <c r="AC269" i="5"/>
  <c r="AC271" i="5"/>
  <c r="AC275" i="5"/>
  <c r="AC277" i="5"/>
  <c r="AC283" i="5"/>
  <c r="AC285" i="5"/>
  <c r="AC289" i="5"/>
  <c r="AC291" i="5"/>
  <c r="AC19" i="5"/>
  <c r="AD32" i="4"/>
  <c r="AD39" i="4"/>
  <c r="AD56" i="4"/>
  <c r="AD104" i="4"/>
  <c r="AD136" i="4"/>
  <c r="AD168" i="4"/>
  <c r="AD200" i="4"/>
  <c r="AD232" i="4"/>
  <c r="AC31" i="5"/>
  <c r="AC38" i="5"/>
  <c r="AC52" i="5"/>
  <c r="AC63" i="5"/>
  <c r="AC70" i="5"/>
  <c r="AC84" i="5"/>
  <c r="AC95" i="5"/>
  <c r="AC102" i="5"/>
  <c r="AC116" i="5"/>
  <c r="AC127" i="5"/>
  <c r="AC134" i="5"/>
  <c r="AC148" i="5"/>
  <c r="AC159" i="5"/>
  <c r="AC166" i="5"/>
  <c r="AC180" i="5"/>
  <c r="AC191" i="5"/>
  <c r="AC198" i="5"/>
  <c r="AC212" i="5"/>
  <c r="AC223" i="5"/>
  <c r="AC230" i="5"/>
  <c r="AC244" i="5"/>
  <c r="AC255" i="5"/>
  <c r="AC262" i="5"/>
  <c r="AC276" i="5"/>
  <c r="AC287" i="5"/>
  <c r="AC294" i="5"/>
  <c r="AD36" i="4"/>
  <c r="AD70" i="4"/>
  <c r="AD80" i="4"/>
  <c r="AD87" i="4"/>
  <c r="AD94" i="4"/>
  <c r="AD108" i="4"/>
  <c r="AD119" i="4"/>
  <c r="AD140" i="4"/>
  <c r="AD172" i="4"/>
  <c r="AD204" i="4"/>
  <c r="AD236" i="4"/>
  <c r="D13" i="4"/>
  <c r="AD144" i="4"/>
  <c r="AD176" i="4"/>
  <c r="AD208" i="4"/>
  <c r="AD219" i="4"/>
  <c r="AD226" i="4"/>
  <c r="AD251" i="4"/>
  <c r="AD258" i="4"/>
  <c r="AD265" i="4"/>
  <c r="AD283" i="4"/>
  <c r="AD290" i="4"/>
  <c r="AD297" i="4"/>
  <c r="AC28" i="5"/>
  <c r="AC39" i="5"/>
  <c r="AC46" i="5"/>
  <c r="AC60" i="5"/>
  <c r="AC71" i="5"/>
  <c r="AC78" i="5"/>
  <c r="AC92" i="5"/>
  <c r="AC103" i="5"/>
  <c r="AC110" i="5"/>
  <c r="AC124" i="5"/>
  <c r="AC135" i="5"/>
  <c r="AC142" i="5"/>
  <c r="AC156" i="5"/>
  <c r="AC167" i="5"/>
  <c r="AC174" i="5"/>
  <c r="AC188" i="5"/>
  <c r="AC199" i="5"/>
  <c r="AC206" i="5"/>
  <c r="AC220" i="5"/>
  <c r="AC231" i="5"/>
  <c r="AC238" i="5"/>
  <c r="AC252" i="5"/>
  <c r="AC263" i="5"/>
  <c r="AC270" i="5"/>
  <c r="AC284" i="5"/>
  <c r="AC295" i="5"/>
  <c r="E13" i="4"/>
  <c r="AD23" i="4"/>
  <c r="AD54" i="4"/>
  <c r="AD64" i="4"/>
  <c r="AD71" i="4"/>
  <c r="AD95" i="4"/>
  <c r="AD102" i="4"/>
  <c r="AD116" i="4"/>
  <c r="AD127" i="4"/>
  <c r="AD134" i="4"/>
  <c r="AD159" i="4"/>
  <c r="AD166" i="4"/>
  <c r="AD180" i="4"/>
  <c r="AD191" i="4"/>
  <c r="AD198" i="4"/>
  <c r="AD223" i="4"/>
  <c r="AD230" i="4"/>
  <c r="AD255" i="4"/>
  <c r="AD262" i="4"/>
  <c r="AD269" i="4"/>
  <c r="AD287" i="4"/>
  <c r="AD294" i="4"/>
  <c r="AD301" i="4"/>
  <c r="AC43" i="5"/>
  <c r="AC50" i="5"/>
  <c r="AC75" i="5"/>
  <c r="AC82" i="5"/>
  <c r="AC107" i="5"/>
  <c r="AC114" i="5"/>
  <c r="AC139" i="5"/>
  <c r="AC146" i="5"/>
  <c r="AC171" i="5"/>
  <c r="AC178" i="5"/>
  <c r="AC203" i="5"/>
  <c r="AC210" i="5"/>
  <c r="AC235" i="5"/>
  <c r="AC242" i="5"/>
  <c r="AC267" i="5"/>
  <c r="AC274" i="5"/>
  <c r="AC292" i="5"/>
  <c r="AC303" i="5"/>
  <c r="AD31" i="4"/>
  <c r="AD38" i="4"/>
  <c r="AD48" i="4"/>
  <c r="AD55" i="4"/>
  <c r="AD82" i="4"/>
  <c r="AD92" i="4"/>
  <c r="AD103" i="4"/>
  <c r="AD110" i="4"/>
  <c r="AD124" i="4"/>
  <c r="AD135" i="4"/>
  <c r="AD142" i="4"/>
  <c r="AD156" i="4"/>
  <c r="AD167" i="4"/>
  <c r="AD174" i="4"/>
  <c r="AD188" i="4"/>
  <c r="AD220" i="4"/>
  <c r="AD238" i="4"/>
  <c r="AD245" i="4"/>
  <c r="AD295" i="4"/>
  <c r="AD302" i="4"/>
  <c r="AC26" i="5"/>
  <c r="AC40" i="5"/>
  <c r="AC51" i="5"/>
  <c r="AC58" i="5"/>
  <c r="AC72" i="5"/>
  <c r="AC83" i="5"/>
  <c r="AC90" i="5"/>
  <c r="AC104" i="5"/>
  <c r="AC115" i="5"/>
  <c r="AC122" i="5"/>
  <c r="AC136" i="5"/>
  <c r="AC147" i="5"/>
  <c r="AC154" i="5"/>
  <c r="AC168" i="5"/>
  <c r="AC179" i="5"/>
  <c r="AC186" i="5"/>
  <c r="AC200" i="5"/>
  <c r="AC211" i="5"/>
  <c r="AC218" i="5"/>
  <c r="AC232" i="5"/>
  <c r="AC243" i="5"/>
  <c r="AC250" i="5"/>
  <c r="AC264" i="5"/>
  <c r="AD21" i="4"/>
  <c r="AD35" i="4"/>
  <c r="AD42" i="4"/>
  <c r="AD45" i="4"/>
  <c r="AD62" i="4"/>
  <c r="AD79" i="4"/>
  <c r="AD107" i="4"/>
  <c r="AD114" i="4"/>
  <c r="AD139" i="4"/>
  <c r="AD146" i="4"/>
  <c r="AD171" i="4"/>
  <c r="AD178" i="4"/>
  <c r="AD192" i="4"/>
  <c r="AD203" i="4"/>
  <c r="AD210" i="4"/>
  <c r="AD224" i="4"/>
  <c r="AD235" i="4"/>
  <c r="AD242" i="4"/>
  <c r="AD249" i="4"/>
  <c r="AD267" i="4"/>
  <c r="AD274" i="4"/>
  <c r="AD281" i="4"/>
  <c r="AD299" i="4"/>
  <c r="AC23" i="5"/>
  <c r="AC30" i="5"/>
  <c r="AC55" i="5"/>
  <c r="AC62" i="5"/>
  <c r="AC87" i="5"/>
  <c r="AC94" i="5"/>
  <c r="AC119" i="5"/>
  <c r="AC126" i="5"/>
  <c r="AC151" i="5"/>
  <c r="AC158" i="5"/>
  <c r="AC183" i="5"/>
  <c r="AC190" i="5"/>
  <c r="AC215" i="5"/>
  <c r="AC222" i="5"/>
  <c r="AC247" i="5"/>
  <c r="AC254" i="5"/>
  <c r="AC268" i="5"/>
  <c r="AC279" i="5"/>
  <c r="AC286" i="5"/>
  <c r="AC20" i="5"/>
  <c r="AC21" i="5"/>
  <c r="AD20" i="4"/>
  <c r="AD19" i="4"/>
  <c r="AD34" i="4"/>
  <c r="AD30" i="4"/>
  <c r="AD51" i="4"/>
  <c r="AD59" i="4"/>
  <c r="AD67" i="4"/>
  <c r="AD75" i="4"/>
  <c r="AD83" i="4"/>
  <c r="AD18" i="4"/>
  <c r="F13" i="4" s="1"/>
  <c r="V22" i="5"/>
  <c r="V23" i="5"/>
  <c r="V24" i="5"/>
  <c r="V25" i="5"/>
  <c r="V26" i="5"/>
  <c r="V27" i="5"/>
  <c r="Z304" i="5"/>
  <c r="V304" i="5"/>
  <c r="Z303" i="5"/>
  <c r="V303" i="5"/>
  <c r="Z302" i="5"/>
  <c r="V302" i="5"/>
  <c r="Z301" i="5"/>
  <c r="V301" i="5"/>
  <c r="Z299" i="5"/>
  <c r="V299" i="5"/>
  <c r="Z298" i="5"/>
  <c r="V298" i="5"/>
  <c r="Z297" i="5"/>
  <c r="V297" i="5"/>
  <c r="Z296" i="5"/>
  <c r="V296" i="5"/>
  <c r="Z295" i="5"/>
  <c r="V295" i="5"/>
  <c r="Z294" i="5"/>
  <c r="V294" i="5"/>
  <c r="Z293" i="5"/>
  <c r="V293" i="5"/>
  <c r="Z292" i="5"/>
  <c r="V292" i="5"/>
  <c r="Z291" i="5"/>
  <c r="V291" i="5"/>
  <c r="Z290" i="5"/>
  <c r="V290" i="5"/>
  <c r="Z289" i="5"/>
  <c r="V289" i="5"/>
  <c r="Z288" i="5"/>
  <c r="V288" i="5"/>
  <c r="Z287" i="5"/>
  <c r="V287" i="5"/>
  <c r="Z286" i="5"/>
  <c r="V286" i="5"/>
  <c r="Z285" i="5"/>
  <c r="V285" i="5"/>
  <c r="Z284" i="5"/>
  <c r="V284" i="5"/>
  <c r="Z283" i="5"/>
  <c r="V283" i="5"/>
  <c r="Z282" i="5"/>
  <c r="V282" i="5"/>
  <c r="Z281" i="5"/>
  <c r="V281" i="5"/>
  <c r="Z280" i="5"/>
  <c r="V280" i="5"/>
  <c r="Z279" i="5"/>
  <c r="V279" i="5"/>
  <c r="Z278" i="5"/>
  <c r="V278" i="5"/>
  <c r="Z277" i="5"/>
  <c r="V277" i="5"/>
  <c r="Z276" i="5"/>
  <c r="V276" i="5"/>
  <c r="Z275" i="5"/>
  <c r="V275" i="5"/>
  <c r="Z274" i="5"/>
  <c r="V274" i="5"/>
  <c r="Z273" i="5"/>
  <c r="V273" i="5"/>
  <c r="Z272" i="5"/>
  <c r="V272" i="5"/>
  <c r="Z271" i="5"/>
  <c r="V271" i="5"/>
  <c r="Z270" i="5"/>
  <c r="V270" i="5"/>
  <c r="Z269" i="5"/>
  <c r="V269" i="5"/>
  <c r="Z268" i="5"/>
  <c r="V268" i="5"/>
  <c r="Z267" i="5"/>
  <c r="V267" i="5"/>
  <c r="Z266" i="5"/>
  <c r="V266" i="5"/>
  <c r="Z265" i="5"/>
  <c r="V265" i="5"/>
  <c r="Z264" i="5"/>
  <c r="V264" i="5"/>
  <c r="Z263" i="5"/>
  <c r="V263" i="5"/>
  <c r="Z262" i="5"/>
  <c r="V262" i="5"/>
  <c r="Z261" i="5"/>
  <c r="V261" i="5"/>
  <c r="Z260" i="5"/>
  <c r="V260" i="5"/>
  <c r="Z259" i="5"/>
  <c r="V259" i="5"/>
  <c r="Z258" i="5"/>
  <c r="V258" i="5"/>
  <c r="Z257" i="5"/>
  <c r="V257" i="5"/>
  <c r="Z256" i="5"/>
  <c r="V256" i="5"/>
  <c r="Z255" i="5"/>
  <c r="V255" i="5"/>
  <c r="Z254" i="5"/>
  <c r="V254" i="5"/>
  <c r="Z253" i="5"/>
  <c r="V253" i="5"/>
  <c r="Z252" i="5"/>
  <c r="V252" i="5"/>
  <c r="Z251" i="5"/>
  <c r="V251" i="5"/>
  <c r="Z250" i="5"/>
  <c r="V250" i="5"/>
  <c r="Z249" i="5"/>
  <c r="V249" i="5"/>
  <c r="Z248" i="5"/>
  <c r="V248" i="5"/>
  <c r="Z247" i="5"/>
  <c r="V247" i="5"/>
  <c r="Z246" i="5"/>
  <c r="V246" i="5"/>
  <c r="Z245" i="5"/>
  <c r="V245" i="5"/>
  <c r="Z244" i="5"/>
  <c r="V244" i="5"/>
  <c r="Z243" i="5"/>
  <c r="V243" i="5"/>
  <c r="Z242" i="5"/>
  <c r="V242" i="5"/>
  <c r="Z241" i="5"/>
  <c r="V241" i="5"/>
  <c r="Z240" i="5"/>
  <c r="V240" i="5"/>
  <c r="Z239" i="5"/>
  <c r="V239" i="5"/>
  <c r="Z238" i="5"/>
  <c r="V238" i="5"/>
  <c r="Z237" i="5"/>
  <c r="V237" i="5"/>
  <c r="Z236" i="5"/>
  <c r="V236" i="5"/>
  <c r="Z235" i="5"/>
  <c r="V235" i="5"/>
  <c r="Z234" i="5"/>
  <c r="V234" i="5"/>
  <c r="Z233" i="5"/>
  <c r="V233" i="5"/>
  <c r="Z232" i="5"/>
  <c r="V232" i="5"/>
  <c r="Z231" i="5"/>
  <c r="V231" i="5"/>
  <c r="Z230" i="5"/>
  <c r="V230" i="5"/>
  <c r="Z229" i="5"/>
  <c r="V229" i="5"/>
  <c r="Z228" i="5"/>
  <c r="V228" i="5"/>
  <c r="Z227" i="5"/>
  <c r="V227" i="5"/>
  <c r="Z226" i="5"/>
  <c r="V226" i="5"/>
  <c r="Z225" i="5"/>
  <c r="V225" i="5"/>
  <c r="Z224" i="5"/>
  <c r="V224" i="5"/>
  <c r="Z223" i="5"/>
  <c r="V223" i="5"/>
  <c r="Z222" i="5"/>
  <c r="V222" i="5"/>
  <c r="Z221" i="5"/>
  <c r="V221" i="5"/>
  <c r="Z220" i="5"/>
  <c r="V220" i="5"/>
  <c r="Z219" i="5"/>
  <c r="V219" i="5"/>
  <c r="Z218" i="5"/>
  <c r="V218" i="5"/>
  <c r="Z217" i="5"/>
  <c r="V217" i="5"/>
  <c r="Z216" i="5"/>
  <c r="V216" i="5"/>
  <c r="Z215" i="5"/>
  <c r="V215" i="5"/>
  <c r="Z214" i="5"/>
  <c r="V214" i="5"/>
  <c r="Z213" i="5"/>
  <c r="V213" i="5"/>
  <c r="Z212" i="5"/>
  <c r="V212" i="5"/>
  <c r="Z211" i="5"/>
  <c r="V211" i="5"/>
  <c r="Z210" i="5"/>
  <c r="V210" i="5"/>
  <c r="Z209" i="5"/>
  <c r="V209" i="5"/>
  <c r="Z208" i="5"/>
  <c r="V208" i="5"/>
  <c r="Z207" i="5"/>
  <c r="V207" i="5"/>
  <c r="Z206" i="5"/>
  <c r="V206" i="5"/>
  <c r="Z205" i="5"/>
  <c r="V205" i="5"/>
  <c r="Z204" i="5"/>
  <c r="V204" i="5"/>
  <c r="Z203" i="5"/>
  <c r="V203" i="5"/>
  <c r="Z202" i="5"/>
  <c r="V202" i="5"/>
  <c r="Z201" i="5"/>
  <c r="V201" i="5"/>
  <c r="Z200" i="5"/>
  <c r="V200" i="5"/>
  <c r="Z199" i="5"/>
  <c r="V199" i="5"/>
  <c r="Z198" i="5"/>
  <c r="V198" i="5"/>
  <c r="V197" i="5"/>
  <c r="Z196" i="5"/>
  <c r="V196" i="5"/>
  <c r="Z195" i="5"/>
  <c r="V195" i="5"/>
  <c r="Z194" i="5"/>
  <c r="V194" i="5"/>
  <c r="V193" i="5"/>
  <c r="Z192" i="5"/>
  <c r="V192" i="5"/>
  <c r="Z191" i="5"/>
  <c r="V191" i="5"/>
  <c r="Z190" i="5"/>
  <c r="V190" i="5"/>
  <c r="Z189" i="5"/>
  <c r="V189" i="5"/>
  <c r="Z188" i="5"/>
  <c r="V188" i="5"/>
  <c r="Z187" i="5"/>
  <c r="V187" i="5"/>
  <c r="Z186" i="5"/>
  <c r="V186" i="5"/>
  <c r="Z185" i="5"/>
  <c r="V185" i="5"/>
  <c r="Z184" i="5"/>
  <c r="V184" i="5"/>
  <c r="Z183" i="5"/>
  <c r="V183" i="5"/>
  <c r="Z182" i="5"/>
  <c r="V182" i="5"/>
  <c r="Z181" i="5"/>
  <c r="V181" i="5"/>
  <c r="Z180" i="5"/>
  <c r="V180" i="5"/>
  <c r="Z179" i="5"/>
  <c r="V179" i="5"/>
  <c r="Z178" i="5"/>
  <c r="V178" i="5"/>
  <c r="Z177" i="5"/>
  <c r="V177" i="5"/>
  <c r="Z176" i="5"/>
  <c r="V176" i="5"/>
  <c r="Z175" i="5"/>
  <c r="V175" i="5"/>
  <c r="Z174" i="5"/>
  <c r="V174" i="5"/>
  <c r="Z173" i="5"/>
  <c r="V173" i="5"/>
  <c r="Z172" i="5"/>
  <c r="V172" i="5"/>
  <c r="Z171" i="5"/>
  <c r="V171" i="5"/>
  <c r="Z170" i="5"/>
  <c r="V170" i="5"/>
  <c r="Z169" i="5"/>
  <c r="V169" i="5"/>
  <c r="Z168" i="5"/>
  <c r="V168" i="5"/>
  <c r="Z167" i="5"/>
  <c r="V167" i="5"/>
  <c r="Z166" i="5"/>
  <c r="V166" i="5"/>
  <c r="Z165" i="5"/>
  <c r="V165" i="5"/>
  <c r="Z164" i="5"/>
  <c r="V164" i="5"/>
  <c r="Z163" i="5"/>
  <c r="V163" i="5"/>
  <c r="Z162" i="5"/>
  <c r="V162" i="5"/>
  <c r="Z161" i="5"/>
  <c r="V161" i="5"/>
  <c r="Z160" i="5"/>
  <c r="V160" i="5"/>
  <c r="Z159" i="5"/>
  <c r="V159" i="5"/>
  <c r="Z158" i="5"/>
  <c r="V158" i="5"/>
  <c r="Z157" i="5"/>
  <c r="V157" i="5"/>
  <c r="Z156" i="5"/>
  <c r="V156" i="5"/>
  <c r="Z155" i="5"/>
  <c r="V155" i="5"/>
  <c r="Z154" i="5"/>
  <c r="V154" i="5"/>
  <c r="Z153" i="5"/>
  <c r="V153" i="5"/>
  <c r="Z152" i="5"/>
  <c r="V152" i="5"/>
  <c r="Z151" i="5"/>
  <c r="V151" i="5"/>
  <c r="Z150" i="5"/>
  <c r="V150" i="5"/>
  <c r="Z149" i="5"/>
  <c r="V149" i="5"/>
  <c r="Z148" i="5"/>
  <c r="V148" i="5"/>
  <c r="Z147" i="5"/>
  <c r="V147" i="5"/>
  <c r="Z146" i="5"/>
  <c r="V146" i="5"/>
  <c r="Z145" i="5"/>
  <c r="V145" i="5"/>
  <c r="Z144" i="5"/>
  <c r="V144" i="5"/>
  <c r="Z143" i="5"/>
  <c r="V143" i="5"/>
  <c r="Z142" i="5"/>
  <c r="V142" i="5"/>
  <c r="Z141" i="5"/>
  <c r="V141" i="5"/>
  <c r="Z140" i="5"/>
  <c r="V140" i="5"/>
  <c r="Z139" i="5"/>
  <c r="V139" i="5"/>
  <c r="Z138" i="5"/>
  <c r="V138" i="5"/>
  <c r="Z137" i="5"/>
  <c r="V137" i="5"/>
  <c r="Z136" i="5"/>
  <c r="V136" i="5"/>
  <c r="Z135" i="5"/>
  <c r="V135" i="5"/>
  <c r="Z134" i="5"/>
  <c r="V134" i="5"/>
  <c r="Z133" i="5"/>
  <c r="V133" i="5"/>
  <c r="Z132" i="5"/>
  <c r="V132" i="5"/>
  <c r="Z131" i="5"/>
  <c r="V131" i="5"/>
  <c r="Z130" i="5"/>
  <c r="V130" i="5"/>
  <c r="Z129" i="5"/>
  <c r="V129" i="5"/>
  <c r="Z128" i="5"/>
  <c r="V128" i="5"/>
  <c r="Z127" i="5"/>
  <c r="V127" i="5"/>
  <c r="Z126" i="5"/>
  <c r="V126" i="5"/>
  <c r="Z125" i="5"/>
  <c r="V125" i="5"/>
  <c r="Z124" i="5"/>
  <c r="V124" i="5"/>
  <c r="Z123" i="5"/>
  <c r="V123" i="5"/>
  <c r="Z122" i="5"/>
  <c r="V122" i="5"/>
  <c r="Z121" i="5"/>
  <c r="V121" i="5"/>
  <c r="Z120" i="5"/>
  <c r="V120" i="5"/>
  <c r="Z119" i="5"/>
  <c r="V119" i="5"/>
  <c r="Z118" i="5"/>
  <c r="V118" i="5"/>
  <c r="Z117" i="5"/>
  <c r="V117" i="5"/>
  <c r="Z116" i="5"/>
  <c r="V116" i="5"/>
  <c r="Z115" i="5"/>
  <c r="V115" i="5"/>
  <c r="Z114" i="5"/>
  <c r="V114" i="5"/>
  <c r="Z113" i="5"/>
  <c r="V113" i="5"/>
  <c r="Z112" i="5"/>
  <c r="V112" i="5"/>
  <c r="Z111" i="5"/>
  <c r="V111" i="5"/>
  <c r="Z110" i="5"/>
  <c r="V110" i="5"/>
  <c r="Z109" i="5"/>
  <c r="V109" i="5"/>
  <c r="Z108" i="5"/>
  <c r="V108" i="5"/>
  <c r="Z107" i="5"/>
  <c r="V107" i="5"/>
  <c r="Z106" i="5"/>
  <c r="V106" i="5"/>
  <c r="Z105" i="5"/>
  <c r="V105" i="5"/>
  <c r="Z104" i="5"/>
  <c r="V104" i="5"/>
  <c r="Z103" i="5"/>
  <c r="V103" i="5"/>
  <c r="Z102" i="5"/>
  <c r="V102" i="5"/>
  <c r="V101" i="5"/>
  <c r="Z100" i="5"/>
  <c r="V100" i="5"/>
  <c r="Z99" i="5"/>
  <c r="V99" i="5"/>
  <c r="Z98" i="5"/>
  <c r="V98" i="5"/>
  <c r="Z97" i="5"/>
  <c r="V97" i="5"/>
  <c r="Z96" i="5"/>
  <c r="V96" i="5"/>
  <c r="Z95" i="5"/>
  <c r="V95" i="5"/>
  <c r="Z94" i="5"/>
  <c r="V94" i="5"/>
  <c r="V93" i="5"/>
  <c r="Z92" i="5"/>
  <c r="V92" i="5"/>
  <c r="Z91" i="5"/>
  <c r="V91" i="5"/>
  <c r="Z90" i="5"/>
  <c r="V90" i="5"/>
  <c r="Z89" i="5"/>
  <c r="V89" i="5"/>
  <c r="Z88" i="5"/>
  <c r="V88" i="5"/>
  <c r="Z87" i="5"/>
  <c r="V87" i="5"/>
  <c r="Z86" i="5"/>
  <c r="V86" i="5"/>
  <c r="V85" i="5"/>
  <c r="Z84" i="5"/>
  <c r="V84" i="5"/>
  <c r="Z83" i="5"/>
  <c r="V83" i="5"/>
  <c r="Z82" i="5"/>
  <c r="V82" i="5"/>
  <c r="Z81" i="5"/>
  <c r="V81" i="5"/>
  <c r="Z80" i="5"/>
  <c r="V80" i="5"/>
  <c r="Z79" i="5"/>
  <c r="V79" i="5"/>
  <c r="Z78" i="5"/>
  <c r="V78" i="5"/>
  <c r="Z77" i="5"/>
  <c r="V77" i="5"/>
  <c r="Z76" i="5"/>
  <c r="V76" i="5"/>
  <c r="Z75" i="5"/>
  <c r="V75" i="5"/>
  <c r="Z74" i="5"/>
  <c r="V74" i="5"/>
  <c r="Z73" i="5"/>
  <c r="V73" i="5"/>
  <c r="Z72" i="5"/>
  <c r="V72" i="5"/>
  <c r="Z71" i="5"/>
  <c r="V71" i="5"/>
  <c r="Z70" i="5"/>
  <c r="V70" i="5"/>
  <c r="Z69" i="5"/>
  <c r="V69" i="5"/>
  <c r="Z68" i="5"/>
  <c r="V68" i="5"/>
  <c r="Z67" i="5"/>
  <c r="V67" i="5"/>
  <c r="Z66" i="5"/>
  <c r="V66" i="5"/>
  <c r="Z65" i="5"/>
  <c r="V65" i="5"/>
  <c r="Z64" i="5"/>
  <c r="V64" i="5"/>
  <c r="Z63" i="5"/>
  <c r="V63" i="5"/>
  <c r="Z62" i="5"/>
  <c r="V62" i="5"/>
  <c r="Z61" i="5"/>
  <c r="V61" i="5"/>
  <c r="Z60" i="5"/>
  <c r="V60" i="5"/>
  <c r="Z59" i="5"/>
  <c r="V59" i="5"/>
  <c r="Z58" i="5"/>
  <c r="V58" i="5"/>
  <c r="Z57" i="5"/>
  <c r="V57" i="5"/>
  <c r="Z56" i="5"/>
  <c r="V56" i="5"/>
  <c r="Z55" i="5"/>
  <c r="V55" i="5"/>
  <c r="Z54" i="5"/>
  <c r="V54" i="5"/>
  <c r="Z53" i="5"/>
  <c r="V53" i="5"/>
  <c r="Z52" i="5"/>
  <c r="V52" i="5"/>
  <c r="Z51" i="5"/>
  <c r="V51" i="5"/>
  <c r="Z50" i="5"/>
  <c r="V50" i="5"/>
  <c r="Z49" i="5"/>
  <c r="V49" i="5"/>
  <c r="Z48" i="5"/>
  <c r="V48" i="5"/>
  <c r="Z47" i="5"/>
  <c r="V47" i="5"/>
  <c r="Z46" i="5"/>
  <c r="V46" i="5"/>
  <c r="V45" i="5"/>
  <c r="Z44" i="5"/>
  <c r="V44" i="5"/>
  <c r="Z43" i="5"/>
  <c r="V43" i="5"/>
  <c r="Z42" i="5"/>
  <c r="V42" i="5"/>
  <c r="V41" i="5"/>
  <c r="Z40" i="5"/>
  <c r="V40" i="5"/>
  <c r="Z39" i="5"/>
  <c r="V39" i="5"/>
  <c r="Z38" i="5"/>
  <c r="V38" i="5"/>
  <c r="Z37" i="5"/>
  <c r="V37" i="5"/>
  <c r="Z36" i="5"/>
  <c r="V36" i="5"/>
  <c r="V35" i="5"/>
  <c r="Z34" i="5"/>
  <c r="V34" i="5"/>
  <c r="Z33" i="5"/>
  <c r="V33" i="5"/>
  <c r="Z32" i="5"/>
  <c r="V32" i="5"/>
  <c r="V31" i="5"/>
  <c r="Z30" i="5"/>
  <c r="V30" i="5"/>
  <c r="Z29" i="5"/>
  <c r="V29" i="5"/>
  <c r="Z28" i="5"/>
  <c r="V28" i="5"/>
  <c r="Z26" i="5"/>
  <c r="Z25" i="5"/>
  <c r="Z22" i="5"/>
  <c r="Z19" i="5"/>
  <c r="B18" i="5"/>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J7" i="5"/>
  <c r="I7" i="5"/>
  <c r="H7" i="5"/>
  <c r="G7" i="5"/>
  <c r="F7" i="5"/>
  <c r="E7" i="5"/>
  <c r="D7" i="5"/>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AF18" i="5" l="1"/>
  <c r="AF19" i="5" s="1"/>
  <c r="F13" i="5"/>
  <c r="B300" i="5"/>
  <c r="B301" i="5" s="1"/>
  <c r="B302" i="5" s="1"/>
  <c r="B303" i="5" s="1"/>
  <c r="B304" i="5" s="1"/>
  <c r="AG18" i="4"/>
  <c r="Z18" i="5"/>
  <c r="Z17" i="5"/>
  <c r="Z20" i="5"/>
  <c r="Z23" i="5"/>
  <c r="Z31" i="5"/>
  <c r="Z45" i="5"/>
  <c r="Z21" i="5"/>
  <c r="Z24" i="5"/>
  <c r="Z27" i="5"/>
  <c r="Z35" i="5"/>
  <c r="Z41" i="5"/>
  <c r="Z93" i="5"/>
  <c r="Z101" i="5"/>
  <c r="Z85" i="5"/>
  <c r="Z197" i="5"/>
  <c r="Z193" i="5"/>
  <c r="G7" i="4"/>
  <c r="AG18" i="5" l="1"/>
  <c r="K7" i="5"/>
  <c r="AG19" i="4"/>
  <c r="AH18" i="4"/>
  <c r="AF20" i="5"/>
  <c r="AG19" i="5"/>
  <c r="Z304" i="4"/>
  <c r="AA304" i="4" s="1"/>
  <c r="Z303" i="4"/>
  <c r="AA303" i="4" s="1"/>
  <c r="Z302" i="4"/>
  <c r="AA302" i="4" s="1"/>
  <c r="Z301" i="4"/>
  <c r="AA301" i="4" s="1"/>
  <c r="Z300" i="4"/>
  <c r="AA300" i="4" s="1"/>
  <c r="Z299" i="4"/>
  <c r="Z298" i="4"/>
  <c r="Z297" i="4"/>
  <c r="AA297" i="4" s="1"/>
  <c r="Z296" i="4"/>
  <c r="AA296" i="4"/>
  <c r="Z295" i="4"/>
  <c r="AA295" i="4" s="1"/>
  <c r="Z294" i="4"/>
  <c r="AA294" i="4" s="1"/>
  <c r="Z293" i="4"/>
  <c r="AA293" i="4" s="1"/>
  <c r="Z292" i="4"/>
  <c r="AA292" i="4" s="1"/>
  <c r="Z291" i="4"/>
  <c r="Z290" i="4"/>
  <c r="Z289" i="4"/>
  <c r="AA289" i="4" s="1"/>
  <c r="Z288" i="4"/>
  <c r="AA288" i="4" s="1"/>
  <c r="Z287" i="4"/>
  <c r="AA287" i="4" s="1"/>
  <c r="Z286" i="4"/>
  <c r="AA286" i="4" s="1"/>
  <c r="Z285" i="4"/>
  <c r="AA285" i="4" s="1"/>
  <c r="Z284" i="4"/>
  <c r="AA284" i="4" s="1"/>
  <c r="Z283" i="4"/>
  <c r="Z282" i="4"/>
  <c r="Z281" i="4"/>
  <c r="AA281" i="4" s="1"/>
  <c r="Z280" i="4"/>
  <c r="AA280" i="4" s="1"/>
  <c r="Z279" i="4"/>
  <c r="AA279" i="4" s="1"/>
  <c r="Z278" i="4"/>
  <c r="AA278" i="4" s="1"/>
  <c r="Z277" i="4"/>
  <c r="AA277" i="4" s="1"/>
  <c r="Z276" i="4"/>
  <c r="AA276" i="4" s="1"/>
  <c r="Z275" i="4"/>
  <c r="Z274" i="4"/>
  <c r="Z273" i="4"/>
  <c r="AA273" i="4" s="1"/>
  <c r="Z272" i="4"/>
  <c r="AA272" i="4" s="1"/>
  <c r="Z271" i="4"/>
  <c r="AA271" i="4" s="1"/>
  <c r="Z270" i="4"/>
  <c r="AA270" i="4" s="1"/>
  <c r="Z269" i="4"/>
  <c r="Z268" i="4"/>
  <c r="Z267" i="4"/>
  <c r="AA267" i="4" s="1"/>
  <c r="Z266" i="4"/>
  <c r="Z265" i="4"/>
  <c r="AA265" i="4" s="1"/>
  <c r="Z264" i="4"/>
  <c r="AA264" i="4" s="1"/>
  <c r="Z263" i="4"/>
  <c r="AA263" i="4" s="1"/>
  <c r="Z262" i="4"/>
  <c r="AA262" i="4" s="1"/>
  <c r="Z261" i="4"/>
  <c r="Z260" i="4"/>
  <c r="Z259" i="4"/>
  <c r="AA259" i="4"/>
  <c r="Z258" i="4"/>
  <c r="Z257" i="4"/>
  <c r="AA257" i="4" s="1"/>
  <c r="Z256" i="4"/>
  <c r="AA256" i="4" s="1"/>
  <c r="Z255" i="4"/>
  <c r="AA255" i="4" s="1"/>
  <c r="Z254" i="4"/>
  <c r="AA254" i="4" s="1"/>
  <c r="Z253" i="4"/>
  <c r="Z252" i="4"/>
  <c r="Z251" i="4"/>
  <c r="AA251" i="4" s="1"/>
  <c r="Z250" i="4"/>
  <c r="Z249" i="4"/>
  <c r="AA249" i="4" s="1"/>
  <c r="Z248" i="4"/>
  <c r="AA248" i="4" s="1"/>
  <c r="Z247" i="4"/>
  <c r="AA247" i="4" s="1"/>
  <c r="Z246" i="4"/>
  <c r="AA246" i="4" s="1"/>
  <c r="Z245" i="4"/>
  <c r="Z244" i="4"/>
  <c r="Z243" i="4"/>
  <c r="AA243" i="4" s="1"/>
  <c r="Z242" i="4"/>
  <c r="Z241" i="4"/>
  <c r="AA241" i="4" s="1"/>
  <c r="Z240" i="4"/>
  <c r="AA240" i="4" s="1"/>
  <c r="Z239" i="4"/>
  <c r="AA239" i="4" s="1"/>
  <c r="Z238" i="4"/>
  <c r="AA238" i="4" s="1"/>
  <c r="Z237" i="4"/>
  <c r="Z236" i="4"/>
  <c r="Z235" i="4"/>
  <c r="AA235" i="4" s="1"/>
  <c r="Z234" i="4"/>
  <c r="Z233" i="4"/>
  <c r="AA233" i="4" s="1"/>
  <c r="Z232" i="4"/>
  <c r="AA232" i="4" s="1"/>
  <c r="Z231" i="4"/>
  <c r="AA231" i="4" s="1"/>
  <c r="Z230" i="4"/>
  <c r="AA230" i="4" s="1"/>
  <c r="Z229" i="4"/>
  <c r="Z228" i="4"/>
  <c r="Z227" i="4"/>
  <c r="AA227" i="4"/>
  <c r="Z226" i="4"/>
  <c r="Z225" i="4"/>
  <c r="AA225" i="4" s="1"/>
  <c r="Z224" i="4"/>
  <c r="AA224" i="4" s="1"/>
  <c r="Z223" i="4"/>
  <c r="AA223" i="4" s="1"/>
  <c r="Z222" i="4"/>
  <c r="AA222" i="4" s="1"/>
  <c r="Z221" i="4"/>
  <c r="Z220" i="4"/>
  <c r="Z219" i="4"/>
  <c r="Z218" i="4"/>
  <c r="AA218" i="4" s="1"/>
  <c r="Z217" i="4"/>
  <c r="AA217" i="4" s="1"/>
  <c r="Z216" i="4"/>
  <c r="Z215" i="4"/>
  <c r="AA215" i="4" s="1"/>
  <c r="Z214" i="4"/>
  <c r="AA214" i="4" s="1"/>
  <c r="Z213" i="4"/>
  <c r="AA213" i="4" s="1"/>
  <c r="Z212" i="4"/>
  <c r="Z211" i="4"/>
  <c r="AA211" i="4" s="1"/>
  <c r="Z210" i="4"/>
  <c r="Z209" i="4"/>
  <c r="AA209" i="4" s="1"/>
  <c r="Z208" i="4"/>
  <c r="AA208" i="4"/>
  <c r="Z207" i="4"/>
  <c r="AA207" i="4" s="1"/>
  <c r="Z206" i="4"/>
  <c r="Z205" i="4"/>
  <c r="AA205" i="4" s="1"/>
  <c r="Z204" i="4"/>
  <c r="AA204" i="4" s="1"/>
  <c r="Z203" i="4"/>
  <c r="AA203" i="4" s="1"/>
  <c r="Z202" i="4"/>
  <c r="Z201" i="4"/>
  <c r="AA201" i="4" s="1"/>
  <c r="Z200" i="4"/>
  <c r="AA200" i="4" s="1"/>
  <c r="Z199" i="4"/>
  <c r="AA199" i="4" s="1"/>
  <c r="Z198" i="4"/>
  <c r="Z197" i="4"/>
  <c r="AA197" i="4" s="1"/>
  <c r="Z196" i="4"/>
  <c r="AA196" i="4" s="1"/>
  <c r="Z195" i="4"/>
  <c r="AA195" i="4" s="1"/>
  <c r="Z194" i="4"/>
  <c r="Z193" i="4"/>
  <c r="AA193" i="4" s="1"/>
  <c r="Z192" i="4"/>
  <c r="AA192" i="4"/>
  <c r="Z191" i="4"/>
  <c r="AA191" i="4" s="1"/>
  <c r="Z190" i="4"/>
  <c r="Z189" i="4"/>
  <c r="AA189" i="4" s="1"/>
  <c r="Z188" i="4"/>
  <c r="AA188" i="4" s="1"/>
  <c r="Z187" i="4"/>
  <c r="AA187" i="4" s="1"/>
  <c r="Z186" i="4"/>
  <c r="Z185" i="4"/>
  <c r="AA185" i="4" s="1"/>
  <c r="Z184" i="4"/>
  <c r="AA184" i="4" s="1"/>
  <c r="Z183" i="4"/>
  <c r="AA183" i="4" s="1"/>
  <c r="Z182" i="4"/>
  <c r="Z181" i="4"/>
  <c r="AA181" i="4" s="1"/>
  <c r="Z180" i="4"/>
  <c r="AA180" i="4" s="1"/>
  <c r="Z179" i="4"/>
  <c r="AA179" i="4" s="1"/>
  <c r="Z178" i="4"/>
  <c r="Z177" i="4"/>
  <c r="AA177" i="4" s="1"/>
  <c r="Z176" i="4"/>
  <c r="AA176" i="4" s="1"/>
  <c r="Z175" i="4"/>
  <c r="AA175" i="4" s="1"/>
  <c r="Z174" i="4"/>
  <c r="AA174" i="4" s="1"/>
  <c r="Z173" i="4"/>
  <c r="AA173" i="4" s="1"/>
  <c r="Z172" i="4"/>
  <c r="Z171" i="4"/>
  <c r="AA171" i="4" s="1"/>
  <c r="Z170" i="4"/>
  <c r="AA170" i="4" s="1"/>
  <c r="Z169" i="4"/>
  <c r="AA169" i="4" s="1"/>
  <c r="Z168" i="4"/>
  <c r="Z167" i="4"/>
  <c r="AA167" i="4"/>
  <c r="Z166" i="4"/>
  <c r="AA166" i="4" s="1"/>
  <c r="Z165" i="4"/>
  <c r="AA165" i="4" s="1"/>
  <c r="Z164" i="4"/>
  <c r="Z163" i="4"/>
  <c r="AA163" i="4" s="1"/>
  <c r="Z162" i="4"/>
  <c r="AA162" i="4" s="1"/>
  <c r="Z161" i="4"/>
  <c r="AA161" i="4" s="1"/>
  <c r="Z160" i="4"/>
  <c r="Z159" i="4"/>
  <c r="AA159" i="4" s="1"/>
  <c r="Z158" i="4"/>
  <c r="AA158" i="4" s="1"/>
  <c r="Z157" i="4"/>
  <c r="Z156" i="4"/>
  <c r="AA156" i="4" s="1"/>
  <c r="Z155" i="4"/>
  <c r="AA155" i="4" s="1"/>
  <c r="Z154" i="4"/>
  <c r="AA154" i="4" s="1"/>
  <c r="Z153" i="4"/>
  <c r="Z152" i="4"/>
  <c r="AA152" i="4" s="1"/>
  <c r="Z151" i="4"/>
  <c r="AA151" i="4" s="1"/>
  <c r="Z150" i="4"/>
  <c r="AA150" i="4" s="1"/>
  <c r="Z149" i="4"/>
  <c r="Z148" i="4"/>
  <c r="AA148" i="4" s="1"/>
  <c r="Z147" i="4"/>
  <c r="AA147" i="4" s="1"/>
  <c r="Z146" i="4"/>
  <c r="AA146" i="4" s="1"/>
  <c r="Z145" i="4"/>
  <c r="Z144" i="4"/>
  <c r="AA144" i="4" s="1"/>
  <c r="Z143" i="4"/>
  <c r="AA143" i="4" s="1"/>
  <c r="Z142" i="4"/>
  <c r="AA142" i="4" s="1"/>
  <c r="Z141" i="4"/>
  <c r="Z140" i="4"/>
  <c r="AA140" i="4" s="1"/>
  <c r="Z139" i="4"/>
  <c r="AA139" i="4" s="1"/>
  <c r="Z138" i="4"/>
  <c r="AA138" i="4" s="1"/>
  <c r="Z137" i="4"/>
  <c r="Z136" i="4"/>
  <c r="AA136" i="4" s="1"/>
  <c r="Z135" i="4"/>
  <c r="AA135" i="4" s="1"/>
  <c r="Z134" i="4"/>
  <c r="AA134" i="4" s="1"/>
  <c r="Z133" i="4"/>
  <c r="Z132" i="4"/>
  <c r="AA132" i="4" s="1"/>
  <c r="Z131" i="4"/>
  <c r="AA131" i="4" s="1"/>
  <c r="Z130" i="4"/>
  <c r="AA130" i="4" s="1"/>
  <c r="Z129" i="4"/>
  <c r="Z128" i="4"/>
  <c r="AA128" i="4" s="1"/>
  <c r="Z127" i="4"/>
  <c r="AA127" i="4" s="1"/>
  <c r="Z126" i="4"/>
  <c r="AA126" i="4" s="1"/>
  <c r="Z125" i="4"/>
  <c r="Z124" i="4"/>
  <c r="AA124" i="4" s="1"/>
  <c r="Z123" i="4"/>
  <c r="AA123" i="4" s="1"/>
  <c r="Z122" i="4"/>
  <c r="AA122" i="4" s="1"/>
  <c r="Z121" i="4"/>
  <c r="Z120" i="4"/>
  <c r="Z119" i="4"/>
  <c r="AA119" i="4" s="1"/>
  <c r="Z118" i="4"/>
  <c r="AA118" i="4" s="1"/>
  <c r="Z117" i="4"/>
  <c r="Z116" i="4"/>
  <c r="AA116" i="4"/>
  <c r="Z115" i="4"/>
  <c r="AA115" i="4" s="1"/>
  <c r="Z114" i="4"/>
  <c r="AA114" i="4" s="1"/>
  <c r="Z113" i="4"/>
  <c r="Z112" i="4"/>
  <c r="AA112" i="4" s="1"/>
  <c r="Z111" i="4"/>
  <c r="AA111" i="4" s="1"/>
  <c r="Z110" i="4"/>
  <c r="AA110" i="4" s="1"/>
  <c r="Z109" i="4"/>
  <c r="Z108" i="4"/>
  <c r="AA108" i="4" s="1"/>
  <c r="Z107" i="4"/>
  <c r="AA107" i="4" s="1"/>
  <c r="Z106" i="4"/>
  <c r="AA106" i="4" s="1"/>
  <c r="Z105" i="4"/>
  <c r="AA105" i="4"/>
  <c r="Z104" i="4"/>
  <c r="AA104" i="4" s="1"/>
  <c r="Z103" i="4"/>
  <c r="AA103" i="4" s="1"/>
  <c r="Z102" i="4"/>
  <c r="AA102" i="4" s="1"/>
  <c r="Z101" i="4"/>
  <c r="AA101" i="4" s="1"/>
  <c r="Z100" i="4"/>
  <c r="AA100" i="4" s="1"/>
  <c r="Z99" i="4"/>
  <c r="Z98" i="4"/>
  <c r="AA98" i="4" s="1"/>
  <c r="Z97" i="4"/>
  <c r="AA97" i="4"/>
  <c r="Z96" i="4"/>
  <c r="AA96" i="4" s="1"/>
  <c r="Z95" i="4"/>
  <c r="AA95" i="4" s="1"/>
  <c r="Z94" i="4"/>
  <c r="AA94" i="4" s="1"/>
  <c r="Z93" i="4"/>
  <c r="AA93" i="4"/>
  <c r="Z92" i="4"/>
  <c r="AA92" i="4" s="1"/>
  <c r="Z91" i="4"/>
  <c r="Z90" i="4"/>
  <c r="AA90" i="4" s="1"/>
  <c r="Z89" i="4"/>
  <c r="AA89" i="4" s="1"/>
  <c r="Z88" i="4"/>
  <c r="AA88" i="4" s="1"/>
  <c r="Z87" i="4"/>
  <c r="AA87" i="4" s="1"/>
  <c r="Z86" i="4"/>
  <c r="AA86" i="4" s="1"/>
  <c r="Z85" i="4"/>
  <c r="AA85" i="4" s="1"/>
  <c r="Z84" i="4"/>
  <c r="AA84" i="4"/>
  <c r="Z83" i="4"/>
  <c r="Z82" i="4"/>
  <c r="AA82" i="4" s="1"/>
  <c r="Z81" i="4"/>
  <c r="Z80" i="4"/>
  <c r="AA80" i="4" s="1"/>
  <c r="Z79" i="4"/>
  <c r="AA79" i="4" s="1"/>
  <c r="Z78" i="4"/>
  <c r="AA78" i="4" s="1"/>
  <c r="Z77" i="4"/>
  <c r="AA77" i="4" s="1"/>
  <c r="Z76" i="4"/>
  <c r="AA76" i="4" s="1"/>
  <c r="Z75" i="4"/>
  <c r="AA75" i="4"/>
  <c r="Z74" i="4"/>
  <c r="AA74" i="4" s="1"/>
  <c r="Z73" i="4"/>
  <c r="Z72" i="4"/>
  <c r="AA72" i="4" s="1"/>
  <c r="Z71" i="4"/>
  <c r="AA71" i="4" s="1"/>
  <c r="Z70" i="4"/>
  <c r="AA70" i="4" s="1"/>
  <c r="Z69" i="4"/>
  <c r="AA69" i="4" s="1"/>
  <c r="Z68" i="4"/>
  <c r="AA68" i="4" s="1"/>
  <c r="Z67" i="4"/>
  <c r="AA67" i="4" s="1"/>
  <c r="Z66" i="4"/>
  <c r="AA66" i="4" s="1"/>
  <c r="Z65" i="4"/>
  <c r="Z64" i="4"/>
  <c r="AA64" i="4" s="1"/>
  <c r="Z63" i="4"/>
  <c r="Z62" i="4"/>
  <c r="AA62" i="4" s="1"/>
  <c r="Z61" i="4"/>
  <c r="AA61" i="4" s="1"/>
  <c r="Z60" i="4"/>
  <c r="AA60" i="4" s="1"/>
  <c r="Z59" i="4"/>
  <c r="AA59" i="4" s="1"/>
  <c r="Z58" i="4"/>
  <c r="AA58" i="4" s="1"/>
  <c r="Z57" i="4"/>
  <c r="Z56" i="4"/>
  <c r="AA56" i="4" s="1"/>
  <c r="Z55" i="4"/>
  <c r="AA55" i="4" s="1"/>
  <c r="Z54" i="4"/>
  <c r="AA54" i="4" s="1"/>
  <c r="Z53" i="4"/>
  <c r="Z52" i="4"/>
  <c r="AA52" i="4" s="1"/>
  <c r="Z51" i="4"/>
  <c r="Z50" i="4"/>
  <c r="AA50" i="4" s="1"/>
  <c r="Z49" i="4"/>
  <c r="Z48" i="4"/>
  <c r="AA48" i="4" s="1"/>
  <c r="Z47" i="4"/>
  <c r="AA47" i="4" s="1"/>
  <c r="Z46" i="4"/>
  <c r="AA46" i="4" s="1"/>
  <c r="Z45" i="4"/>
  <c r="AA45" i="4" s="1"/>
  <c r="Z44" i="4"/>
  <c r="AA44" i="4" s="1"/>
  <c r="Z43" i="4"/>
  <c r="AA43" i="4" s="1"/>
  <c r="Z42" i="4"/>
  <c r="AA42" i="4" s="1"/>
  <c r="Z41" i="4"/>
  <c r="Z40" i="4"/>
  <c r="AA40" i="4" s="1"/>
  <c r="Z39" i="4"/>
  <c r="AA39" i="4" s="1"/>
  <c r="Z38" i="4"/>
  <c r="AA38" i="4" s="1"/>
  <c r="Z37" i="4"/>
  <c r="AA37" i="4" s="1"/>
  <c r="Z36" i="4"/>
  <c r="AA36" i="4" s="1"/>
  <c r="Z35" i="4"/>
  <c r="AA35" i="4" s="1"/>
  <c r="Z34" i="4"/>
  <c r="AA34" i="4" s="1"/>
  <c r="Z33" i="4"/>
  <c r="Z32" i="4"/>
  <c r="AA32" i="4" s="1"/>
  <c r="Z31" i="4"/>
  <c r="Z30" i="4"/>
  <c r="AA30" i="4" s="1"/>
  <c r="Z29" i="4"/>
  <c r="AA29" i="4" s="1"/>
  <c r="Z28" i="4"/>
  <c r="AA28" i="4" s="1"/>
  <c r="Z27" i="4"/>
  <c r="AA27" i="4" s="1"/>
  <c r="Z26" i="4"/>
  <c r="AA26" i="4" s="1"/>
  <c r="Z25" i="4"/>
  <c r="Z24" i="4"/>
  <c r="AA24" i="4" s="1"/>
  <c r="Z23" i="4"/>
  <c r="AA23" i="4" s="1"/>
  <c r="Z22" i="4"/>
  <c r="AA22" i="4" s="1"/>
  <c r="Z21" i="4"/>
  <c r="AA20" i="4"/>
  <c r="Z19" i="4"/>
  <c r="AE19" i="4"/>
  <c r="AE20" i="4" s="1"/>
  <c r="AE21" i="4" s="1"/>
  <c r="AE22" i="4" s="1"/>
  <c r="AE23" i="4" s="1"/>
  <c r="AE24" i="4" s="1"/>
  <c r="AE25" i="4" s="1"/>
  <c r="AE26" i="4" s="1"/>
  <c r="AE27" i="4" s="1"/>
  <c r="AE28" i="4" s="1"/>
  <c r="AE29" i="4" s="1"/>
  <c r="AE30" i="4" s="1"/>
  <c r="AE31" i="4" s="1"/>
  <c r="AE32" i="4" s="1"/>
  <c r="AE33" i="4" s="1"/>
  <c r="AE34" i="4" s="1"/>
  <c r="AE35" i="4" s="1"/>
  <c r="AE36" i="4" s="1"/>
  <c r="AE37" i="4" s="1"/>
  <c r="AE38" i="4" s="1"/>
  <c r="AE39" i="4" s="1"/>
  <c r="AE40" i="4" s="1"/>
  <c r="AE41" i="4" s="1"/>
  <c r="AE42" i="4" s="1"/>
  <c r="AE43" i="4" s="1"/>
  <c r="AE44" i="4" s="1"/>
  <c r="AE45" i="4" s="1"/>
  <c r="AE46" i="4" s="1"/>
  <c r="AE47" i="4" s="1"/>
  <c r="AE48" i="4" s="1"/>
  <c r="AE49" i="4" s="1"/>
  <c r="AE50" i="4" s="1"/>
  <c r="AE51" i="4" s="1"/>
  <c r="AE52" i="4" s="1"/>
  <c r="AE53" i="4" s="1"/>
  <c r="AE54" i="4" s="1"/>
  <c r="AE55" i="4" s="1"/>
  <c r="AE56" i="4" s="1"/>
  <c r="AE57" i="4" s="1"/>
  <c r="AE58" i="4" s="1"/>
  <c r="AE59" i="4" s="1"/>
  <c r="AE60" i="4" s="1"/>
  <c r="AE61" i="4" s="1"/>
  <c r="AE62" i="4" s="1"/>
  <c r="AE63" i="4" s="1"/>
  <c r="AE64" i="4" s="1"/>
  <c r="AE65" i="4" s="1"/>
  <c r="AE66" i="4" s="1"/>
  <c r="AE67" i="4" s="1"/>
  <c r="AE68" i="4" s="1"/>
  <c r="AE69" i="4" s="1"/>
  <c r="AE70" i="4" s="1"/>
  <c r="AE71" i="4" s="1"/>
  <c r="AE72" i="4" s="1"/>
  <c r="AE73" i="4" s="1"/>
  <c r="AE74" i="4" s="1"/>
  <c r="AE75" i="4" s="1"/>
  <c r="AE76" i="4" s="1"/>
  <c r="AE77" i="4" s="1"/>
  <c r="AE78" i="4" s="1"/>
  <c r="AE79" i="4" s="1"/>
  <c r="AE80" i="4" s="1"/>
  <c r="AE81" i="4" s="1"/>
  <c r="AE82" i="4" s="1"/>
  <c r="AE83" i="4" s="1"/>
  <c r="AE84" i="4" s="1"/>
  <c r="AE85" i="4" s="1"/>
  <c r="AE86" i="4" s="1"/>
  <c r="AE87" i="4" s="1"/>
  <c r="AE88" i="4" s="1"/>
  <c r="AE89" i="4" s="1"/>
  <c r="AE90" i="4" s="1"/>
  <c r="AE91" i="4" s="1"/>
  <c r="AE92" i="4" s="1"/>
  <c r="AE93" i="4" s="1"/>
  <c r="AE94" i="4" s="1"/>
  <c r="AE95" i="4" s="1"/>
  <c r="AE96" i="4" s="1"/>
  <c r="AE97" i="4" s="1"/>
  <c r="AE98" i="4" s="1"/>
  <c r="AE99" i="4" s="1"/>
  <c r="AE100" i="4" s="1"/>
  <c r="AE101" i="4" s="1"/>
  <c r="AE102" i="4" s="1"/>
  <c r="AE103" i="4" s="1"/>
  <c r="AE104" i="4" s="1"/>
  <c r="AE105" i="4" s="1"/>
  <c r="AE106" i="4" s="1"/>
  <c r="AE107" i="4" s="1"/>
  <c r="AE108" i="4" s="1"/>
  <c r="AE109" i="4" s="1"/>
  <c r="AE110" i="4" s="1"/>
  <c r="AE111" i="4" s="1"/>
  <c r="AE112" i="4" s="1"/>
  <c r="AE113" i="4" s="1"/>
  <c r="AE114" i="4" s="1"/>
  <c r="AE115" i="4" s="1"/>
  <c r="AE116" i="4" s="1"/>
  <c r="AE117" i="4" s="1"/>
  <c r="AE118" i="4" s="1"/>
  <c r="AE119" i="4" s="1"/>
  <c r="AE120" i="4" s="1"/>
  <c r="AE121" i="4" s="1"/>
  <c r="AE122" i="4" s="1"/>
  <c r="AE123" i="4" s="1"/>
  <c r="AE124" i="4" s="1"/>
  <c r="AE125" i="4" s="1"/>
  <c r="AE126" i="4" s="1"/>
  <c r="AE127" i="4" s="1"/>
  <c r="AE128" i="4" s="1"/>
  <c r="AE129" i="4" s="1"/>
  <c r="AE130" i="4" s="1"/>
  <c r="AE131" i="4" s="1"/>
  <c r="AE132" i="4" s="1"/>
  <c r="AE133" i="4" s="1"/>
  <c r="AE134" i="4" s="1"/>
  <c r="AE135" i="4" s="1"/>
  <c r="AE136" i="4" s="1"/>
  <c r="AE137" i="4" s="1"/>
  <c r="AE138" i="4" s="1"/>
  <c r="AE139" i="4" s="1"/>
  <c r="AE140" i="4" s="1"/>
  <c r="AE141" i="4" s="1"/>
  <c r="AE142" i="4" s="1"/>
  <c r="AE143" i="4" s="1"/>
  <c r="AE144" i="4" s="1"/>
  <c r="AE145" i="4" s="1"/>
  <c r="AE146" i="4" s="1"/>
  <c r="AE147" i="4" s="1"/>
  <c r="AE148" i="4" s="1"/>
  <c r="AE149" i="4" s="1"/>
  <c r="AE150" i="4" s="1"/>
  <c r="AE151" i="4" s="1"/>
  <c r="AE152" i="4" s="1"/>
  <c r="AE153" i="4" s="1"/>
  <c r="AE154" i="4" s="1"/>
  <c r="AE155" i="4" s="1"/>
  <c r="AE156" i="4" s="1"/>
  <c r="AE157" i="4" s="1"/>
  <c r="AE158" i="4" s="1"/>
  <c r="AE159" i="4" s="1"/>
  <c r="AE160" i="4" s="1"/>
  <c r="AE161" i="4" s="1"/>
  <c r="AE162" i="4" s="1"/>
  <c r="AE163" i="4" s="1"/>
  <c r="AE164" i="4" s="1"/>
  <c r="AE165" i="4" s="1"/>
  <c r="AE166" i="4" s="1"/>
  <c r="AE167" i="4" s="1"/>
  <c r="AE168" i="4" s="1"/>
  <c r="AE169" i="4" s="1"/>
  <c r="AE170" i="4" s="1"/>
  <c r="AE171" i="4" s="1"/>
  <c r="AE172" i="4" s="1"/>
  <c r="AE173" i="4" s="1"/>
  <c r="AE174" i="4" s="1"/>
  <c r="AE175" i="4" s="1"/>
  <c r="AE176" i="4" s="1"/>
  <c r="AE177" i="4" s="1"/>
  <c r="AE178" i="4" s="1"/>
  <c r="AE179" i="4" s="1"/>
  <c r="AE180" i="4" s="1"/>
  <c r="AE181" i="4" s="1"/>
  <c r="AE182" i="4" s="1"/>
  <c r="AE183" i="4" s="1"/>
  <c r="AE184" i="4" s="1"/>
  <c r="AE185" i="4" s="1"/>
  <c r="AE186" i="4" s="1"/>
  <c r="AE187" i="4" s="1"/>
  <c r="AE188" i="4" s="1"/>
  <c r="AE189" i="4" s="1"/>
  <c r="AE190" i="4" s="1"/>
  <c r="AE191" i="4" s="1"/>
  <c r="AE192" i="4" s="1"/>
  <c r="AE193" i="4" s="1"/>
  <c r="AE194" i="4" s="1"/>
  <c r="AE195" i="4" s="1"/>
  <c r="AE196" i="4" s="1"/>
  <c r="AE197" i="4" s="1"/>
  <c r="AE198" i="4" s="1"/>
  <c r="AE199" i="4" s="1"/>
  <c r="AE200" i="4" s="1"/>
  <c r="AE201" i="4" s="1"/>
  <c r="AE202" i="4" s="1"/>
  <c r="AE203" i="4" s="1"/>
  <c r="AE204" i="4" s="1"/>
  <c r="AE205" i="4" s="1"/>
  <c r="AE206" i="4" s="1"/>
  <c r="AE207" i="4" s="1"/>
  <c r="AE208" i="4" s="1"/>
  <c r="AE209" i="4" s="1"/>
  <c r="AE210" i="4" s="1"/>
  <c r="AE211" i="4" s="1"/>
  <c r="AE212" i="4" s="1"/>
  <c r="AE213" i="4" s="1"/>
  <c r="AE214" i="4" s="1"/>
  <c r="AE215" i="4" s="1"/>
  <c r="AE216" i="4" s="1"/>
  <c r="AE217" i="4" s="1"/>
  <c r="AE218" i="4" s="1"/>
  <c r="AE219" i="4" s="1"/>
  <c r="AE220" i="4" s="1"/>
  <c r="AE221" i="4" s="1"/>
  <c r="AE222" i="4" s="1"/>
  <c r="AE223" i="4" s="1"/>
  <c r="AE224" i="4" s="1"/>
  <c r="AE225" i="4" s="1"/>
  <c r="AE226" i="4" s="1"/>
  <c r="AE227" i="4" s="1"/>
  <c r="AE228" i="4" s="1"/>
  <c r="AE229" i="4" s="1"/>
  <c r="AE230" i="4" s="1"/>
  <c r="AE231" i="4" s="1"/>
  <c r="AE232" i="4" s="1"/>
  <c r="AE233" i="4" s="1"/>
  <c r="AE234" i="4" s="1"/>
  <c r="AE235" i="4" s="1"/>
  <c r="AE236" i="4" s="1"/>
  <c r="AE237" i="4" s="1"/>
  <c r="AE238" i="4" s="1"/>
  <c r="AE239" i="4" s="1"/>
  <c r="AE240" i="4" s="1"/>
  <c r="AE241" i="4" s="1"/>
  <c r="AE242" i="4" s="1"/>
  <c r="AE243" i="4" s="1"/>
  <c r="AE244" i="4" s="1"/>
  <c r="AE245" i="4" s="1"/>
  <c r="AE246" i="4" s="1"/>
  <c r="AE247" i="4" s="1"/>
  <c r="AE248" i="4" s="1"/>
  <c r="AE249" i="4" s="1"/>
  <c r="AE250" i="4" s="1"/>
  <c r="AE251" i="4" s="1"/>
  <c r="AE252" i="4" s="1"/>
  <c r="AE253" i="4" s="1"/>
  <c r="AE254" i="4" s="1"/>
  <c r="AE255" i="4" s="1"/>
  <c r="AE256" i="4" s="1"/>
  <c r="AE257" i="4" s="1"/>
  <c r="AE258" i="4" s="1"/>
  <c r="AE259" i="4" s="1"/>
  <c r="AE260" i="4" s="1"/>
  <c r="AE261" i="4" s="1"/>
  <c r="AE262" i="4" s="1"/>
  <c r="AE263" i="4" s="1"/>
  <c r="AE264" i="4" s="1"/>
  <c r="AE265" i="4" s="1"/>
  <c r="AE266" i="4" s="1"/>
  <c r="AE267" i="4" s="1"/>
  <c r="AE268" i="4" s="1"/>
  <c r="AE269" i="4" s="1"/>
  <c r="AE270" i="4" s="1"/>
  <c r="AE271" i="4" s="1"/>
  <c r="AE272" i="4" s="1"/>
  <c r="AE273" i="4" s="1"/>
  <c r="AE274" i="4" s="1"/>
  <c r="AE275" i="4" s="1"/>
  <c r="AE276" i="4" s="1"/>
  <c r="AE277" i="4" s="1"/>
  <c r="AE278" i="4" s="1"/>
  <c r="AE279" i="4" s="1"/>
  <c r="AE280" i="4" s="1"/>
  <c r="AE281" i="4" s="1"/>
  <c r="AE282" i="4" s="1"/>
  <c r="AE283" i="4" s="1"/>
  <c r="AE284" i="4" s="1"/>
  <c r="AE285" i="4" s="1"/>
  <c r="AE286" i="4" s="1"/>
  <c r="AE287" i="4" s="1"/>
  <c r="AE288" i="4" s="1"/>
  <c r="AE289" i="4" s="1"/>
  <c r="AE290" i="4" s="1"/>
  <c r="AE291" i="4" s="1"/>
  <c r="AE292" i="4" s="1"/>
  <c r="AE293" i="4" s="1"/>
  <c r="AE294" i="4" s="1"/>
  <c r="AE295" i="4" s="1"/>
  <c r="AE296" i="4" s="1"/>
  <c r="AE297" i="4" s="1"/>
  <c r="AE298" i="4" s="1"/>
  <c r="AE299" i="4" s="1"/>
  <c r="AE300" i="4" s="1"/>
  <c r="AE301" i="4" s="1"/>
  <c r="AE302" i="4" s="1"/>
  <c r="AE303" i="4" s="1"/>
  <c r="AE304" i="4" s="1"/>
  <c r="Z17" i="4"/>
  <c r="B18" i="4"/>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J7" i="4"/>
  <c r="I7" i="4"/>
  <c r="H7" i="4"/>
  <c r="F7" i="4"/>
  <c r="E7" i="4"/>
  <c r="D7" i="4"/>
  <c r="AG20" i="4" l="1"/>
  <c r="AH19" i="4"/>
  <c r="AF21" i="5"/>
  <c r="AG20" i="5"/>
  <c r="K7" i="4"/>
  <c r="AA18" i="4"/>
  <c r="AA17" i="4"/>
  <c r="AA19" i="4"/>
  <c r="AA21" i="4"/>
  <c r="AA31" i="4"/>
  <c r="AA51" i="4"/>
  <c r="AA53" i="4"/>
  <c r="AA63" i="4"/>
  <c r="AA83" i="4"/>
  <c r="AA91" i="4"/>
  <c r="AA99" i="4"/>
  <c r="AA120" i="4"/>
  <c r="AA109" i="4"/>
  <c r="AA117" i="4"/>
  <c r="AA125" i="4"/>
  <c r="AA133" i="4"/>
  <c r="AA141" i="4"/>
  <c r="AA149" i="4"/>
  <c r="AA157" i="4"/>
  <c r="AA160" i="4"/>
  <c r="AA168" i="4"/>
  <c r="AA178" i="4"/>
  <c r="AA186" i="4"/>
  <c r="AA194" i="4"/>
  <c r="AA202" i="4"/>
  <c r="AA210" i="4"/>
  <c r="AA219" i="4"/>
  <c r="AA229" i="4"/>
  <c r="AA234" i="4"/>
  <c r="AA236" i="4"/>
  <c r="AA245" i="4"/>
  <c r="AA250" i="4"/>
  <c r="AA252" i="4"/>
  <c r="AA261" i="4"/>
  <c r="AA266" i="4"/>
  <c r="AA268" i="4"/>
  <c r="AA275" i="4"/>
  <c r="AA282" i="4"/>
  <c r="AA291" i="4"/>
  <c r="AA298" i="4"/>
  <c r="AA113" i="4"/>
  <c r="AA121" i="4"/>
  <c r="AA129" i="4"/>
  <c r="AA137" i="4"/>
  <c r="AA145" i="4"/>
  <c r="AA153" i="4"/>
  <c r="AA164" i="4"/>
  <c r="AA172" i="4"/>
  <c r="AA182" i="4"/>
  <c r="AA190" i="4"/>
  <c r="AA198" i="4"/>
  <c r="AA206" i="4"/>
  <c r="AA221" i="4"/>
  <c r="AA226" i="4"/>
  <c r="AA228" i="4"/>
  <c r="AA237" i="4"/>
  <c r="AA242" i="4"/>
  <c r="AA244" i="4"/>
  <c r="AA253" i="4"/>
  <c r="AA258" i="4"/>
  <c r="AA260" i="4"/>
  <c r="AA269" i="4"/>
  <c r="AA274" i="4"/>
  <c r="AA283" i="4"/>
  <c r="AA290" i="4"/>
  <c r="AA299" i="4"/>
  <c r="AA25" i="4"/>
  <c r="AA33" i="4"/>
  <c r="AA41" i="4"/>
  <c r="AA49" i="4"/>
  <c r="AA57" i="4"/>
  <c r="AA65" i="4"/>
  <c r="AA73" i="4"/>
  <c r="AA81" i="4"/>
  <c r="AA212" i="4"/>
  <c r="AA220" i="4"/>
  <c r="AA216" i="4"/>
  <c r="AG21" i="4" l="1"/>
  <c r="AH20" i="4"/>
  <c r="AF22" i="5"/>
  <c r="AG21" i="5"/>
  <c r="AG22" i="4" l="1"/>
  <c r="AH21" i="4"/>
  <c r="AF23" i="5"/>
  <c r="AG22" i="5"/>
  <c r="AG23" i="4" l="1"/>
  <c r="AH22" i="4"/>
  <c r="AF24" i="5"/>
  <c r="AG23" i="5"/>
  <c r="AG24" i="4" l="1"/>
  <c r="AH24" i="4" s="1"/>
  <c r="AH23" i="4"/>
  <c r="AF25" i="5"/>
  <c r="AG24" i="5"/>
  <c r="AG25" i="4" l="1"/>
  <c r="AF26" i="5"/>
  <c r="AG25" i="5"/>
  <c r="AG26" i="4" l="1"/>
  <c r="AH25" i="4"/>
  <c r="AF27" i="5"/>
  <c r="AG26" i="5"/>
  <c r="AG27" i="4" l="1"/>
  <c r="AH26" i="4"/>
  <c r="AF28" i="5"/>
  <c r="AG27" i="5"/>
  <c r="AG28" i="4" l="1"/>
  <c r="AH27" i="4"/>
  <c r="AF29" i="5"/>
  <c r="AG28" i="5"/>
  <c r="AG29" i="4" l="1"/>
  <c r="AH28" i="4"/>
  <c r="AF30" i="5"/>
  <c r="AG29" i="5"/>
  <c r="AG30" i="4" l="1"/>
  <c r="AH29" i="4"/>
  <c r="AF31" i="5"/>
  <c r="AG30" i="5"/>
  <c r="AG31" i="4" l="1"/>
  <c r="AH30" i="4"/>
  <c r="AF32" i="5"/>
  <c r="AG31" i="5"/>
  <c r="AG32" i="4" l="1"/>
  <c r="AH31" i="4"/>
  <c r="AF33" i="5"/>
  <c r="AG32" i="5"/>
  <c r="AG33" i="4" l="1"/>
  <c r="AH32" i="4"/>
  <c r="AF34" i="5"/>
  <c r="AG33" i="5"/>
  <c r="AG34" i="4" l="1"/>
  <c r="AH33" i="4"/>
  <c r="AF35" i="5"/>
  <c r="AG34" i="5"/>
  <c r="AG35" i="4" l="1"/>
  <c r="AH34" i="4"/>
  <c r="AF36" i="5"/>
  <c r="AG35" i="5"/>
  <c r="AG36" i="4" l="1"/>
  <c r="AH35" i="4"/>
  <c r="AF37" i="5"/>
  <c r="AG36" i="5"/>
  <c r="AG37" i="4" l="1"/>
  <c r="AH36" i="4"/>
  <c r="AF38" i="5"/>
  <c r="AG37" i="5"/>
  <c r="AG38" i="4" l="1"/>
  <c r="AH37" i="4"/>
  <c r="AF39" i="5"/>
  <c r="AG38" i="5"/>
  <c r="AG39" i="4" l="1"/>
  <c r="AG40" i="4" s="1"/>
  <c r="AH38" i="4"/>
  <c r="AF40" i="5"/>
  <c r="AG39" i="5"/>
  <c r="AH39" i="4" l="1"/>
  <c r="AF41" i="5"/>
  <c r="AG40" i="5"/>
  <c r="AG41" i="4" l="1"/>
  <c r="AH40" i="4"/>
  <c r="AF42" i="5"/>
  <c r="AG41" i="5"/>
  <c r="AG42" i="4" l="1"/>
  <c r="AH41" i="4"/>
  <c r="AF43" i="5"/>
  <c r="AG42" i="5"/>
  <c r="AG43" i="4" l="1"/>
  <c r="AH42" i="4"/>
  <c r="AF44" i="5"/>
  <c r="AG43" i="5"/>
  <c r="AG44" i="4" l="1"/>
  <c r="AH43" i="4"/>
  <c r="AF45" i="5"/>
  <c r="AG44" i="5"/>
  <c r="AG45" i="4" l="1"/>
  <c r="AH44" i="4"/>
  <c r="AF46" i="5"/>
  <c r="AG45" i="5"/>
  <c r="AG46" i="4" l="1"/>
  <c r="AH45" i="4"/>
  <c r="AF47" i="5"/>
  <c r="AG46" i="5"/>
  <c r="AG47" i="4" l="1"/>
  <c r="AH46" i="4"/>
  <c r="AF48" i="5"/>
  <c r="AG47" i="5"/>
  <c r="AG48" i="4" l="1"/>
  <c r="AH47" i="4"/>
  <c r="AF49" i="5"/>
  <c r="AG48" i="5"/>
  <c r="AG49" i="4" l="1"/>
  <c r="AH48" i="4"/>
  <c r="AF50" i="5"/>
  <c r="AG49" i="5"/>
  <c r="AG50" i="4" l="1"/>
  <c r="AH49" i="4"/>
  <c r="AF51" i="5"/>
  <c r="AG50" i="5"/>
  <c r="AG51" i="4" l="1"/>
  <c r="AH50" i="4"/>
  <c r="AF52" i="5"/>
  <c r="AG51" i="5"/>
  <c r="AG52" i="4" l="1"/>
  <c r="AH51" i="4"/>
  <c r="AF53" i="5"/>
  <c r="AG52" i="5"/>
  <c r="AG53" i="4" l="1"/>
  <c r="AH52" i="4"/>
  <c r="AF54" i="5"/>
  <c r="AG53" i="5"/>
  <c r="AG54" i="4" l="1"/>
  <c r="AH53" i="4"/>
  <c r="AF55" i="5"/>
  <c r="AG54" i="5"/>
  <c r="AG55" i="4" l="1"/>
  <c r="AH54" i="4"/>
  <c r="AF56" i="5"/>
  <c r="AG55" i="5"/>
  <c r="AG56" i="4" l="1"/>
  <c r="AH55" i="4"/>
  <c r="AF57" i="5"/>
  <c r="AG56" i="5"/>
  <c r="AG57" i="4" l="1"/>
  <c r="AH56" i="4"/>
  <c r="AF58" i="5"/>
  <c r="AG57" i="5"/>
  <c r="AG58" i="4" l="1"/>
  <c r="AH57" i="4"/>
  <c r="AF59" i="5"/>
  <c r="AG58" i="5"/>
  <c r="AG59" i="4" l="1"/>
  <c r="AH58" i="4"/>
  <c r="AF60" i="5"/>
  <c r="AG59" i="5"/>
  <c r="AG60" i="4" l="1"/>
  <c r="AH59" i="4"/>
  <c r="AF61" i="5"/>
  <c r="AG60" i="5"/>
  <c r="AG61" i="4" l="1"/>
  <c r="AH60" i="4"/>
  <c r="AF62" i="5"/>
  <c r="AG61" i="5"/>
  <c r="AG62" i="4" l="1"/>
  <c r="AH61" i="4"/>
  <c r="AF63" i="5"/>
  <c r="AG62" i="5"/>
  <c r="AG63" i="4" l="1"/>
  <c r="AH62" i="4"/>
  <c r="AF64" i="5"/>
  <c r="AG63" i="5"/>
  <c r="AG64" i="4" l="1"/>
  <c r="AH63" i="4"/>
  <c r="AF65" i="5"/>
  <c r="AG64" i="5"/>
  <c r="AG65" i="4" l="1"/>
  <c r="AH64" i="4"/>
  <c r="AF66" i="5"/>
  <c r="AG65" i="5"/>
  <c r="AG66" i="4" l="1"/>
  <c r="AH65" i="4"/>
  <c r="AF67" i="5"/>
  <c r="AG66" i="5"/>
  <c r="AG67" i="4" l="1"/>
  <c r="AH66" i="4"/>
  <c r="AF68" i="5"/>
  <c r="AG67" i="5"/>
  <c r="AG68" i="4" l="1"/>
  <c r="AH67" i="4"/>
  <c r="AF69" i="5"/>
  <c r="AG68" i="5"/>
  <c r="AG69" i="4" l="1"/>
  <c r="AH68" i="4"/>
  <c r="AF70" i="5"/>
  <c r="AG69" i="5"/>
  <c r="AG70" i="4" l="1"/>
  <c r="AH69" i="4"/>
  <c r="AF71" i="5"/>
  <c r="AG70" i="5"/>
  <c r="AG71" i="4" l="1"/>
  <c r="AH70" i="4"/>
  <c r="AF72" i="5"/>
  <c r="AG71" i="5"/>
  <c r="AG72" i="4" l="1"/>
  <c r="AH71" i="4"/>
  <c r="AF73" i="5"/>
  <c r="AG72" i="5"/>
  <c r="AG73" i="4" l="1"/>
  <c r="AH72" i="4"/>
  <c r="AF74" i="5"/>
  <c r="AG73" i="5"/>
  <c r="AG74" i="4" l="1"/>
  <c r="AH73" i="4"/>
  <c r="AF75" i="5"/>
  <c r="AG74" i="5"/>
  <c r="AG75" i="4" l="1"/>
  <c r="AH74" i="4"/>
  <c r="AF76" i="5"/>
  <c r="AG75" i="5"/>
  <c r="AG76" i="4" l="1"/>
  <c r="AH75" i="4"/>
  <c r="AF77" i="5"/>
  <c r="AG76" i="5"/>
  <c r="AG77" i="4" l="1"/>
  <c r="AH76" i="4"/>
  <c r="AF78" i="5"/>
  <c r="AG77" i="5"/>
  <c r="AG78" i="4" l="1"/>
  <c r="AH77" i="4"/>
  <c r="AF79" i="5"/>
  <c r="AG78" i="5"/>
  <c r="AG79" i="4" l="1"/>
  <c r="AH78" i="4"/>
  <c r="AF80" i="5"/>
  <c r="AG79" i="5"/>
  <c r="AG80" i="4" l="1"/>
  <c r="AH79" i="4"/>
  <c r="AF81" i="5"/>
  <c r="AG80" i="5"/>
  <c r="AG81" i="4" l="1"/>
  <c r="AH80" i="4"/>
  <c r="AF82" i="5"/>
  <c r="AG81" i="5"/>
  <c r="AG82" i="4" l="1"/>
  <c r="AH81" i="4"/>
  <c r="AF83" i="5"/>
  <c r="AG82" i="5"/>
  <c r="AG83" i="4" l="1"/>
  <c r="AH82" i="4"/>
  <c r="AF84" i="5"/>
  <c r="AG83" i="5"/>
  <c r="AG84" i="4" l="1"/>
  <c r="AH83" i="4"/>
  <c r="AF85" i="5"/>
  <c r="AG84" i="5"/>
  <c r="AG85" i="4" l="1"/>
  <c r="AH84" i="4"/>
  <c r="AF86" i="5"/>
  <c r="AG85" i="5"/>
  <c r="AG86" i="4" l="1"/>
  <c r="AH85" i="4"/>
  <c r="AF87" i="5"/>
  <c r="AG86" i="5"/>
  <c r="AG87" i="4" l="1"/>
  <c r="AH86" i="4"/>
  <c r="AF88" i="5"/>
  <c r="AG87" i="5"/>
  <c r="AG88" i="4" l="1"/>
  <c r="AH87" i="4"/>
  <c r="AF89" i="5"/>
  <c r="AG88" i="5"/>
  <c r="AG89" i="4" l="1"/>
  <c r="AH88" i="4"/>
  <c r="AF90" i="5"/>
  <c r="AG89" i="5"/>
  <c r="AG90" i="4" l="1"/>
  <c r="AH89" i="4"/>
  <c r="AF91" i="5"/>
  <c r="AG90" i="5"/>
  <c r="AG91" i="4" l="1"/>
  <c r="AH90" i="4"/>
  <c r="AF92" i="5"/>
  <c r="AG91" i="5"/>
  <c r="AG92" i="4" l="1"/>
  <c r="AH91" i="4"/>
  <c r="AF93" i="5"/>
  <c r="AG92" i="5"/>
  <c r="AG93" i="4" l="1"/>
  <c r="AH92" i="4"/>
  <c r="AF94" i="5"/>
  <c r="AG93" i="5"/>
  <c r="AG94" i="4" l="1"/>
  <c r="AH93" i="4"/>
  <c r="AF95" i="5"/>
  <c r="AG94" i="5"/>
  <c r="AG95" i="4" l="1"/>
  <c r="AH94" i="4"/>
  <c r="AF96" i="5"/>
  <c r="AG95" i="5"/>
  <c r="AG96" i="4" l="1"/>
  <c r="AH95" i="4"/>
  <c r="AF97" i="5"/>
  <c r="AG96" i="5"/>
  <c r="AG97" i="4" l="1"/>
  <c r="AH96" i="4"/>
  <c r="AF98" i="5"/>
  <c r="AG97" i="5"/>
  <c r="AG98" i="4" l="1"/>
  <c r="AH97" i="4"/>
  <c r="AF99" i="5"/>
  <c r="AG98" i="5"/>
  <c r="AG99" i="4" l="1"/>
  <c r="AH98" i="4"/>
  <c r="AF100" i="5"/>
  <c r="AG99" i="5"/>
  <c r="AG100" i="4" l="1"/>
  <c r="AH99" i="4"/>
  <c r="AF101" i="5"/>
  <c r="AG100" i="5"/>
  <c r="AG101" i="4" l="1"/>
  <c r="AH100" i="4"/>
  <c r="AF102" i="5"/>
  <c r="AG101" i="5"/>
  <c r="AG102" i="4" l="1"/>
  <c r="AH101" i="4"/>
  <c r="AF103" i="5"/>
  <c r="AG102" i="5"/>
  <c r="AG103" i="4" l="1"/>
  <c r="AH102" i="4"/>
  <c r="AF104" i="5"/>
  <c r="AG103" i="5"/>
  <c r="AG104" i="4" l="1"/>
  <c r="AH103" i="4"/>
  <c r="AF105" i="5"/>
  <c r="AG104" i="5"/>
  <c r="AG105" i="4" l="1"/>
  <c r="AH104" i="4"/>
  <c r="AF106" i="5"/>
  <c r="AG105" i="5"/>
  <c r="AG106" i="4" l="1"/>
  <c r="AH105" i="4"/>
  <c r="AF107" i="5"/>
  <c r="AG106" i="5"/>
  <c r="AG107" i="4" l="1"/>
  <c r="AH106" i="4"/>
  <c r="AF108" i="5"/>
  <c r="AG107" i="5"/>
  <c r="AG108" i="4" l="1"/>
  <c r="AH107" i="4"/>
  <c r="AF109" i="5"/>
  <c r="AG108" i="5"/>
  <c r="AG109" i="4" l="1"/>
  <c r="AH108" i="4"/>
  <c r="AF110" i="5"/>
  <c r="AG109" i="5"/>
  <c r="AG110" i="4" l="1"/>
  <c r="AH109" i="4"/>
  <c r="AF111" i="5"/>
  <c r="AG110" i="5"/>
  <c r="AG111" i="4" l="1"/>
  <c r="AH110" i="4"/>
  <c r="AF112" i="5"/>
  <c r="AG111" i="5"/>
  <c r="AG112" i="4" l="1"/>
  <c r="AH111" i="4"/>
  <c r="AF113" i="5"/>
  <c r="AG112" i="5"/>
  <c r="AG113" i="4" l="1"/>
  <c r="AH112" i="4"/>
  <c r="AF114" i="5"/>
  <c r="AG113" i="5"/>
  <c r="AG114" i="4" l="1"/>
  <c r="AH113" i="4"/>
  <c r="AF115" i="5"/>
  <c r="AG114" i="5"/>
  <c r="AG115" i="4" l="1"/>
  <c r="AH114" i="4"/>
  <c r="AF116" i="5"/>
  <c r="AG115" i="5"/>
  <c r="AG116" i="4" l="1"/>
  <c r="AH115" i="4"/>
  <c r="AF117" i="5"/>
  <c r="AG116" i="5"/>
  <c r="AG117" i="4" l="1"/>
  <c r="AH116" i="4"/>
  <c r="AF118" i="5"/>
  <c r="AG117" i="5"/>
  <c r="AG118" i="4" l="1"/>
  <c r="AH117" i="4"/>
  <c r="AF119" i="5"/>
  <c r="AG118" i="5"/>
  <c r="AG119" i="4" l="1"/>
  <c r="AH118" i="4"/>
  <c r="AF120" i="5"/>
  <c r="AG119" i="5"/>
  <c r="AG120" i="4" l="1"/>
  <c r="AH119" i="4"/>
  <c r="AF121" i="5"/>
  <c r="AG120" i="5"/>
  <c r="AG121" i="4" l="1"/>
  <c r="AH120" i="4"/>
  <c r="AF122" i="5"/>
  <c r="AG121" i="5"/>
  <c r="AG122" i="4" l="1"/>
  <c r="AH121" i="4"/>
  <c r="AF123" i="5"/>
  <c r="AG122" i="5"/>
  <c r="AG123" i="4" l="1"/>
  <c r="AH122" i="4"/>
  <c r="AF124" i="5"/>
  <c r="AG123" i="5"/>
  <c r="AG124" i="4" l="1"/>
  <c r="AH123" i="4"/>
  <c r="AF125" i="5"/>
  <c r="AG124" i="5"/>
  <c r="AG125" i="4" l="1"/>
  <c r="AH124" i="4"/>
  <c r="AF126" i="5"/>
  <c r="AG125" i="5"/>
  <c r="AG126" i="4" l="1"/>
  <c r="AH125" i="4"/>
  <c r="AF127" i="5"/>
  <c r="AG126" i="5"/>
  <c r="AG127" i="4" l="1"/>
  <c r="AH126" i="4"/>
  <c r="AF128" i="5"/>
  <c r="AG127" i="5"/>
  <c r="AG128" i="4" l="1"/>
  <c r="AH127" i="4"/>
  <c r="AF129" i="5"/>
  <c r="AG128" i="5"/>
  <c r="AG129" i="4" l="1"/>
  <c r="AH128" i="4"/>
  <c r="AF130" i="5"/>
  <c r="AG129" i="5"/>
  <c r="AG130" i="4" l="1"/>
  <c r="AH129" i="4"/>
  <c r="AF131" i="5"/>
  <c r="AG130" i="5"/>
  <c r="AG131" i="4" l="1"/>
  <c r="AH130" i="4"/>
  <c r="AF132" i="5"/>
  <c r="AG131" i="5"/>
  <c r="AG132" i="4" l="1"/>
  <c r="AH131" i="4"/>
  <c r="AF133" i="5"/>
  <c r="AG132" i="5"/>
  <c r="AG133" i="4" l="1"/>
  <c r="AH132" i="4"/>
  <c r="AF134" i="5"/>
  <c r="AG133" i="5"/>
  <c r="AG134" i="4" l="1"/>
  <c r="AH133" i="4"/>
  <c r="AF135" i="5"/>
  <c r="AG134" i="5"/>
  <c r="AG135" i="4" l="1"/>
  <c r="AH134" i="4"/>
  <c r="AF136" i="5"/>
  <c r="AG135" i="5"/>
  <c r="AG136" i="4" l="1"/>
  <c r="AH135" i="4"/>
  <c r="AF137" i="5"/>
  <c r="AG136" i="5"/>
  <c r="AG137" i="4" l="1"/>
  <c r="AH136" i="4"/>
  <c r="AF138" i="5"/>
  <c r="AG137" i="5"/>
  <c r="AG138" i="4" l="1"/>
  <c r="AH137" i="4"/>
  <c r="AF139" i="5"/>
  <c r="AG138" i="5"/>
  <c r="AG139" i="4" l="1"/>
  <c r="AH138" i="4"/>
  <c r="AF140" i="5"/>
  <c r="AG139" i="5"/>
  <c r="AG140" i="4" l="1"/>
  <c r="AH139" i="4"/>
  <c r="AF141" i="5"/>
  <c r="AG140" i="5"/>
  <c r="AG141" i="4" l="1"/>
  <c r="AH140" i="4"/>
  <c r="AF142" i="5"/>
  <c r="AG141" i="5"/>
  <c r="AG142" i="4" l="1"/>
  <c r="AH141" i="4"/>
  <c r="AF143" i="5"/>
  <c r="AG142" i="5"/>
  <c r="AG143" i="4" l="1"/>
  <c r="AH142" i="4"/>
  <c r="AF144" i="5"/>
  <c r="AG143" i="5"/>
  <c r="AG144" i="4" l="1"/>
  <c r="AH143" i="4"/>
  <c r="AF145" i="5"/>
  <c r="AG144" i="5"/>
  <c r="AG145" i="4" l="1"/>
  <c r="AH144" i="4"/>
  <c r="AF146" i="5"/>
  <c r="AG145" i="5"/>
  <c r="AG146" i="4" l="1"/>
  <c r="AH145" i="4"/>
  <c r="AF147" i="5"/>
  <c r="AG146" i="5"/>
  <c r="AG147" i="4" l="1"/>
  <c r="AH146" i="4"/>
  <c r="AF148" i="5"/>
  <c r="AG147" i="5"/>
  <c r="AG148" i="4" l="1"/>
  <c r="AH147" i="4"/>
  <c r="AF149" i="5"/>
  <c r="AG148" i="5"/>
  <c r="AG149" i="4" l="1"/>
  <c r="AH148" i="4"/>
  <c r="AF150" i="5"/>
  <c r="AG149" i="5"/>
  <c r="AG150" i="4" l="1"/>
  <c r="AH149" i="4"/>
  <c r="AF151" i="5"/>
  <c r="AG150" i="5"/>
  <c r="AG151" i="4" l="1"/>
  <c r="AH150" i="4"/>
  <c r="AF152" i="5"/>
  <c r="AG151" i="5"/>
  <c r="AG152" i="4" l="1"/>
  <c r="AH151" i="4"/>
  <c r="AF153" i="5"/>
  <c r="AG152" i="5"/>
  <c r="AG153" i="4" l="1"/>
  <c r="AH152" i="4"/>
  <c r="AF154" i="5"/>
  <c r="AG153" i="5"/>
  <c r="AG154" i="4" l="1"/>
  <c r="AH153" i="4"/>
  <c r="AF155" i="5"/>
  <c r="AG154" i="5"/>
  <c r="AG155" i="4" l="1"/>
  <c r="AH154" i="4"/>
  <c r="AF156" i="5"/>
  <c r="AG155" i="5"/>
  <c r="AG156" i="4" l="1"/>
  <c r="AH155" i="4"/>
  <c r="AF157" i="5"/>
  <c r="AG156" i="5"/>
  <c r="AG157" i="4" l="1"/>
  <c r="AH156" i="4"/>
  <c r="AF158" i="5"/>
  <c r="AG157" i="5"/>
  <c r="AG158" i="4" l="1"/>
  <c r="AH157" i="4"/>
  <c r="AF159" i="5"/>
  <c r="AG158" i="5"/>
  <c r="AG159" i="4" l="1"/>
  <c r="AH158" i="4"/>
  <c r="AF160" i="5"/>
  <c r="AG159" i="5"/>
  <c r="AG160" i="4" l="1"/>
  <c r="AH159" i="4"/>
  <c r="AF161" i="5"/>
  <c r="AG160" i="5"/>
  <c r="AG161" i="4" l="1"/>
  <c r="AH160" i="4"/>
  <c r="AF162" i="5"/>
  <c r="AG161" i="5"/>
  <c r="AG162" i="4" l="1"/>
  <c r="AH161" i="4"/>
  <c r="AF163" i="5"/>
  <c r="AG162" i="5"/>
  <c r="AG163" i="4" l="1"/>
  <c r="AH162" i="4"/>
  <c r="AF164" i="5"/>
  <c r="AG163" i="5"/>
  <c r="AG164" i="4" l="1"/>
  <c r="AH163" i="4"/>
  <c r="AF165" i="5"/>
  <c r="AG164" i="5"/>
  <c r="AG165" i="4" l="1"/>
  <c r="AH164" i="4"/>
  <c r="AF166" i="5"/>
  <c r="AG165" i="5"/>
  <c r="AG166" i="4" l="1"/>
  <c r="AH165" i="4"/>
  <c r="AF167" i="5"/>
  <c r="AG166" i="5"/>
  <c r="AG167" i="4" l="1"/>
  <c r="AH166" i="4"/>
  <c r="AF168" i="5"/>
  <c r="AG167" i="5"/>
  <c r="AG168" i="4" l="1"/>
  <c r="AH167" i="4"/>
  <c r="AF169" i="5"/>
  <c r="AG168" i="5"/>
  <c r="AG169" i="4" l="1"/>
  <c r="AH168" i="4"/>
  <c r="AF170" i="5"/>
  <c r="AG169" i="5"/>
  <c r="AG170" i="4" l="1"/>
  <c r="AH169" i="4"/>
  <c r="AF171" i="5"/>
  <c r="AG170" i="5"/>
  <c r="AG171" i="4" l="1"/>
  <c r="AH170" i="4"/>
  <c r="AF172" i="5"/>
  <c r="AG171" i="5"/>
  <c r="AG172" i="4" l="1"/>
  <c r="AH171" i="4"/>
  <c r="AF173" i="5"/>
  <c r="AG172" i="5"/>
  <c r="AG173" i="4" l="1"/>
  <c r="AH172" i="4"/>
  <c r="AF174" i="5"/>
  <c r="AG173" i="5"/>
  <c r="AG174" i="4" l="1"/>
  <c r="AH173" i="4"/>
  <c r="AF175" i="5"/>
  <c r="AG174" i="5"/>
  <c r="AG175" i="4" l="1"/>
  <c r="AH174" i="4"/>
  <c r="AF176" i="5"/>
  <c r="AG175" i="5"/>
  <c r="AG176" i="4" l="1"/>
  <c r="AH175" i="4"/>
  <c r="AF177" i="5"/>
  <c r="AG176" i="5"/>
  <c r="AG177" i="4" l="1"/>
  <c r="AH176" i="4"/>
  <c r="AF178" i="5"/>
  <c r="AG177" i="5"/>
  <c r="AG178" i="4" l="1"/>
  <c r="AH177" i="4"/>
  <c r="AF179" i="5"/>
  <c r="AG178" i="5"/>
  <c r="AG179" i="4" l="1"/>
  <c r="AH178" i="4"/>
  <c r="AF180" i="5"/>
  <c r="AG179" i="5"/>
  <c r="AG180" i="4" l="1"/>
  <c r="AH179" i="4"/>
  <c r="AF181" i="5"/>
  <c r="AG180" i="5"/>
  <c r="AG181" i="4" l="1"/>
  <c r="AH180" i="4"/>
  <c r="AF182" i="5"/>
  <c r="AG181" i="5"/>
  <c r="AG182" i="4" l="1"/>
  <c r="AH181" i="4"/>
  <c r="AF183" i="5"/>
  <c r="AG182" i="5"/>
  <c r="AG183" i="4" l="1"/>
  <c r="AH182" i="4"/>
  <c r="AF184" i="5"/>
  <c r="AG183" i="5"/>
  <c r="AG184" i="4" l="1"/>
  <c r="AH183" i="4"/>
  <c r="AF185" i="5"/>
  <c r="AG184" i="5"/>
  <c r="AG185" i="4" l="1"/>
  <c r="AH184" i="4"/>
  <c r="AF186" i="5"/>
  <c r="AG185" i="5"/>
  <c r="AG186" i="4" l="1"/>
  <c r="AH185" i="4"/>
  <c r="AF187" i="5"/>
  <c r="AG186" i="5"/>
  <c r="AG187" i="4" l="1"/>
  <c r="AH186" i="4"/>
  <c r="AF188" i="5"/>
  <c r="AG187" i="5"/>
  <c r="AG188" i="4" l="1"/>
  <c r="AH187" i="4"/>
  <c r="AF189" i="5"/>
  <c r="AG188" i="5"/>
  <c r="AG189" i="4" l="1"/>
  <c r="AH188" i="4"/>
  <c r="AF190" i="5"/>
  <c r="AG189" i="5"/>
  <c r="AG190" i="4" l="1"/>
  <c r="AH189" i="4"/>
  <c r="AF191" i="5"/>
  <c r="AG190" i="5"/>
  <c r="AG191" i="4" l="1"/>
  <c r="AH190" i="4"/>
  <c r="AF192" i="5"/>
  <c r="AG191" i="5"/>
  <c r="AG192" i="4" l="1"/>
  <c r="AH191" i="4"/>
  <c r="AF193" i="5"/>
  <c r="AG192" i="5"/>
  <c r="AG193" i="4" l="1"/>
  <c r="AH192" i="4"/>
  <c r="AF194" i="5"/>
  <c r="AG193" i="5"/>
  <c r="AG194" i="4" l="1"/>
  <c r="AH193" i="4"/>
  <c r="AF195" i="5"/>
  <c r="AG194" i="5"/>
  <c r="AG195" i="4" l="1"/>
  <c r="AH194" i="4"/>
  <c r="AF196" i="5"/>
  <c r="AG195" i="5"/>
  <c r="AG196" i="4" l="1"/>
  <c r="AH195" i="4"/>
  <c r="AF197" i="5"/>
  <c r="AG196" i="5"/>
  <c r="AG197" i="4" l="1"/>
  <c r="AH196" i="4"/>
  <c r="AF198" i="5"/>
  <c r="AG197" i="5"/>
  <c r="AG198" i="4" l="1"/>
  <c r="AH197" i="4"/>
  <c r="AF199" i="5"/>
  <c r="AG198" i="5"/>
  <c r="AG199" i="4" l="1"/>
  <c r="AH198" i="4"/>
  <c r="AF200" i="5"/>
  <c r="AG199" i="5"/>
  <c r="AG200" i="4" l="1"/>
  <c r="AH199" i="4"/>
  <c r="AF201" i="5"/>
  <c r="AG200" i="5"/>
  <c r="AG201" i="4" l="1"/>
  <c r="AH200" i="4"/>
  <c r="AF202" i="5"/>
  <c r="AG201" i="5"/>
  <c r="AG202" i="4" l="1"/>
  <c r="AH201" i="4"/>
  <c r="AF203" i="5"/>
  <c r="AG202" i="5"/>
  <c r="AG203" i="4" l="1"/>
  <c r="AH202" i="4"/>
  <c r="AF204" i="5"/>
  <c r="AG203" i="5"/>
  <c r="AG204" i="4" l="1"/>
  <c r="AH203" i="4"/>
  <c r="AF205" i="5"/>
  <c r="AG204" i="5"/>
  <c r="AG205" i="4" l="1"/>
  <c r="AH204" i="4"/>
  <c r="AF206" i="5"/>
  <c r="AG205" i="5"/>
  <c r="AG206" i="4" l="1"/>
  <c r="AH205" i="4"/>
  <c r="AF207" i="5"/>
  <c r="AG206" i="5"/>
  <c r="AG207" i="4" l="1"/>
  <c r="AH206" i="4"/>
  <c r="AF208" i="5"/>
  <c r="AG207" i="5"/>
  <c r="AG208" i="4" l="1"/>
  <c r="AH207" i="4"/>
  <c r="AF209" i="5"/>
  <c r="AG208" i="5"/>
  <c r="AG209" i="4" l="1"/>
  <c r="AH208" i="4"/>
  <c r="AF210" i="5"/>
  <c r="AG209" i="5"/>
  <c r="AG210" i="4" l="1"/>
  <c r="AH209" i="4"/>
  <c r="AF211" i="5"/>
  <c r="AG210" i="5"/>
  <c r="AG211" i="4" l="1"/>
  <c r="AH210" i="4"/>
  <c r="AF212" i="5"/>
  <c r="AG211" i="5"/>
  <c r="AG212" i="4" l="1"/>
  <c r="AH211" i="4"/>
  <c r="AF213" i="5"/>
  <c r="AG212" i="5"/>
  <c r="AG213" i="4" l="1"/>
  <c r="AH212" i="4"/>
  <c r="AF214" i="5"/>
  <c r="AG213" i="5"/>
  <c r="AG214" i="4" l="1"/>
  <c r="AH213" i="4"/>
  <c r="AF215" i="5"/>
  <c r="AG214" i="5"/>
  <c r="AG215" i="4" l="1"/>
  <c r="AH214" i="4"/>
  <c r="AF216" i="5"/>
  <c r="AG215" i="5"/>
  <c r="AG216" i="4" l="1"/>
  <c r="AH215" i="4"/>
  <c r="AF217" i="5"/>
  <c r="AG216" i="5"/>
  <c r="AG217" i="4" l="1"/>
  <c r="AH216" i="4"/>
  <c r="AF218" i="5"/>
  <c r="AG217" i="5"/>
  <c r="AG218" i="4" l="1"/>
  <c r="AH217" i="4"/>
  <c r="AF219" i="5"/>
  <c r="AG218" i="5"/>
  <c r="AG219" i="4" l="1"/>
  <c r="AH218" i="4"/>
  <c r="AF220" i="5"/>
  <c r="AG219" i="5"/>
  <c r="AG220" i="4" l="1"/>
  <c r="AH219" i="4"/>
  <c r="AF221" i="5"/>
  <c r="AG220" i="5"/>
  <c r="AG221" i="4" l="1"/>
  <c r="AH220" i="4"/>
  <c r="AF222" i="5"/>
  <c r="AG221" i="5"/>
  <c r="AG222" i="4" l="1"/>
  <c r="AH221" i="4"/>
  <c r="AF223" i="5"/>
  <c r="AG222" i="5"/>
  <c r="AG223" i="4" l="1"/>
  <c r="AH222" i="4"/>
  <c r="AF224" i="5"/>
  <c r="AG223" i="5"/>
  <c r="AG224" i="4" l="1"/>
  <c r="AH223" i="4"/>
  <c r="AF225" i="5"/>
  <c r="AG224" i="5"/>
  <c r="AG225" i="4" l="1"/>
  <c r="AH224" i="4"/>
  <c r="AF226" i="5"/>
  <c r="AG225" i="5"/>
  <c r="AG226" i="4" l="1"/>
  <c r="AH225" i="4"/>
  <c r="AF227" i="5"/>
  <c r="AG226" i="5"/>
  <c r="AG227" i="4" l="1"/>
  <c r="AH226" i="4"/>
  <c r="AF228" i="5"/>
  <c r="AG227" i="5"/>
  <c r="AG228" i="4" l="1"/>
  <c r="AH227" i="4"/>
  <c r="AF229" i="5"/>
  <c r="AG228" i="5"/>
  <c r="AG229" i="4" l="1"/>
  <c r="AH228" i="4"/>
  <c r="AF230" i="5"/>
  <c r="AG229" i="5"/>
  <c r="AG230" i="4" l="1"/>
  <c r="AH229" i="4"/>
  <c r="AF231" i="5"/>
  <c r="AG230" i="5"/>
  <c r="AG231" i="4" l="1"/>
  <c r="AH230" i="4"/>
  <c r="AF232" i="5"/>
  <c r="AG231" i="5"/>
  <c r="AG232" i="4" l="1"/>
  <c r="AH231" i="4"/>
  <c r="AF233" i="5"/>
  <c r="AG232" i="5"/>
  <c r="AG233" i="4" l="1"/>
  <c r="AH232" i="4"/>
  <c r="AF234" i="5"/>
  <c r="AG233" i="5"/>
  <c r="AG234" i="4" l="1"/>
  <c r="AH233" i="4"/>
  <c r="AF235" i="5"/>
  <c r="AG234" i="5"/>
  <c r="AG235" i="4" l="1"/>
  <c r="AH234" i="4"/>
  <c r="AF236" i="5"/>
  <c r="AG235" i="5"/>
  <c r="AG236" i="4" l="1"/>
  <c r="AH235" i="4"/>
  <c r="AF237" i="5"/>
  <c r="AG236" i="5"/>
  <c r="AG237" i="4" l="1"/>
  <c r="AH236" i="4"/>
  <c r="AF238" i="5"/>
  <c r="AG237" i="5"/>
  <c r="AG238" i="4" l="1"/>
  <c r="AH237" i="4"/>
  <c r="AF239" i="5"/>
  <c r="AG238" i="5"/>
  <c r="AG239" i="4" l="1"/>
  <c r="AH238" i="4"/>
  <c r="AF240" i="5"/>
  <c r="AG239" i="5"/>
  <c r="AG240" i="4" l="1"/>
  <c r="AH239" i="4"/>
  <c r="AF241" i="5"/>
  <c r="AG240" i="5"/>
  <c r="AG241" i="4" l="1"/>
  <c r="AH240" i="4"/>
  <c r="AF242" i="5"/>
  <c r="AG241" i="5"/>
  <c r="AG242" i="4" l="1"/>
  <c r="AH241" i="4"/>
  <c r="AF243" i="5"/>
  <c r="AG242" i="5"/>
  <c r="AG243" i="4" l="1"/>
  <c r="AH242" i="4"/>
  <c r="AF244" i="5"/>
  <c r="AG243" i="5"/>
  <c r="AG244" i="4" l="1"/>
  <c r="AH243" i="4"/>
  <c r="AF245" i="5"/>
  <c r="AG244" i="5"/>
  <c r="AG245" i="4" l="1"/>
  <c r="AH244" i="4"/>
  <c r="AF246" i="5"/>
  <c r="AG245" i="5"/>
  <c r="AG246" i="4" l="1"/>
  <c r="AH245" i="4"/>
  <c r="AF247" i="5"/>
  <c r="AG246" i="5"/>
  <c r="AG247" i="4" l="1"/>
  <c r="AH246" i="4"/>
  <c r="AF248" i="5"/>
  <c r="AG247" i="5"/>
  <c r="AG248" i="4" l="1"/>
  <c r="AH247" i="4"/>
  <c r="AF249" i="5"/>
  <c r="AG248" i="5"/>
  <c r="AG249" i="4" l="1"/>
  <c r="AH248" i="4"/>
  <c r="AF250" i="5"/>
  <c r="AG249" i="5"/>
  <c r="AG250" i="4" l="1"/>
  <c r="AH249" i="4"/>
  <c r="AF251" i="5"/>
  <c r="AG250" i="5"/>
  <c r="AG251" i="4" l="1"/>
  <c r="AH250" i="4"/>
  <c r="AF252" i="5"/>
  <c r="AG251" i="5"/>
  <c r="AG252" i="4" l="1"/>
  <c r="AH251" i="4"/>
  <c r="AF253" i="5"/>
  <c r="AG252" i="5"/>
  <c r="AG253" i="4" l="1"/>
  <c r="AH252" i="4"/>
  <c r="AF254" i="5"/>
  <c r="AG253" i="5"/>
  <c r="AG254" i="4" l="1"/>
  <c r="AH253" i="4"/>
  <c r="AF255" i="5"/>
  <c r="AG254" i="5"/>
  <c r="AG255" i="4" l="1"/>
  <c r="AH254" i="4"/>
  <c r="AF256" i="5"/>
  <c r="AG255" i="5"/>
  <c r="AG256" i="4" l="1"/>
  <c r="AH255" i="4"/>
  <c r="AF257" i="5"/>
  <c r="AG256" i="5"/>
  <c r="AG257" i="4" l="1"/>
  <c r="AH256" i="4"/>
  <c r="AF258" i="5"/>
  <c r="AG257" i="5"/>
  <c r="AG258" i="4" l="1"/>
  <c r="AH257" i="4"/>
  <c r="AF259" i="5"/>
  <c r="AG258" i="5"/>
  <c r="AG259" i="4" l="1"/>
  <c r="AH258" i="4"/>
  <c r="AF260" i="5"/>
  <c r="AG259" i="5"/>
  <c r="AG260" i="4" l="1"/>
  <c r="AH259" i="4"/>
  <c r="AF261" i="5"/>
  <c r="AG260" i="5"/>
  <c r="AG261" i="4" l="1"/>
  <c r="AH260" i="4"/>
  <c r="AF262" i="5"/>
  <c r="AG261" i="5"/>
  <c r="AG262" i="4" l="1"/>
  <c r="AH261" i="4"/>
  <c r="AF263" i="5"/>
  <c r="AG262" i="5"/>
  <c r="AG263" i="4" l="1"/>
  <c r="AH262" i="4"/>
  <c r="AF264" i="5"/>
  <c r="AG263" i="5"/>
  <c r="AG264" i="4" l="1"/>
  <c r="AH263" i="4"/>
  <c r="AF265" i="5"/>
  <c r="AG264" i="5"/>
  <c r="AG265" i="4" l="1"/>
  <c r="AH264" i="4"/>
  <c r="AF266" i="5"/>
  <c r="AG265" i="5"/>
  <c r="AG266" i="4" l="1"/>
  <c r="AH265" i="4"/>
  <c r="AF267" i="5"/>
  <c r="AG266" i="5"/>
  <c r="AG267" i="4" l="1"/>
  <c r="AH266" i="4"/>
  <c r="AF268" i="5"/>
  <c r="AG267" i="5"/>
  <c r="AG268" i="4" l="1"/>
  <c r="AH267" i="4"/>
  <c r="AF269" i="5"/>
  <c r="AG268" i="5"/>
  <c r="AG269" i="4" l="1"/>
  <c r="AH268" i="4"/>
  <c r="AF270" i="5"/>
  <c r="AG269" i="5"/>
  <c r="AG270" i="4" l="1"/>
  <c r="AH269" i="4"/>
  <c r="AF271" i="5"/>
  <c r="AG270" i="5"/>
  <c r="AG271" i="4" l="1"/>
  <c r="AH270" i="4"/>
  <c r="AF272" i="5"/>
  <c r="AG271" i="5"/>
  <c r="AG272" i="4" l="1"/>
  <c r="AH271" i="4"/>
  <c r="AF273" i="5"/>
  <c r="AG272" i="5"/>
  <c r="AG273" i="4" l="1"/>
  <c r="AH272" i="4"/>
  <c r="AF274" i="5"/>
  <c r="AG273" i="5"/>
  <c r="AG274" i="4" l="1"/>
  <c r="AH273" i="4"/>
  <c r="AF275" i="5"/>
  <c r="AG274" i="5"/>
  <c r="AG275" i="4" l="1"/>
  <c r="AH274" i="4"/>
  <c r="AF276" i="5"/>
  <c r="AG275" i="5"/>
  <c r="AG276" i="4" l="1"/>
  <c r="AH275" i="4"/>
  <c r="AF277" i="5"/>
  <c r="AG276" i="5"/>
  <c r="AG277" i="4" l="1"/>
  <c r="AH276" i="4"/>
  <c r="AF278" i="5"/>
  <c r="AG277" i="5"/>
  <c r="AG278" i="4" l="1"/>
  <c r="AH277" i="4"/>
  <c r="AF279" i="5"/>
  <c r="AG278" i="5"/>
  <c r="AG279" i="4" l="1"/>
  <c r="AH278" i="4"/>
  <c r="AF280" i="5"/>
  <c r="AG279" i="5"/>
  <c r="AG280" i="4" l="1"/>
  <c r="AH279" i="4"/>
  <c r="AF281" i="5"/>
  <c r="AG280" i="5"/>
  <c r="AG281" i="4" l="1"/>
  <c r="AH280" i="4"/>
  <c r="AF282" i="5"/>
  <c r="AG281" i="5"/>
  <c r="AG282" i="4" l="1"/>
  <c r="AH281" i="4"/>
  <c r="AF283" i="5"/>
  <c r="AG282" i="5"/>
  <c r="AG283" i="4" l="1"/>
  <c r="AH282" i="4"/>
  <c r="AF284" i="5"/>
  <c r="AG283" i="5"/>
  <c r="AG284" i="4" l="1"/>
  <c r="AH283" i="4"/>
  <c r="AF285" i="5"/>
  <c r="AG284" i="5"/>
  <c r="AG285" i="4" l="1"/>
  <c r="AH284" i="4"/>
  <c r="AF286" i="5"/>
  <c r="AG285" i="5"/>
  <c r="AG286" i="4" l="1"/>
  <c r="AH285" i="4"/>
  <c r="AF287" i="5"/>
  <c r="AG286" i="5"/>
  <c r="AG287" i="4" l="1"/>
  <c r="AH286" i="4"/>
  <c r="AF288" i="5"/>
  <c r="AG287" i="5"/>
  <c r="AG288" i="4" l="1"/>
  <c r="AH287" i="4"/>
  <c r="AF289" i="5"/>
  <c r="AG288" i="5"/>
  <c r="AG289" i="4" l="1"/>
  <c r="AH288" i="4"/>
  <c r="AF290" i="5"/>
  <c r="AG289" i="5"/>
  <c r="AG290" i="4" l="1"/>
  <c r="AH289" i="4"/>
  <c r="AF291" i="5"/>
  <c r="AG290" i="5"/>
  <c r="AG291" i="4" l="1"/>
  <c r="AH290" i="4"/>
  <c r="AF292" i="5"/>
  <c r="AG291" i="5"/>
  <c r="AG292" i="4" l="1"/>
  <c r="AH291" i="4"/>
  <c r="AF293" i="5"/>
  <c r="AG292" i="5"/>
  <c r="AG293" i="4" l="1"/>
  <c r="AH292" i="4"/>
  <c r="AF294" i="5"/>
  <c r="AG293" i="5"/>
  <c r="AG294" i="4" l="1"/>
  <c r="AH293" i="4"/>
  <c r="AF295" i="5"/>
  <c r="AG294" i="5"/>
  <c r="AG295" i="4" l="1"/>
  <c r="AH294" i="4"/>
  <c r="AF296" i="5"/>
  <c r="AG295" i="5"/>
  <c r="AG296" i="4" l="1"/>
  <c r="AH295" i="4"/>
  <c r="AF297" i="5"/>
  <c r="AG296" i="5"/>
  <c r="AG297" i="4" l="1"/>
  <c r="AH296" i="4"/>
  <c r="AF298" i="5"/>
  <c r="AG297" i="5"/>
  <c r="AG298" i="4" l="1"/>
  <c r="AH297" i="4"/>
  <c r="AF299" i="5"/>
  <c r="AF300" i="5" s="1"/>
  <c r="AG300" i="5" s="1"/>
  <c r="AG298" i="5"/>
  <c r="AG299" i="4" l="1"/>
  <c r="AH298" i="4"/>
  <c r="AG299" i="5"/>
  <c r="AG300" i="4" l="1"/>
  <c r="AH299" i="4"/>
  <c r="AF301" i="5"/>
  <c r="AG301" i="4" l="1"/>
  <c r="AH300" i="4"/>
  <c r="AF302" i="5"/>
  <c r="AG301" i="5"/>
  <c r="AG302" i="4" l="1"/>
  <c r="AH301" i="4"/>
  <c r="AF303" i="5"/>
  <c r="AG302" i="5"/>
  <c r="AG303" i="4" l="1"/>
  <c r="AH302" i="4"/>
  <c r="AF304" i="5"/>
  <c r="AG304" i="5" s="1"/>
  <c r="AG303" i="5"/>
  <c r="AG304" i="4" l="1"/>
  <c r="AH303" i="4"/>
  <c r="G12" i="5"/>
  <c r="AH304" i="4" l="1"/>
  <c r="G1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JackSchulzePE</author>
  </authors>
  <commentList>
    <comment ref="B5" authorId="0" shapeId="0" xr:uid="{00000000-0006-0000-0000-000001000000}">
      <text>
        <r>
          <rPr>
            <b/>
            <sz val="9"/>
            <color indexed="81"/>
            <rFont val="Tahoma"/>
            <family val="2"/>
          </rPr>
          <t>JackSchulzePE:</t>
        </r>
        <r>
          <rPr>
            <sz val="9"/>
            <color indexed="81"/>
            <rFont val="Tahoma"/>
            <family val="2"/>
          </rPr>
          <t xml:space="preserve">
Enter the data that this data was collected.  The information entered in this cell will be used to create the 5-minute time stamps shown below.</t>
        </r>
      </text>
    </comment>
    <comment ref="D5" authorId="0" shapeId="0" xr:uid="{00000000-0006-0000-0000-000002000000}">
      <text>
        <r>
          <rPr>
            <b/>
            <sz val="9"/>
            <color indexed="81"/>
            <rFont val="Tahoma"/>
            <family val="2"/>
          </rPr>
          <t>JackSchulzePE:</t>
        </r>
        <r>
          <rPr>
            <sz val="9"/>
            <color indexed="81"/>
            <rFont val="Tahoma"/>
            <family val="2"/>
          </rPr>
          <t xml:space="preserve">
NTU interval is based on a trailing 4-hour operating interval.
For example, NTU1 reading is at midnight and covers the 
operating period from midnight to 3:55 AM.</t>
        </r>
      </text>
    </comment>
    <comment ref="D6" authorId="0" shapeId="0" xr:uid="{00000000-0006-0000-0000-000003000000}">
      <text>
        <r>
          <rPr>
            <b/>
            <sz val="9"/>
            <color indexed="81"/>
            <rFont val="Tahoma"/>
            <family val="2"/>
          </rPr>
          <t>JackSchulzePE:</t>
        </r>
        <r>
          <rPr>
            <sz val="9"/>
            <color indexed="81"/>
            <rFont val="Tahoma"/>
            <family val="2"/>
          </rPr>
          <t xml:space="preserve">
NTU1 is the turbidity reading for the time block that begins at midnight and ends at 3:59 AM
If you get an "ND" result, it means that the plant was off-line at midnight
(the designated sampling time for this time block).
Look down column U and find the first data point for the midnight to 3:59 AM time block and report that value on SWMOR.
Note: the beginning of each 4-hour block is marked with an asterisk in column A.</t>
        </r>
      </text>
    </comment>
    <comment ref="E6" authorId="0" shapeId="0" xr:uid="{00000000-0006-0000-0000-000004000000}">
      <text>
        <r>
          <rPr>
            <b/>
            <sz val="9"/>
            <color indexed="81"/>
            <rFont val="Tahoma"/>
            <family val="2"/>
          </rPr>
          <t>JackSchulzePE:</t>
        </r>
        <r>
          <rPr>
            <sz val="9"/>
            <color indexed="81"/>
            <rFont val="Tahoma"/>
            <family val="2"/>
          </rPr>
          <t xml:space="preserve">
NTU2 is the turbidity reading for the time block that begins at 4:00 AM and ends at 7:59 AM
If you get an "ND" result, it means that the plant was off-line at 4:00 AM
(the designated sampling time for this time block).
Look down column U and find the first data point for the 4:00 AM to 7:59 AM time block and report that value on SWMOR.
Note: the beginning of each 4-hour block is marked with an asterisk in column A.</t>
        </r>
      </text>
    </comment>
    <comment ref="F6" authorId="0" shapeId="0" xr:uid="{00000000-0006-0000-0000-000005000000}">
      <text>
        <r>
          <rPr>
            <b/>
            <sz val="9"/>
            <color indexed="81"/>
            <rFont val="Tahoma"/>
            <family val="2"/>
          </rPr>
          <t>JackSchulzePE:</t>
        </r>
        <r>
          <rPr>
            <sz val="9"/>
            <color indexed="81"/>
            <rFont val="Tahoma"/>
            <family val="2"/>
          </rPr>
          <t xml:space="preserve">
NTU3 is the turbidity reading for the time block that begins at 8:00 AM and ends at 11:59 AM
If you get an "ND" result, it means that the plant was off-line at 8:00 AM 
(the designated sampling time for this time block).
Look down column U and find the first data point for the 8:00 AM to 11:59 AM time block and report that value on SWMOR.
Note: the beginning of each 4-hour block is marked with an asterisk in column A.</t>
        </r>
      </text>
    </comment>
    <comment ref="G6" authorId="0" shapeId="0" xr:uid="{00000000-0006-0000-0000-000006000000}">
      <text>
        <r>
          <rPr>
            <b/>
            <sz val="9"/>
            <color indexed="81"/>
            <rFont val="Tahoma"/>
            <family val="2"/>
          </rPr>
          <t>JackSchulzePE:</t>
        </r>
        <r>
          <rPr>
            <sz val="9"/>
            <color indexed="81"/>
            <rFont val="Tahoma"/>
            <family val="2"/>
          </rPr>
          <t xml:space="preserve">
NTU4 is the turbidity reading for the time block that begins at noon and ends at 3:59 PM
If you get an "ND" result, it means that the plant was off-line at noon 
(the designated sampling time for this time block).
Look down column U and find the first data point for the noon to 3:55 PM time block and report that value on SWMOR.
Note: the beginning of each 4-hour block is marked with an asterisk in column A.</t>
        </r>
      </text>
    </comment>
    <comment ref="H6" authorId="0" shapeId="0" xr:uid="{00000000-0006-0000-0000-000007000000}">
      <text>
        <r>
          <rPr>
            <b/>
            <sz val="9"/>
            <color indexed="81"/>
            <rFont val="Tahoma"/>
            <family val="2"/>
          </rPr>
          <t>JackSchulzePE:</t>
        </r>
        <r>
          <rPr>
            <sz val="9"/>
            <color indexed="81"/>
            <rFont val="Tahoma"/>
            <family val="2"/>
          </rPr>
          <t xml:space="preserve">
NTU5 is the turbidity reading for the time block that begins at 4:00 PM and 
ends at 7:59 PM
If you get an "ND" result, it means that the plant was off-line at 4:00 PM
(the designated sampling time for this time block).
Look down column U and find the first data point for the 4:00 PM to 7:59 PM time block and report that value on SWMOR.
Note: the beginning of each 4-hour block is marked with an asterisk in column A.
</t>
        </r>
      </text>
    </comment>
    <comment ref="I6" authorId="0" shapeId="0" xr:uid="{00000000-0006-0000-0000-000008000000}">
      <text>
        <r>
          <rPr>
            <b/>
            <sz val="9"/>
            <color indexed="81"/>
            <rFont val="Tahoma"/>
            <family val="2"/>
          </rPr>
          <t>JackSchulzePE:</t>
        </r>
        <r>
          <rPr>
            <sz val="9"/>
            <color indexed="81"/>
            <rFont val="Tahoma"/>
            <family val="2"/>
          </rPr>
          <t xml:space="preserve">
NTU6 is the turbidity reading for the time block that begins at 8:00 p.m. and
ends at 11:59 PM
If you get an "ND" result, it means that the plant was off-line at 8:00 PM 
(the designated sampling time for this time block).
Look down column U and find the first data point for the 8:00 AM to 11:59 PM time block and report that value on SWMOR.
Note: the beginning of each 4-hour block is marked with an asterisk in column A.
</t>
        </r>
      </text>
    </comment>
    <comment ref="M6" authorId="0" shapeId="0" xr:uid="{00000000-0006-0000-0000-000009000000}">
      <text>
        <r>
          <rPr>
            <b/>
            <sz val="9"/>
            <color indexed="81"/>
            <rFont val="Tahoma"/>
            <family val="2"/>
          </rPr>
          <t>JackSchulzePE:</t>
        </r>
        <r>
          <rPr>
            <sz val="9"/>
            <color indexed="81"/>
            <rFont val="Tahoma"/>
            <family val="2"/>
          </rPr>
          <t xml:space="preserve">
Enter the number of modules (in this particular unit) that were in operation on the day that this data was collected.
This information and the information in cell P6 is used to calculate the total square feet of membrane surface in the unit.  This value is used to determine the instantaneous Normalized Flux values that are calculated in column Y.</t>
        </r>
      </text>
    </comment>
    <comment ref="O6" authorId="0" shapeId="0" xr:uid="{00000000-0006-0000-0000-00000A000000}">
      <text>
        <r>
          <rPr>
            <b/>
            <sz val="9"/>
            <color indexed="81"/>
            <rFont val="Tahoma"/>
            <family val="2"/>
          </rPr>
          <t>JackSchulzePE:</t>
        </r>
        <r>
          <rPr>
            <sz val="9"/>
            <color indexed="81"/>
            <rFont val="Tahoma"/>
            <family val="2"/>
          </rPr>
          <t xml:space="preserve">
Enter the number of square feet of membrane surface in each module (in this particular unit).
This information and the information in cell N6 is used to calculate the total square feet of membrane surface in the unit.  This value is used to determine the instantaneous Normalized Flux values that are calculated in column Y.</t>
        </r>
      </text>
    </comment>
    <comment ref="Q6" authorId="0" shapeId="0" xr:uid="{00000000-0006-0000-0000-00000B000000}">
      <text>
        <r>
          <rPr>
            <b/>
            <sz val="9"/>
            <color indexed="81"/>
            <rFont val="Tahoma"/>
            <family val="2"/>
          </rPr>
          <t>JackSchulzePE:</t>
        </r>
        <r>
          <rPr>
            <sz val="9"/>
            <color indexed="81"/>
            <rFont val="Tahoma"/>
            <family val="2"/>
          </rPr>
          <t xml:space="preserve">
Enter "Yes" if your system reports the temperature readings in </t>
        </r>
        <r>
          <rPr>
            <vertAlign val="superscript"/>
            <sz val="10"/>
            <color indexed="81"/>
            <rFont val="Tahoma"/>
            <family val="2"/>
          </rPr>
          <t>o</t>
        </r>
        <r>
          <rPr>
            <sz val="9"/>
            <color indexed="81"/>
            <rFont val="Tahoma"/>
            <family val="2"/>
          </rPr>
          <t xml:space="preserve">F.
Enter "No" if your system reports the temperature readings in </t>
        </r>
        <r>
          <rPr>
            <vertAlign val="superscript"/>
            <sz val="10"/>
            <color indexed="81"/>
            <rFont val="Tahoma"/>
            <family val="2"/>
          </rPr>
          <t>o</t>
        </r>
        <r>
          <rPr>
            <sz val="9"/>
            <color indexed="81"/>
            <rFont val="Tahoma"/>
            <family val="2"/>
          </rPr>
          <t>C.
You may also use the drop-down list to select your answer.
If you leave the cell empty, the template will assume that the values are recorded as degrees Centigrade (or Celsius).</t>
        </r>
      </text>
    </comment>
    <comment ref="M9" authorId="0" shapeId="0" xr:uid="{00000000-0006-0000-0000-00000C000000}">
      <text>
        <r>
          <rPr>
            <b/>
            <sz val="9"/>
            <color indexed="81"/>
            <rFont val="Tahoma"/>
            <family val="2"/>
          </rPr>
          <t>JackSchulzePE:</t>
        </r>
        <r>
          <rPr>
            <sz val="9"/>
            <color indexed="81"/>
            <rFont val="Tahoma"/>
            <family val="2"/>
          </rPr>
          <t xml:space="preserve">
Enter "O.2" if the treated water entering the distribution system was supposed to contained a free chlorine residual (i.e., you are not feeding one of the chemicals used to make chloramines).
Enter "O.5" if the treated water entering the distribution system was supposed to contained a monochloramine residual (i.e., you are feeding ammonia, liquid ammonium sulfate, or some other ammoniated chemical to used to create monochloramines).
You may also use the drop-down list to select your answer.</t>
        </r>
      </text>
    </comment>
    <comment ref="D10" authorId="0" shapeId="0" xr:uid="{00000000-0006-0000-0000-00000D000000}">
      <text>
        <r>
          <rPr>
            <b/>
            <sz val="9"/>
            <color indexed="81"/>
            <rFont val="Tahoma"/>
            <family val="2"/>
          </rPr>
          <t>JackSchulzePE:</t>
        </r>
        <r>
          <rPr>
            <sz val="9"/>
            <color indexed="81"/>
            <rFont val="Tahoma"/>
            <family val="2"/>
          </rPr>
          <t xml:space="preserve">
If there is no data yet, the cell will be blank.
If there are any confirmed (consecutive) readings above 154 mNTU (which are shown in column W), it will capture the highest one.
If there is any missing 5-minutes readings (which will be shown in Column W), it will record that there is missing data (MD).
If the are no confirmed readings above 154 and no missing data, 
it will just report the highest reading (from Column W).</t>
        </r>
      </text>
    </comment>
    <comment ref="E10" authorId="0" shapeId="0" xr:uid="{00000000-0006-0000-0000-00000E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X (which are calculated using the TCEQ approved equation).</t>
        </r>
      </text>
    </comment>
    <comment ref="F10" authorId="0" shapeId="0" xr:uid="{00000000-0006-0000-0000-00000F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Y (which are calculated using the TCEQ approved equation).</t>
        </r>
      </text>
    </comment>
    <comment ref="D12" authorId="0" shapeId="0" xr:uid="{00000000-0006-0000-0000-000010000000}">
      <text>
        <r>
          <rPr>
            <b/>
            <sz val="9"/>
            <color indexed="81"/>
            <rFont val="Tahoma"/>
            <family val="2"/>
          </rPr>
          <t>JackSchulzePE:</t>
        </r>
        <r>
          <rPr>
            <sz val="9"/>
            <color indexed="81"/>
            <rFont val="Tahoma"/>
            <family val="2"/>
          </rPr>
          <t xml:space="preserve">
</t>
        </r>
        <r>
          <rPr>
            <b/>
            <sz val="9"/>
            <color indexed="81"/>
            <rFont val="Tahoma"/>
            <family val="2"/>
          </rPr>
          <t>Minimum test pressure for all the DITs (psi)</t>
        </r>
        <r>
          <rPr>
            <sz val="9"/>
            <color indexed="81"/>
            <rFont val="Tahoma"/>
            <family val="2"/>
          </rPr>
          <t xml:space="preserve">
If one or more DITs were conducted during the day, this will be the lowest minimum pressure value (which are shown in column AA) for any of the tests.
If one or more DITs were conducted but no "minimum pressure" data was collected during any of the tests, it will enter an "ND" value because you do not have the required data.
If there was no DIT (and all the cells in column AA are blank), the cell will be blank.</t>
        </r>
      </text>
    </comment>
    <comment ref="E12" authorId="0" shapeId="0" xr:uid="{00000000-0006-0000-0000-000011000000}">
      <text>
        <r>
          <rPr>
            <b/>
            <sz val="9"/>
            <color indexed="81"/>
            <rFont val="Tahoma"/>
            <family val="2"/>
          </rPr>
          <t>JackSchulzePE:</t>
        </r>
        <r>
          <rPr>
            <sz val="9"/>
            <color indexed="81"/>
            <rFont val="Tahoma"/>
            <family val="2"/>
          </rPr>
          <t xml:space="preserve">
</t>
        </r>
        <r>
          <rPr>
            <b/>
            <sz val="9"/>
            <color indexed="81"/>
            <rFont val="Tahoma"/>
            <family val="2"/>
          </rPr>
          <t>Maximum pressure decay rate (psi/min)</t>
        </r>
        <r>
          <rPr>
            <sz val="9"/>
            <color indexed="81"/>
            <rFont val="Tahoma"/>
            <family val="2"/>
          </rPr>
          <t xml:space="preserve">
If one or more DITs were conducted during the day, this will be the highest pressure decay rate (which are shown in column AB) recorded during any of the tests.
If one or more DITs were conducted but no "pressure decay rate" data was collected, it will enter an "ND" value because you do not have the required data.
If there was no DIT (and all the cells in column AB are blank), the cell will be blank.</t>
        </r>
      </text>
    </comment>
    <comment ref="F12" authorId="0" shapeId="0" xr:uid="{00000000-0006-0000-0000-000012000000}">
      <text>
        <r>
          <rPr>
            <b/>
            <sz val="9"/>
            <color indexed="81"/>
            <rFont val="Tahoma"/>
            <family val="2"/>
          </rPr>
          <t>JackSchulzePE:</t>
        </r>
        <r>
          <rPr>
            <sz val="9"/>
            <color indexed="81"/>
            <rFont val="Tahoma"/>
            <family val="2"/>
          </rPr>
          <t xml:space="preserve">
</t>
        </r>
        <r>
          <rPr>
            <b/>
            <sz val="9"/>
            <color indexed="81"/>
            <rFont val="Tahoma"/>
            <family val="2"/>
          </rPr>
          <t xml:space="preserve">Passed the last DIT of the day?
</t>
        </r>
        <r>
          <rPr>
            <sz val="9"/>
            <color indexed="81"/>
            <rFont val="Tahoma"/>
            <family val="2"/>
          </rPr>
          <t>A "Yes" value means that the unit failed one or more DITs during the day but did not send any additional water to the clearwell before it passed a subsequent DIT.
A "No" value means one of two things.  Either:
  a) the unit failed a DIT during the day but didn't pass the last DIT of the day, or
  b) the unit failed a DIT and sent additional water to the clearwell before it passed a
      subsequent DIT.
If there was no DIT, the cell will be blank.</t>
        </r>
      </text>
    </comment>
    <comment ref="M12" authorId="0" shapeId="0" xr:uid="{00000000-0006-0000-0000-000013000000}">
      <text>
        <r>
          <rPr>
            <b/>
            <sz val="9"/>
            <color indexed="81"/>
            <rFont val="Tahoma"/>
            <family val="2"/>
          </rPr>
          <t>JackSchulzePE:</t>
        </r>
        <r>
          <rPr>
            <sz val="9"/>
            <color indexed="81"/>
            <rFont val="Tahoma"/>
            <family val="2"/>
          </rPr>
          <t xml:space="preserve">
</t>
        </r>
        <r>
          <rPr>
            <b/>
            <sz val="9"/>
            <color indexed="81"/>
            <rFont val="Tahoma"/>
            <family val="2"/>
          </rPr>
          <t>Minimum allowable DIT test pressure (psi)</t>
        </r>
        <r>
          <rPr>
            <sz val="9"/>
            <color indexed="81"/>
            <rFont val="Tahoma"/>
            <family val="2"/>
          </rPr>
          <t xml:space="preserve">
Enter the minimum pressure that you must maintain throughout the DIT to pass the test.
You can find this information in the TCEQ's most recent DIT Approval Letter for your membrane unit.</t>
        </r>
      </text>
    </comment>
    <comment ref="O12" authorId="0" shapeId="0" xr:uid="{00000000-0006-0000-0000-000014000000}">
      <text>
        <r>
          <rPr>
            <b/>
            <sz val="9"/>
            <color indexed="81"/>
            <rFont val="Tahoma"/>
            <family val="2"/>
          </rPr>
          <t>JackSchulzePE:</t>
        </r>
        <r>
          <rPr>
            <sz val="9"/>
            <color indexed="81"/>
            <rFont val="Tahoma"/>
            <family val="2"/>
          </rPr>
          <t xml:space="preserve">
</t>
        </r>
        <r>
          <rPr>
            <b/>
            <sz val="9"/>
            <color indexed="81"/>
            <rFont val="Tahoma"/>
            <family val="2"/>
          </rPr>
          <t>Upper Control Limit</t>
        </r>
        <r>
          <rPr>
            <sz val="9"/>
            <color indexed="81"/>
            <rFont val="Tahoma"/>
            <family val="2"/>
          </rPr>
          <t xml:space="preserve">
Enter the maximum pressure decay rate </t>
        </r>
        <r>
          <rPr>
            <sz val="11"/>
            <color indexed="81"/>
            <rFont val="Tahoma"/>
            <family val="2"/>
          </rPr>
          <t>(</t>
        </r>
        <r>
          <rPr>
            <sz val="11"/>
            <color indexed="81"/>
            <rFont val="Calibri"/>
            <family val="2"/>
          </rPr>
          <t>∆P/∆T)</t>
        </r>
        <r>
          <rPr>
            <sz val="9"/>
            <color indexed="81"/>
            <rFont val="Calibri"/>
            <family val="2"/>
          </rPr>
          <t xml:space="preserve"> </t>
        </r>
        <r>
          <rPr>
            <sz val="9"/>
            <color indexed="81"/>
            <rFont val="Tahoma"/>
            <family val="2"/>
          </rPr>
          <t>that you can have before you fail your DIT.
You can find this information in the TCEQ's most recent DIT Approval Letter for your membrane unit.</t>
        </r>
      </text>
    </comment>
    <comment ref="B16" authorId="0" shapeId="0" xr:uid="{00000000-0006-0000-0000-000015000000}">
      <text>
        <r>
          <rPr>
            <b/>
            <sz val="9"/>
            <color indexed="81"/>
            <rFont val="Tahoma"/>
            <family val="2"/>
          </rPr>
          <t>JackSchulzePE:</t>
        </r>
        <r>
          <rPr>
            <sz val="9"/>
            <color indexed="81"/>
            <rFont val="Tahoma"/>
            <family val="2"/>
          </rPr>
          <t xml:space="preserve">
The daily membrane unit report should poll (or query) the plant's data bases at defined 5 minute intervals.  Although the TCEQ will review and approve other approaches on a case-by-case basis, this one simplifies data management, analysis, and reporting.</t>
        </r>
      </text>
    </comment>
    <comment ref="D16" authorId="0" shapeId="0" xr:uid="{00000000-0006-0000-0000-000016000000}">
      <text>
        <r>
          <rPr>
            <b/>
            <sz val="9"/>
            <color indexed="81"/>
            <rFont val="Tahoma"/>
            <family val="2"/>
          </rPr>
          <t>JackSchulzePE:</t>
        </r>
        <r>
          <rPr>
            <sz val="9"/>
            <color indexed="81"/>
            <rFont val="Tahoma"/>
            <family val="2"/>
          </rPr>
          <t xml:space="preserve">
This template is designed so that it:
    1)  can capture instrument readings regardless of whether or not the membrane unit/rack/train 
         is actually sending water to the clearwell (i.e., whether or not it's actually "on-line") 
         but, when determining which data needs to be used to fill out the SWMOR-Alt, 
    2)  will automatically exclude any data recorded at a time when it was not sending water to 
         the clearwell (i.e., was "off-line" because it undergoing a forward flush, backflush/backwash,
         DIT/MIT, CIP, etc or because it was just not in use and sitting idle).
This column is the one the template uses to record the "operational status" of the unit. 
In this template:
    0 = the unit is not sending water to the clearwell (i.e., it was "off-line")
and 
    1 = the unit is sending water to the clearwell (i.e., it was "on-line")
The operational status can be based on the position of the effluent/filtrate valve (e.g., the valve is open or the valve is closed), the filtrate flow rate (e.g., filtrate flow rate is &gt; XXX gpm), or some other condition that would indicate the unit is sending filtrate to the clearwell.
If you want, you can set up the numeric format for these cells so that a value of 0 will display as "No" and a value of 1 will display as "Yes" (or whatever other format your operators are familiar with)</t>
        </r>
      </text>
    </comment>
    <comment ref="E16" authorId="0" shapeId="0" xr:uid="{00000000-0006-0000-0000-000017000000}">
      <text>
        <r>
          <rPr>
            <b/>
            <sz val="9"/>
            <color indexed="81"/>
            <rFont val="Tahoma"/>
            <family val="2"/>
          </rPr>
          <t xml:space="preserve">JackSchulzePE: </t>
        </r>
        <r>
          <rPr>
            <sz val="9"/>
            <color indexed="81"/>
            <rFont val="Tahoma"/>
            <family val="2"/>
          </rPr>
          <t xml:space="preserve">
This column contains the turbidity reading of the water being produced by an individual membrane unit (i.e., the membrane unit's IFE turbidity level </t>
        </r>
        <r>
          <rPr>
            <b/>
            <i/>
            <sz val="9"/>
            <color indexed="81"/>
            <rFont val="Tahoma"/>
            <family val="2"/>
          </rPr>
          <t>in NTUs</t>
        </r>
        <r>
          <rPr>
            <sz val="9"/>
            <color indexed="81"/>
            <rFont val="Tahoma"/>
            <family val="2"/>
          </rPr>
          <t>.)  The data in this column</t>
        </r>
        <r>
          <rPr>
            <sz val="9"/>
            <color indexed="81"/>
            <rFont val="Tahoma"/>
            <family val="2"/>
          </rPr>
          <t xml:space="preserve"> is </t>
        </r>
        <r>
          <rPr>
            <b/>
            <u/>
            <sz val="9"/>
            <color indexed="81"/>
            <rFont val="Tahoma"/>
            <family val="2"/>
          </rPr>
          <t>NOT</t>
        </r>
        <r>
          <rPr>
            <sz val="9"/>
            <color indexed="81"/>
            <rFont val="Tahoma"/>
            <family val="2"/>
          </rPr>
          <t xml:space="preserve"> used to complete the SWMOR-Alt. 
This data point (along with the corresponding data point in column D)  is used by column W to determine if the reading was recording at a time that the unit was sending water to the clearwell  and by column W to determine if there were confirmed readings above 0.154 NTU.  Ultimately, the data in these column W is used to calculate the value shown in Cell D11, which is reported on the SWMOR-Alt. 
The template automatically determines which IFE data points must be included (and excluded) when determining the result that will to be entered on the SWMOR-Alt.  Therefore, the system should record the IFE turbidity reading regardless of the unit's "operational status" (i.e., the "raw" IFE turbidity data for the unit).
If your SCADA system records the turbidity readings in mNTUs, you do not have to change your process.  However, you will need to change the header to read "mNTU" instead of "NTU" and you will need to eliminate the "NTU to mNTU" conversion factor from the equation in cell D11.</t>
        </r>
      </text>
    </comment>
    <comment ref="F16" authorId="0" shapeId="0" xr:uid="{00000000-0006-0000-0000-000018000000}">
      <text>
        <r>
          <rPr>
            <b/>
            <sz val="9"/>
            <color indexed="81"/>
            <rFont val="Tahoma"/>
            <family val="2"/>
          </rPr>
          <t>JackSchulzePE:</t>
        </r>
        <r>
          <rPr>
            <sz val="9"/>
            <color indexed="81"/>
            <rFont val="Tahoma"/>
            <family val="2"/>
          </rPr>
          <t xml:space="preserve">
This column contains the instantons flow rate of the water that the individual membrane unit is sending to the clearwell.  This data point is used to calculate the instantaneous normalized filter flux that is shown in the correspond cell in column Y.  Ultimately, the data in column Y are used calculate the Avg Normalized Flux for the day that is shown in cell E11 and reported on the SWMOR-Alt.  
The template uses this data point (and the corresponding data point in column D) to automatically determine which normalized flux data points will be included (and excluded) when determining the result that is entered in column Y.  Therefore, the system should record the measured filtrate flow rate data for the unit regardless of the unit's "operational status".
In some cases, this value is an actual measurement from an IFE flow meter.  In other cases, it may be a calculated value based on the feed water flow meter minus some other meter reading. Regardless of how the reading is obtained, it must be the instantaneous filtrate flow rate. 
</t>
        </r>
      </text>
    </comment>
    <comment ref="G16" authorId="0" shapeId="0" xr:uid="{00000000-0006-0000-0000-000019000000}">
      <text>
        <r>
          <rPr>
            <b/>
            <sz val="9"/>
            <color indexed="81"/>
            <rFont val="Tahoma"/>
            <family val="2"/>
          </rPr>
          <t>JackSchulzePE:</t>
        </r>
        <r>
          <rPr>
            <sz val="9"/>
            <color indexed="81"/>
            <rFont val="Tahoma"/>
            <family val="2"/>
          </rPr>
          <t xml:space="preserve">
This column contains the temperature of the water.  This data point (along with the corresponding data point in column D and the value you enter in cell S6) is used to:
  1) determine if the reading was recording at a time that the unit was sending water to the
      clearwell. 
  2) determine if the reading needs to be converted from a Fahrenheit value to a Centigrade 
      (or Celsius) value and places the Centigrade reading in the corresponding cell in Column X.
and
  3) calculate the instantaneous normalized filter flux that is shown in the corresponding cell 
      in column Y. 
Ultimately, the data in column Y are used calculate the Avg Normalized Flux for the day that is shown in cell E11 and reported on the SWMOR-Alt.   
The template automatically determines which normalized flux data points will be included (and excluded) when determining the result that is entered in column Y.  Therefore, the system should record the measured temperature data for the unit regardless of the unit's "operational status".
Some SCADA systems record the temperature reading in degrees Fahrenheit while others use degrees Centigrade (or Celsius). If you report (in cell S6) that you are recording in Fahrenheit, the template will automatically convert your data to Centigrade when it copies the reading to column X, which is the temperature reading used to calculate the instantaneous normalized flux shown in column Y.    
</t>
        </r>
      </text>
    </comment>
    <comment ref="H16" authorId="0" shapeId="0" xr:uid="{00000000-0006-0000-0000-00001A000000}">
      <text>
        <r>
          <rPr>
            <b/>
            <sz val="9"/>
            <color indexed="81"/>
            <rFont val="Tahoma"/>
            <family val="2"/>
          </rPr>
          <t>JackSchulzePE:</t>
        </r>
        <r>
          <rPr>
            <sz val="9"/>
            <color indexed="81"/>
            <rFont val="Tahoma"/>
            <family val="2"/>
          </rPr>
          <t xml:space="preserve">
This column contains the instantaneous normalized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you can use it to compare the Normalized Flux values being recorded by the plant system(s) with the corresponding value in column Y.  The values in column Y are the ones which are calculated using the TCEQ and EPA approved equations. The column Y values are also the ones used to calculate the Avg Normalized Flux for the day, which is shown in cell E11 and reported on the SWMOR-Alt.  
If the two values are different, you know that your membrane controller (or SCADA system) is using a proprietary formula to determine the normalized flux.  This discrepancy is not necessarily a problem if the vendor is using the proprietary formula to help them diagnose a problem you are having. You just need to be aware that the readings cannot also be used to report data on the SWMOR-Alt.</t>
        </r>
      </text>
    </comment>
    <comment ref="I16" authorId="0" shapeId="0" xr:uid="{00000000-0006-0000-0000-00001B000000}">
      <text>
        <r>
          <rPr>
            <b/>
            <sz val="9"/>
            <color indexed="81"/>
            <rFont val="Tahoma"/>
            <family val="2"/>
          </rPr>
          <t>JackSchulzePE:</t>
        </r>
        <r>
          <rPr>
            <sz val="9"/>
            <color indexed="81"/>
            <rFont val="Tahoma"/>
            <family val="2"/>
          </rPr>
          <t xml:space="preserve">
This column contains the instantaneous pressure reading from the pressure sensor on the feed water line that supplies the membrane unit. This data point (and the corresponding data point in column D) is used to calculate the instantaneous TMP that is shown in the corresponding cell in column Y. Ultimately, the data in column Y are used calculate the Avg TMP for the day, which is shown in cell F11 and reported on the SWMOR-Alt.  
The template automatically determines which TMP readings will be included (and excluded) when determining the result that needs to be entered on the SWMOR-Alt.  Therefore, the system should record the measured pressure data regardless of the unit's "operational status."</t>
        </r>
      </text>
    </comment>
    <comment ref="J16" authorId="0" shapeId="0" xr:uid="{00000000-0006-0000-0000-00001C000000}">
      <text>
        <r>
          <rPr>
            <b/>
            <sz val="9"/>
            <color indexed="81"/>
            <rFont val="Tahoma"/>
            <family val="2"/>
          </rPr>
          <t>JackSchulzePE:</t>
        </r>
        <r>
          <rPr>
            <sz val="9"/>
            <color indexed="81"/>
            <rFont val="Tahoma"/>
            <family val="2"/>
          </rPr>
          <t xml:space="preserve">
This column contains the instantaneous pressure reading from the pressure sensor installed on the filtrate (filter effluent) line.  This data point is used to calculate the instantaneous TMP that is shown in the correspond cell in column Z.  Ultimately, the values in column Z are used to calculate the Avg TMP for the day, which is shown in cell F11 and reported on the SWMOR-Alt.  
The template automatically determines which filtrate pressure readings will be included (and excluded) when determining the result that needs to be entered on the SWMOR-Alt.  Therefore, the system should record the filtrate pressure regardless of the unit's "operational status."</t>
        </r>
      </text>
    </comment>
    <comment ref="K16" authorId="0" shapeId="0" xr:uid="{00000000-0006-0000-0000-00001D000000}">
      <text>
        <r>
          <rPr>
            <b/>
            <sz val="9"/>
            <color indexed="81"/>
            <rFont val="Tahoma"/>
            <family val="2"/>
          </rPr>
          <t>JackSchulzePE:</t>
        </r>
        <r>
          <rPr>
            <sz val="9"/>
            <color indexed="81"/>
            <rFont val="Tahoma"/>
            <family val="2"/>
          </rPr>
          <t xml:space="preserve">
This column contains the instantaneous TMP value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TMP values being recorded by the plant system(s) with the corresponding value that are calculated using the TCEQ and EPA approved equations.  That value is shown in the correspond cell in column Z. Ultimately, the values in column Z are used to calculate the Avg Normalized Flux for the day, which is the value shown in cell F11 and reported on the SWMOR-Alt.  
</t>
        </r>
      </text>
    </comment>
    <comment ref="L16" authorId="0" shapeId="0" xr:uid="{00000000-0006-0000-0000-00001E000000}">
      <text>
        <r>
          <rPr>
            <b/>
            <sz val="9"/>
            <color indexed="81"/>
            <rFont val="Tahoma"/>
            <family val="2"/>
          </rPr>
          <t xml:space="preserve">JackSchulzePE: </t>
        </r>
        <r>
          <rPr>
            <sz val="9"/>
            <color indexed="81"/>
            <rFont val="Tahoma"/>
            <family val="2"/>
          </rPr>
          <t xml:space="preserve">
This column contains the instantaneous normalized specific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I only added this column so that you can compare the instantaneous Normalized Specific Flux values calculated by your plant's controller/SCADA system with the corresponding value that's calculated using the "approved" equations (which are shown in the correspond cell in column Z).
Note: The only time you should need to do this comparison is if your SCADA system only records the instantaneous Normalized Specific Flux values (but not the instantons Normalized Flux values that would have appeared in column H).
</t>
        </r>
      </text>
    </comment>
    <comment ref="M16" authorId="0" shapeId="0" xr:uid="{00000000-0006-0000-0000-00001F000000}">
      <text>
        <r>
          <rPr>
            <b/>
            <sz val="9"/>
            <color indexed="81"/>
            <rFont val="Tahoma"/>
            <family val="2"/>
          </rPr>
          <t>JackSchulzePE:</t>
        </r>
        <r>
          <rPr>
            <sz val="9"/>
            <color indexed="81"/>
            <rFont val="Tahoma"/>
            <family val="2"/>
          </rPr>
          <t xml:space="preserve">
This column contains the date and time stamp of the most recent DIT. The data is used (in conjunction with the instantaneous P</t>
        </r>
        <r>
          <rPr>
            <vertAlign val="subscript"/>
            <sz val="11"/>
            <color indexed="81"/>
            <rFont val="Tahoma"/>
            <family val="2"/>
          </rPr>
          <t>initial</t>
        </r>
        <r>
          <rPr>
            <sz val="9"/>
            <color indexed="81"/>
            <rFont val="Tahoma"/>
            <family val="2"/>
          </rPr>
          <t>, P</t>
        </r>
        <r>
          <rPr>
            <vertAlign val="subscript"/>
            <sz val="11"/>
            <color indexed="81"/>
            <rFont val="Tahoma"/>
            <family val="2"/>
          </rPr>
          <t>min</t>
        </r>
        <r>
          <rPr>
            <sz val="9"/>
            <color indexed="81"/>
            <rFont val="Tahoma"/>
            <family val="2"/>
          </rPr>
          <t>, P</t>
        </r>
        <r>
          <rPr>
            <vertAlign val="subscript"/>
            <sz val="11"/>
            <color indexed="81"/>
            <rFont val="Tahoma"/>
            <family val="2"/>
          </rPr>
          <t>final</t>
        </r>
        <r>
          <rPr>
            <sz val="9"/>
            <color indexed="81"/>
            <rFont val="Tahoma"/>
            <family val="2"/>
          </rPr>
          <t xml:space="preserve">, and Test Duration readings) to determine if a new DIT has been conducted since the previous test.  
Important:  The time stamp value can be the time that a DIT was initiated, the time that the DIT ended, or the time that the results were logged.  However, all of the data (results) that are associated with a given test (the data that was collected for each individual DIT) must be reported on a single row . . . regardless of what value you use as your time stamp.
</t>
        </r>
      </text>
    </comment>
    <comment ref="N16" authorId="0" shapeId="0" xr:uid="{00000000-0006-0000-0000-000020000000}">
      <text>
        <r>
          <rPr>
            <b/>
            <sz val="9"/>
            <color indexed="81"/>
            <rFont val="Tahoma"/>
            <family val="2"/>
          </rPr>
          <t>JackSchulzePE:</t>
        </r>
        <r>
          <rPr>
            <b/>
            <i/>
            <sz val="9"/>
            <color indexed="10"/>
            <rFont val="Tahoma"/>
            <family val="2"/>
          </rPr>
          <t xml:space="preserve">
</t>
        </r>
        <r>
          <rPr>
            <sz val="9"/>
            <color indexed="81"/>
            <rFont val="Tahoma"/>
            <family val="2"/>
          </rPr>
          <t xml:space="preserve">This column indicates whether or not the plant was able to collect all of the required data once it started running a DIT procedure. 
This scenario typically occurs when the membrane controller can reach its target starting pressure but the pressure will not stabilize long enough to begin the data collection process (i.e., start the pressure decay rate timer). 
In this template:
    0 = the system was able to fully execute the DIT and collect all the data required to 
          determine both the minimum pressure and pressure decay rate, and 
    1 = a DIT was terminated before it completed all the required steps.
Important:  All of the data (results) that was collected for each individual DIT must be reported on a single row.  See the comment in cell M16.
</t>
        </r>
      </text>
    </comment>
    <comment ref="O16" authorId="0" shapeId="0" xr:uid="{00000000-0006-0000-0000-000021000000}">
      <text>
        <r>
          <rPr>
            <b/>
            <sz val="9"/>
            <color indexed="81"/>
            <rFont val="Tahoma"/>
            <family val="2"/>
          </rPr>
          <t>JackSchulzePE:</t>
        </r>
        <r>
          <rPr>
            <sz val="9"/>
            <color indexed="81"/>
            <rFont val="Tahoma"/>
            <family val="2"/>
          </rPr>
          <t xml:space="preserve">
This column contains the pressure at the beginning of the DIT (i.e., the pressure when pressure decay rate measurements begin at T=0).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M16.</t>
        </r>
      </text>
    </comment>
    <comment ref="P16" authorId="0" shapeId="0" xr:uid="{00000000-0006-0000-0000-000022000000}">
      <text>
        <r>
          <rPr>
            <b/>
            <sz val="9"/>
            <color indexed="81"/>
            <rFont val="Tahoma"/>
            <family val="2"/>
          </rPr>
          <t>JackSchulzePE:</t>
        </r>
        <r>
          <rPr>
            <sz val="9"/>
            <color indexed="81"/>
            <rFont val="Tahoma"/>
            <family val="2"/>
          </rPr>
          <t xml:space="preserve">
This column contains the minimum pressure reading recorded at any point during the DIT.  Normally, this will be the value recorded at the end of the test (i.e., the pressure when pressure decay rate measurements at T=T</t>
        </r>
        <r>
          <rPr>
            <vertAlign val="subscript"/>
            <sz val="11"/>
            <color indexed="81"/>
            <rFont val="Tahoma"/>
            <family val="2"/>
          </rPr>
          <t>test</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1) as part of the analysis to determine the minimum test pressure (P</t>
        </r>
        <r>
          <rPr>
            <vertAlign val="subscript"/>
            <sz val="10"/>
            <color indexed="81"/>
            <rFont val="Tahoma"/>
            <family val="2"/>
          </rPr>
          <t>min</t>
        </r>
        <r>
          <rPr>
            <sz val="9"/>
            <color indexed="81"/>
            <rFont val="Tahoma"/>
            <family val="2"/>
          </rPr>
          <t>) for the DIT, 
        that is shown in the corresponding cell in column AB, and
    2) to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M16.</t>
        </r>
      </text>
    </comment>
    <comment ref="Q16" authorId="0" shapeId="0" xr:uid="{00000000-0006-0000-0000-000023000000}">
      <text>
        <r>
          <rPr>
            <b/>
            <sz val="9"/>
            <color indexed="81"/>
            <rFont val="Tahoma"/>
            <family val="2"/>
          </rPr>
          <t>JackSchulzePE:</t>
        </r>
        <r>
          <rPr>
            <sz val="9"/>
            <color indexed="81"/>
            <rFont val="Tahoma"/>
            <family val="2"/>
          </rPr>
          <t xml:space="preserve">
This column contains the pressure at the end of the DIT. It will usually be the same value as (P</t>
        </r>
        <r>
          <rPr>
            <vertAlign val="subscript"/>
            <sz val="11"/>
            <color indexed="81"/>
            <rFont val="Tahoma"/>
            <family val="2"/>
          </rPr>
          <t>min</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M16.</t>
        </r>
      </text>
    </comment>
    <comment ref="R16" authorId="0" shapeId="0" xr:uid="{00000000-0006-0000-0000-000024000000}">
      <text>
        <r>
          <rPr>
            <b/>
            <sz val="9"/>
            <color indexed="81"/>
            <rFont val="Tahoma"/>
            <family val="2"/>
          </rPr>
          <t>JackSchulzePE:</t>
        </r>
        <r>
          <rPr>
            <sz val="9"/>
            <color indexed="81"/>
            <rFont val="Tahoma"/>
            <family val="2"/>
          </rPr>
          <t xml:space="preserve">
This column contains the length of time (in seconds) that elapses between the time that the first pressure reading is recorded (P</t>
        </r>
        <r>
          <rPr>
            <vertAlign val="subscript"/>
            <sz val="11"/>
            <color indexed="81"/>
            <rFont val="Tahoma"/>
            <family val="2"/>
          </rPr>
          <t>initial</t>
        </r>
        <r>
          <rPr>
            <sz val="9"/>
            <color indexed="81"/>
            <rFont val="Tahoma"/>
            <family val="2"/>
          </rPr>
          <t>) and the time the last pressure reading (P</t>
        </r>
        <r>
          <rPr>
            <vertAlign val="subscript"/>
            <sz val="11"/>
            <color indexed="81"/>
            <rFont val="Tahoma"/>
            <family val="2"/>
          </rPr>
          <t>final</t>
        </r>
        <r>
          <rPr>
            <sz val="9"/>
            <color indexed="81"/>
            <rFont val="Tahoma"/>
            <family val="2"/>
          </rPr>
          <t xml:space="preserve">) is recorded. 
This data point is used to calculate the pressure decay rate </t>
        </r>
        <r>
          <rPr>
            <sz val="10"/>
            <color indexed="81"/>
            <rFont val="Tahoma"/>
            <family val="2"/>
          </rPr>
          <t>(</t>
        </r>
        <r>
          <rPr>
            <sz val="10"/>
            <color indexed="81"/>
            <rFont val="Calibri"/>
            <family val="2"/>
          </rPr>
          <t>∆P/∆T)</t>
        </r>
        <r>
          <rPr>
            <sz val="9"/>
            <color indexed="81"/>
            <rFont val="Calibri"/>
            <family val="2"/>
          </rPr>
          <t xml:space="preserve"> </t>
        </r>
        <r>
          <rPr>
            <sz val="9"/>
            <color indexed="81"/>
            <rFont val="Tahoma"/>
            <family val="2"/>
          </rPr>
          <t>that is shown in the correspond cell in column AC.  The values in column AC are used to calculate the maximum decay rate for all of the DIT's conducted during the day, which is shown in cell E13 and reported on the SWMOR-Alt.  
Important:  All of the data (results) that was collected for each individual DIT must be reported on a single row.  See the comment in cell M16.</t>
        </r>
      </text>
    </comment>
    <comment ref="S16" authorId="0" shapeId="0" xr:uid="{00000000-0006-0000-0000-000025000000}">
      <text>
        <r>
          <rPr>
            <b/>
            <sz val="9"/>
            <color indexed="81"/>
            <rFont val="Tahoma"/>
            <family val="2"/>
          </rPr>
          <t>JackSchulzePE:</t>
        </r>
        <r>
          <rPr>
            <sz val="9"/>
            <color indexed="81"/>
            <rFont val="Tahoma"/>
            <family val="2"/>
          </rPr>
          <t xml:space="preserve">
This column contains the pressure decay rate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pressure decay rate values being recorded by the plant system(s) with the corresponding value that are calculated using the TCEQ and EPA approved equations.  This value is shown in the corresponding cell in column AC.  It is also the one that is ultimately used to calculate the maximum pressure decay rate for all of the DITs conducted during the day, which is the value shown in cell E13 and reported on the SWMOR-Alt.  
Important:  All of the data (results) that was collected for each individual DIT must be reported on a single row.  See the comment in cell M16.</t>
        </r>
      </text>
    </comment>
    <comment ref="T16" authorId="0" shapeId="0" xr:uid="{00000000-0006-0000-0000-000026000000}">
      <text>
        <r>
          <rPr>
            <b/>
            <sz val="9"/>
            <color indexed="81"/>
            <rFont val="Tahoma"/>
            <family val="2"/>
          </rPr>
          <t>JackSchulzePE:</t>
        </r>
        <r>
          <rPr>
            <sz val="9"/>
            <color indexed="81"/>
            <rFont val="Tahoma"/>
            <family val="2"/>
          </rPr>
          <t xml:space="preserve">
This column contains the turbidity readings from the filtrate water produced by all of the membrane units </t>
        </r>
        <r>
          <rPr>
            <b/>
            <u/>
            <sz val="9"/>
            <color indexed="81"/>
            <rFont val="Tahoma"/>
            <family val="2"/>
          </rPr>
          <t>after it has been blended together</t>
        </r>
        <r>
          <rPr>
            <sz val="9"/>
            <color indexed="81"/>
            <rFont val="Tahoma"/>
            <family val="2"/>
          </rPr>
          <t xml:space="preserve">.
Generally, the CFE sample tap location must meet both of the following criteria:
   1) the CFE sample tap must be installed at a site that is downstream (after) the 
       point where the water from all the membranes gets mixed together, AND
   2) the CFE sample tap must be located upstream (before) the first clearwell that 
       contains the blended filtrate.
If your current CFE sample tap does not meet </t>
        </r>
        <r>
          <rPr>
            <b/>
            <u/>
            <sz val="9"/>
            <color indexed="81"/>
            <rFont val="Tahoma"/>
            <family val="2"/>
          </rPr>
          <t>BOTH</t>
        </r>
        <r>
          <rPr>
            <sz val="9"/>
            <color indexed="81"/>
            <rFont val="Tahoma"/>
            <family val="2"/>
          </rPr>
          <t xml:space="preserve"> of those criteria, you need to contact the TCEQ to discuss the situation.
</t>
        </r>
      </text>
    </comment>
    <comment ref="U16" authorId="0" shapeId="0" xr:uid="{00000000-0006-0000-0000-000027000000}">
      <text>
        <r>
          <rPr>
            <b/>
            <sz val="9"/>
            <color indexed="81"/>
            <rFont val="Tahoma"/>
            <family val="2"/>
          </rPr>
          <t>JackSchulzePE:</t>
        </r>
        <r>
          <rPr>
            <sz val="9"/>
            <color indexed="81"/>
            <rFont val="Tahoma"/>
            <family val="2"/>
          </rPr>
          <t xml:space="preserve">
This column contains the disinfectant residual of the water that is entering the distribution system. 
Generally, this sample tap location must meet both of the following criteria:
   1) the EP sample tap must be installed at a site that is downstream of (after) 
       the  clearwell that supplies the pump station that sends treated water 
       to the distribution system, AND
   2) the EP sample tap must be located downstream of (after) any booster
       chlorination injection point (i.e., you cannot have the ability to make any
       further changes to the disinfectant residual after you measure your 
       EP residual).
If your current EP sample tap does not meet </t>
        </r>
        <r>
          <rPr>
            <b/>
            <u/>
            <sz val="9"/>
            <color indexed="81"/>
            <rFont val="Tahoma"/>
            <family val="2"/>
          </rPr>
          <t>BOTH</t>
        </r>
        <r>
          <rPr>
            <sz val="9"/>
            <color indexed="81"/>
            <rFont val="Tahoma"/>
            <family val="2"/>
          </rPr>
          <t xml:space="preserve"> of those criteria, you need to contact the TCEQ to discuss the situation.</t>
        </r>
      </text>
    </comment>
    <comment ref="V16" authorId="0" shapeId="0" xr:uid="{00000000-0006-0000-0000-000028000000}">
      <text>
        <r>
          <rPr>
            <b/>
            <sz val="9"/>
            <color indexed="81"/>
            <rFont val="Tahoma"/>
            <family val="2"/>
          </rPr>
          <t xml:space="preserve">JackSchulzePE:  
</t>
        </r>
        <r>
          <rPr>
            <b/>
            <i/>
            <sz val="9"/>
            <color indexed="81"/>
            <rFont val="Tahoma"/>
            <family val="2"/>
          </rPr>
          <t>calculated values</t>
        </r>
        <r>
          <rPr>
            <sz val="9"/>
            <color indexed="81"/>
            <rFont val="Tahoma"/>
            <family val="2"/>
          </rPr>
          <t xml:space="preserve">
This column analyzes the data in columns D and E to identify if there are confirmed readings above 0.154 NTU, if there is missing data, and if there is an unconfirmed reading above 0.154 NTU.
The template calculation does 4 things, in the following order:
    1)  it checks columns D and E for this 5-minute sample and the subsequent 5-minute sample to see 
         if the unit was sending water to the clearwell at both sampling times and, if so, whether both of 
         the two consecutive readings were above 0.154 NTU.  If all 4 conditions are met, it records the 
         higher of the two readings. 
    2)  it checks column D to see if the membrane unit was sending water to the clearwell when this 
         5-min IFE reading was required and, if it was, checks column E to determine if an IFE reading 
         was recorded.  If the unit was on-line and the IFE data was not recorded, the template enters 
         "MD" in the cell for this 5-min IFE reading.
    3)  it runs the column D and E check to see if the unit was on-line and if a turbidity reading was 
         recorded.  If it was and the reading was &lt;= 154, it records the value.
and 
    4)  it leaves the cell blank if none of the previous 3 conditions exist (which means that one of the
         two following condition existed at the designated sampling time.
             a)  the unit was off-line (not sending water to the clearwell), or
             b)  there was a single unconfirmed reading above 0.154 NTU (so it should not be included
                  when determining the highest reading.
</t>
        </r>
      </text>
    </comment>
    <comment ref="W16" authorId="0" shapeId="0" xr:uid="{00000000-0006-0000-0000-000029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analyzes the data in cell S6 and columns D and G to determine if the temperature readings are being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the unit was sending water to the clearwell, and if there is missing temperature data.
The template calculation does 4 things, in the following order:
    1)  it checks columns D for this 5-minute sample to see if the unit was sending water to 
         the clearwell and, if not, it leaves the cell blank.
    2)  if the unit was sending water to the clearwell, it checks column G to determine if the
         temperature reading was recorded.  If the unit was on-line and the temperature data 
         was not recorded, the template enters "MD" in the cell for this 5-min reading.
and
    3)  if the unit was sending water to the clearwell and column G contains a temperature reading,
         it checks cell S6 to determine if the value is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it is recorded as </t>
        </r>
        <r>
          <rPr>
            <vertAlign val="superscript"/>
            <sz val="10"/>
            <color indexed="81"/>
            <rFont val="Tahoma"/>
            <family val="2"/>
          </rPr>
          <t>o</t>
        </r>
        <r>
          <rPr>
            <sz val="9"/>
            <color indexed="81"/>
            <rFont val="Tahoma"/>
            <family val="2"/>
          </rPr>
          <t xml:space="preserve">F, 
         it converts the value to </t>
        </r>
        <r>
          <rPr>
            <vertAlign val="superscript"/>
            <sz val="10"/>
            <color indexed="81"/>
            <rFont val="Tahoma"/>
            <family val="2"/>
          </rPr>
          <t>o</t>
        </r>
        <r>
          <rPr>
            <sz val="9"/>
            <color indexed="81"/>
            <rFont val="Tahoma"/>
            <family val="2"/>
          </rPr>
          <t xml:space="preserve">C.
</t>
        </r>
      </text>
    </comment>
    <comment ref="X16" authorId="0" shapeId="0" xr:uid="{00000000-0006-0000-0000-00002A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Normalized Flux readings that are calculated using the TCEQ and 
EPA approved equations.  The data contained in this column is used to used to calculate 
the Avg Normalized Flux for the day (which is shown in cell E11 and reported on the SWMOR-Alt.)
The template calculation does 3 things:
    1) it checks column D to see if the membrane unit was "off-line" when the flux 
        data was supposed to be recorded. If it was, it leaves the current cell empty.
    2) it checks column F contains flow rate data and column G contains a
        temperature reading. If either cell is empty, the template reports there 
        is missing data (it records an "MD"). 
and
    3) If columns F and G both contain data, the template uses the TCEQ and EPA
        approved equation to calculate the instantaneous flux for this 5-minute reading.
</t>
        </r>
      </text>
    </comment>
    <comment ref="Y16" authorId="0" shapeId="0" xr:uid="{00000000-0006-0000-0000-00002B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TMP readings that are calculated using the TCEQ and 
EPA approved equations.  The data contained in this column is used to used to calculate the Avg TMP for the day (which is shown in cell F11 and reported on the SWMOR-Alt).
The template calculation does 3 things:
    1) it checks column D to see if the membrane unit was "off-line" when the flux 
        data was supposed to be recorded. If it was, it leaves the current cell empty.
    2) it checks columns I, J, and K to determine if any of the three required pressure 
        readings were not recorded, the template enters "MD" in the cell for this 
        5-min TMP reading.
 and
    3) If columns I, J, and K all contain data, the template calculates the instantaneous 
        TMP for this 5-minute reading.
</t>
        </r>
      </text>
    </comment>
    <comment ref="Z16" authorId="0" shapeId="0" xr:uid="{00000000-0006-0000-0000-00002C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calculated instantaneous normalized specific flux that are calculated using the TCEQ and EPA approved equations.  This data is </t>
        </r>
        <r>
          <rPr>
            <b/>
            <u/>
            <sz val="9"/>
            <color indexed="81"/>
            <rFont val="Tahoma"/>
            <family val="2"/>
          </rPr>
          <t>NOT</t>
        </r>
        <r>
          <rPr>
            <sz val="9"/>
            <color indexed="81"/>
            <rFont val="Tahoma"/>
            <family val="2"/>
          </rPr>
          <t xml:space="preserve"> used to complete the SWMOR-Alt. The average daily value is calculated by the SWMOR-Alt based on the average normalized flux and TMP values that you report.
I only added this column so that you can compare the Normalized Specific Flux values calculated using the "approved" equations with the corresponding value being recorded by the plant's SCADA system (which are shown in the corresponding cell in column L).
The only time you should need to do this comparison is if your SCADA system only records the instantaneous Normalized Specific Flux values (but not the instantons Normalized Flux values that would have appeared in column H).
</t>
        </r>
      </text>
    </comment>
    <comment ref="AA16" authorId="0" shapeId="0" xr:uid="{00000000-0006-0000-0000-00002D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minimum pressure recorded during a new DIT.  The data contained in this column is used to used to calculate the lowest P</t>
        </r>
        <r>
          <rPr>
            <vertAlign val="subscript"/>
            <sz val="11"/>
            <color indexed="81"/>
            <rFont val="Tahoma"/>
            <family val="2"/>
          </rPr>
          <t>min</t>
        </r>
        <r>
          <rPr>
            <sz val="9"/>
            <color indexed="81"/>
            <rFont val="Tahoma"/>
            <family val="2"/>
          </rPr>
          <t xml:space="preserve"> for the day (which is shown in cell D13 and reported on the SWMOR-Alt.
The template calculation does 4 things:
    1) it checks column N to see if the time stamp for the last DIT has changed in the last 
        5 minutes.  If it hasn't, it leaves the current cell empty.
    2) it checks columns O, P and Q to determine if any of the three required pressure 
        readings were not recorded. If any data is missing, the template enters "ND" in 
        the cell for this DIT.
    3) it compares columns O and P and columns O and Q to see if P</t>
        </r>
        <r>
          <rPr>
            <vertAlign val="subscript"/>
            <sz val="11"/>
            <color indexed="81"/>
            <rFont val="Arial"/>
            <family val="2"/>
          </rPr>
          <t>min</t>
        </r>
        <r>
          <rPr>
            <sz val="9"/>
            <color indexed="81"/>
            <rFont val="Tahoma"/>
            <family val="2"/>
          </rPr>
          <t xml:space="preserve"> or P</t>
        </r>
        <r>
          <rPr>
            <vertAlign val="subscript"/>
            <sz val="11"/>
            <color indexed="81"/>
            <rFont val="Tahoma"/>
            <family val="2"/>
          </rPr>
          <t>final</t>
        </r>
        <r>
          <rPr>
            <sz val="9"/>
            <color indexed="81"/>
            <rFont val="Tahoma"/>
            <family val="2"/>
          </rPr>
          <t xml:space="preserve"> are greater
        than P</t>
        </r>
        <r>
          <rPr>
            <vertAlign val="subscript"/>
            <sz val="11"/>
            <color indexed="81"/>
            <rFont val="Tahoma"/>
            <family val="2"/>
          </rPr>
          <t>initial</t>
        </r>
        <r>
          <rPr>
            <sz val="9"/>
            <color indexed="81"/>
            <rFont val="Tahoma"/>
            <family val="2"/>
          </rPr>
          <t xml:space="preserve">.  If either of those conditions exist, the template enters "ERROR" in the 
        cell for this DIT (since the starting pressure has to be the highest of the three readings.)
 and
    4) it reports the lowest pressure in columns O, P, and Q.
</t>
        </r>
      </text>
    </comment>
    <comment ref="AB16" authorId="0" shapeId="0" xr:uid="{00000000-0006-0000-0000-00002E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pressure decay rate recorded during a new DIT.  The data contained in this 
column is used to used to calculate the highest pressure decay rate (</t>
        </r>
        <r>
          <rPr>
            <sz val="9"/>
            <color indexed="81"/>
            <rFont val="Calibri"/>
            <family val="2"/>
          </rPr>
          <t>∆P/∆T)</t>
        </r>
        <r>
          <rPr>
            <sz val="9"/>
            <color indexed="81"/>
            <rFont val="Tahoma"/>
            <family val="2"/>
          </rPr>
          <t xml:space="preserve"> for the day (which is shown 
in cell E13 and reported on the SWMOR-Alt.
The template calculation does 4 things:
    1) it checks column M to see if the time stamp for the "last DIT" has changed in the last 
        5 minutes.  If it hasn't, it leaves the current cell empty.
    2) it checks columns O, P, and R to determine if any of the three values (starting pressure, ending 
        pressure, and test duration) are missing.  If so, the  template enters "ND" in the cell for this DIT.
    3) it compares columns O and Q to see if ending pressure is greater than the starting pressure and 
        enters "ERROR" in the cell (since the starting pressure has to be the higher of the two readings.)
 and
    4) it converts the duration from seconds to minutes and calculates the pressure decay rate for the test.
</t>
        </r>
      </text>
    </comment>
    <comment ref="AC16" authorId="0" shapeId="0" xr:uid="{00000000-0006-0000-0000-00002F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determines whether or not the unit passed the new DIT.  The data contained in this 
column is used to used to report the worst case DIT results for the day (which is shown in cell F13 
and reported on the SWMOR-Alt.
The template calculation does 4 things:
    1) it checks column M to see if the time stamp for the "last DIT" has changed in the last 
        5 minutes.  If it hasn't, it leaves the current cell empty.
    2) it checks column N to determine if the DIT was  terminated before it could complete all of the test
        steps.  If so, the  template enters "ND" in the cell.
    3) it checks to see if columns AA and AB contain numeric values and enters "ND" if either of them do not.
and
    4) it determines if:
            a) the value in column AA is greater than or equal to the min required test pressure shown in cell N12,
         and 
            b) if the value in column AB is lower than or equal to the UCL shown in cell P12. 
        if both conditions are true, then the template enters "Yes" in the cell; otherwise it enters "No."
</t>
        </r>
      </text>
    </comment>
    <comment ref="AD16" authorId="0" shapeId="0" xr:uid="{00000000-0006-0000-0000-000030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a running tally of the length of time that the disinfectant residual 
at the entry point was below minimum requirements.  The data contained in this 
column is used to used to report the maximum duration of a "low residual" event 
(which is shown in cell K6 and reported on the SWMOR-Alt).
The template calculation does 3 things:
    1)  it checks column U and the previous cell in this column 
            a) If the reading in column U is greater than the required residual shown in cell P9, 
                it leaves this cell blank.
            b) If there is no reading in column U and the previous cell in this column is not a number,
                it means that a "low residual event" hasn't begun so it leaves this cell blank 
                (even though column U has no reading)
     2)  it checks to see if the previous cell in this column is a number (which means that the 
          EP residual had fallen below acceptable levels and there is no data proving it has 
          risen back up to an acceptable level).  In this case, it adds 5 minutes to the running 
          tally of the event duration.
     3)  If neither of the previous conditions apply, it begins a new event timer.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JackSchulzePE</author>
  </authors>
  <commentList>
    <comment ref="B5" authorId="0" shapeId="0" xr:uid="{00000000-0006-0000-0100-000001000000}">
      <text>
        <r>
          <rPr>
            <b/>
            <sz val="9"/>
            <color indexed="81"/>
            <rFont val="Tahoma"/>
            <family val="2"/>
          </rPr>
          <t>JackSchulzePE:</t>
        </r>
        <r>
          <rPr>
            <sz val="9"/>
            <color indexed="81"/>
            <rFont val="Tahoma"/>
            <family val="2"/>
          </rPr>
          <t xml:space="preserve">
Enter the data that this data was collected.  The information entered in this cell will be used to create the 5-minute time stamps shown below.</t>
        </r>
      </text>
    </comment>
    <comment ref="D5" authorId="0" shapeId="0" xr:uid="{00000000-0006-0000-0100-000002000000}">
      <text>
        <r>
          <rPr>
            <b/>
            <sz val="9"/>
            <color indexed="81"/>
            <rFont val="Tahoma"/>
            <family val="2"/>
          </rPr>
          <t>JackSchulzePE:</t>
        </r>
        <r>
          <rPr>
            <sz val="9"/>
            <color indexed="81"/>
            <rFont val="Tahoma"/>
            <family val="2"/>
          </rPr>
          <t xml:space="preserve">
NTU interval is based on a trailing 4-hour operating interval.
For example, NTU1 reading is at midnight and covers the 
operating period from midnight to 3:55 AM.</t>
        </r>
      </text>
    </comment>
    <comment ref="D6" authorId="0" shapeId="0" xr:uid="{00000000-0006-0000-0100-000003000000}">
      <text>
        <r>
          <rPr>
            <b/>
            <sz val="9"/>
            <color indexed="81"/>
            <rFont val="Tahoma"/>
            <family val="2"/>
          </rPr>
          <t>JackSchulzePE:</t>
        </r>
        <r>
          <rPr>
            <sz val="9"/>
            <color indexed="81"/>
            <rFont val="Tahoma"/>
            <family val="2"/>
          </rPr>
          <t xml:space="preserve">
NTU1 is the turbidity reading for the time block that begins at midnight and ends at 3:59 AM
If you get an "ND" result, it means that the plant was off-line at midnight
(the designated sampling time for this time block).
Look down column U and find the first data point for the midnight to 3:59 AM time block and report that value on SWMOR.
Note: the beginning of each 4-hour block is marked with an asterisk in column A.</t>
        </r>
      </text>
    </comment>
    <comment ref="E6" authorId="0" shapeId="0" xr:uid="{00000000-0006-0000-0100-000004000000}">
      <text>
        <r>
          <rPr>
            <b/>
            <sz val="9"/>
            <color indexed="81"/>
            <rFont val="Tahoma"/>
            <family val="2"/>
          </rPr>
          <t>JackSchulzePE:</t>
        </r>
        <r>
          <rPr>
            <sz val="9"/>
            <color indexed="81"/>
            <rFont val="Tahoma"/>
            <family val="2"/>
          </rPr>
          <t xml:space="preserve">
NTU2 is the turbidity reading for the time block that begins at 4:00 AM and ends at 7:59 AM
If you get an "ND" result, it means that the plant was off-line at 4:00 AM
(the designated sampling time for this time block).
Look down column U and find the first data point for the 4:00 AM to 7:59 AM time block and report that value on SWMOR.
Note: the beginning of each 4-hour block is marked with an asterisk in column A.</t>
        </r>
      </text>
    </comment>
    <comment ref="F6" authorId="0" shapeId="0" xr:uid="{00000000-0006-0000-0100-000005000000}">
      <text>
        <r>
          <rPr>
            <b/>
            <sz val="9"/>
            <color indexed="81"/>
            <rFont val="Tahoma"/>
            <family val="2"/>
          </rPr>
          <t>JackSchulzePE:</t>
        </r>
        <r>
          <rPr>
            <sz val="9"/>
            <color indexed="81"/>
            <rFont val="Tahoma"/>
            <family val="2"/>
          </rPr>
          <t xml:space="preserve">
NTU3 is the turbidity reading for the time block that begins at 8:00 AM and ends at 11:59 AM
If you get an "ND" result, it means that the plant was off-line at 8:00 AM 
(the designated sampling time for this time block).
Look down column U and find the first data point for the 8:00 AM to 11:59 AM time block and report that value on SWMOR.
Note: the beginning of each 4-hour block is marked with an asterisk in column A.</t>
        </r>
      </text>
    </comment>
    <comment ref="G6" authorId="0" shapeId="0" xr:uid="{00000000-0006-0000-0100-000006000000}">
      <text>
        <r>
          <rPr>
            <b/>
            <sz val="9"/>
            <color indexed="81"/>
            <rFont val="Tahoma"/>
            <family val="2"/>
          </rPr>
          <t>JackSchulzePE:</t>
        </r>
        <r>
          <rPr>
            <sz val="9"/>
            <color indexed="81"/>
            <rFont val="Tahoma"/>
            <family val="2"/>
          </rPr>
          <t xml:space="preserve">
NTU4 is the turbidity reading for the time block that begins at noon and ends at 3:59 PM
If you get an "ND" result, it means that the plant was off-line at noon 
(the designated sampling time for this time block).
Look down column U and find the first data point for the noon to 3:55 PM time block and report that value on SWMOR.
Note: the beginning of each 4-hour block is marked with an asterisk in column A.</t>
        </r>
      </text>
    </comment>
    <comment ref="H6" authorId="0" shapeId="0" xr:uid="{00000000-0006-0000-0100-000007000000}">
      <text>
        <r>
          <rPr>
            <b/>
            <sz val="9"/>
            <color indexed="81"/>
            <rFont val="Tahoma"/>
            <family val="2"/>
          </rPr>
          <t>JackSchulzePE:</t>
        </r>
        <r>
          <rPr>
            <sz val="9"/>
            <color indexed="81"/>
            <rFont val="Tahoma"/>
            <family val="2"/>
          </rPr>
          <t xml:space="preserve">
NTU5 is the turbidity reading for the time block that begins at 4:00 PM and 
ends at 7:59 PM
If you get an "ND" result, it means that the plant was off-line at 4:00 PM
(the designated sampling time for this time block).
Look down column U and find the first data point for the 4:00 PM to 7:59 PM time block and report that value on SWMOR.
Note: the beginning of each 4-hour block is marked with an asterisk in column A.
</t>
        </r>
      </text>
    </comment>
    <comment ref="I6" authorId="0" shapeId="0" xr:uid="{00000000-0006-0000-0100-000008000000}">
      <text>
        <r>
          <rPr>
            <b/>
            <sz val="9"/>
            <color indexed="81"/>
            <rFont val="Tahoma"/>
            <family val="2"/>
          </rPr>
          <t>JackSchulzePE:</t>
        </r>
        <r>
          <rPr>
            <sz val="9"/>
            <color indexed="81"/>
            <rFont val="Tahoma"/>
            <family val="2"/>
          </rPr>
          <t xml:space="preserve">
NTU6 is the turbidity reading for the time block that begins at 8:00 p.m. and
ends at 11:59 PM
If you get an "ND" result, it means that the plant was off-line at 8:00 PM 
(the designated sampling time for this time block).
Look down column U and find the first data point for the 8:00 AM to 11:59 PM time block and report that value on SWMOR.
Note: the beginning of each 4-hour block is marked with an asterisk in column A.
</t>
        </r>
      </text>
    </comment>
    <comment ref="M6" authorId="0" shapeId="0" xr:uid="{00000000-0006-0000-0100-000009000000}">
      <text>
        <r>
          <rPr>
            <b/>
            <sz val="9"/>
            <color indexed="81"/>
            <rFont val="Tahoma"/>
            <family val="2"/>
          </rPr>
          <t>JackSchulzePE:</t>
        </r>
        <r>
          <rPr>
            <sz val="9"/>
            <color indexed="81"/>
            <rFont val="Tahoma"/>
            <family val="2"/>
          </rPr>
          <t xml:space="preserve">
Enter the number of modules (in this particular unit) that were in operation on the day that this data was collected.
This information and the information in cell P6 is used to calculate the total square feet of membrane surface in the unit.  This value is used to determine the instantaneous Normalized Flux values that are calculated in column Y.</t>
        </r>
      </text>
    </comment>
    <comment ref="O6" authorId="0" shapeId="0" xr:uid="{00000000-0006-0000-0100-00000A000000}">
      <text>
        <r>
          <rPr>
            <b/>
            <sz val="9"/>
            <color indexed="81"/>
            <rFont val="Tahoma"/>
            <family val="2"/>
          </rPr>
          <t>JackSchulzePE:</t>
        </r>
        <r>
          <rPr>
            <sz val="9"/>
            <color indexed="81"/>
            <rFont val="Tahoma"/>
            <family val="2"/>
          </rPr>
          <t xml:space="preserve">
Enter the number of square feet of membrane surface in each module (in this particular unit).
This information and the information in cell N6 is used to calculate the total square feet of membrane surface in the unit.  This value is used to determine the instantaneous Normalized Flux values that are calculated in column Y.</t>
        </r>
      </text>
    </comment>
    <comment ref="Q6" authorId="0" shapeId="0" xr:uid="{00000000-0006-0000-0100-00000B000000}">
      <text>
        <r>
          <rPr>
            <b/>
            <sz val="9"/>
            <color indexed="81"/>
            <rFont val="Tahoma"/>
            <family val="2"/>
          </rPr>
          <t>JackSchulzePE:</t>
        </r>
        <r>
          <rPr>
            <sz val="9"/>
            <color indexed="81"/>
            <rFont val="Tahoma"/>
            <family val="2"/>
          </rPr>
          <t xml:space="preserve">
Enter "Yes" if your system reports the temperature readings in </t>
        </r>
        <r>
          <rPr>
            <vertAlign val="superscript"/>
            <sz val="10"/>
            <color indexed="81"/>
            <rFont val="Tahoma"/>
            <family val="2"/>
          </rPr>
          <t>o</t>
        </r>
        <r>
          <rPr>
            <sz val="9"/>
            <color indexed="81"/>
            <rFont val="Tahoma"/>
            <family val="2"/>
          </rPr>
          <t xml:space="preserve">F.
Enter "No" if your system reports the temperature readings in </t>
        </r>
        <r>
          <rPr>
            <vertAlign val="superscript"/>
            <sz val="10"/>
            <color indexed="81"/>
            <rFont val="Tahoma"/>
            <family val="2"/>
          </rPr>
          <t>o</t>
        </r>
        <r>
          <rPr>
            <sz val="9"/>
            <color indexed="81"/>
            <rFont val="Tahoma"/>
            <family val="2"/>
          </rPr>
          <t>C.
You may also use the drop-down list to select your answer.
If you leave the cell empty, the template will assume that the values are recorded as degrees Centigrade (or Celsius).</t>
        </r>
      </text>
    </comment>
    <comment ref="M9" authorId="0" shapeId="0" xr:uid="{00000000-0006-0000-0100-00000C000000}">
      <text>
        <r>
          <rPr>
            <b/>
            <sz val="9"/>
            <color indexed="81"/>
            <rFont val="Tahoma"/>
            <family val="2"/>
          </rPr>
          <t>JackSchulzePE:</t>
        </r>
        <r>
          <rPr>
            <sz val="9"/>
            <color indexed="81"/>
            <rFont val="Tahoma"/>
            <family val="2"/>
          </rPr>
          <t xml:space="preserve">
Enter "O.2" if the treated water entering the distribution system was supposed to contained a free chlorine residual (i.e., you are not feeding one of the chemicals used to make chloramines).
Enter "O.5" if the treated water entering the distribution system was supposed to contained a monochloramine residual (i.e., you are feeding ammonia, liquid ammonium sulfate, or some other ammoniated chemical to used to create monochloramines).
You may also use the drop-down list to select your answer.</t>
        </r>
      </text>
    </comment>
    <comment ref="D10" authorId="0" shapeId="0" xr:uid="{00000000-0006-0000-0100-00000D000000}">
      <text>
        <r>
          <rPr>
            <b/>
            <sz val="9"/>
            <color indexed="81"/>
            <rFont val="Tahoma"/>
            <family val="2"/>
          </rPr>
          <t>JackSchulzePE:</t>
        </r>
        <r>
          <rPr>
            <sz val="9"/>
            <color indexed="81"/>
            <rFont val="Tahoma"/>
            <family val="2"/>
          </rPr>
          <t xml:space="preserve">
If there is no data yet, the cell will be blank.
If there are any confirmed (consecutive) readings above 154 mNTU (which are shown in column W), it will capture the highest one.
If there is any missing 5-minutes readings (which will be shown in Column W), it will record that there is missing data (MD).
If the are no confirmed readings above 154 and no missing data, 
it will just report the highest reading (from Column W).</t>
        </r>
      </text>
    </comment>
    <comment ref="E10" authorId="0" shapeId="0" xr:uid="{00000000-0006-0000-0100-00000E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X (which are calculated using the TCEQ approved equation).</t>
        </r>
      </text>
    </comment>
    <comment ref="F10" authorId="0" shapeId="0" xr:uid="{00000000-0006-0000-0100-00000F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Y (which are calculated using the TCEQ approved equation).</t>
        </r>
      </text>
    </comment>
    <comment ref="D12" authorId="0" shapeId="0" xr:uid="{00000000-0006-0000-0100-000010000000}">
      <text>
        <r>
          <rPr>
            <b/>
            <sz val="9"/>
            <color indexed="81"/>
            <rFont val="Tahoma"/>
            <family val="2"/>
          </rPr>
          <t>JackSchulzePE:</t>
        </r>
        <r>
          <rPr>
            <sz val="9"/>
            <color indexed="81"/>
            <rFont val="Tahoma"/>
            <family val="2"/>
          </rPr>
          <t xml:space="preserve">
</t>
        </r>
        <r>
          <rPr>
            <b/>
            <sz val="9"/>
            <color indexed="81"/>
            <rFont val="Tahoma"/>
            <family val="2"/>
          </rPr>
          <t>Minimum test pressure for all the DITs (psi)</t>
        </r>
        <r>
          <rPr>
            <sz val="9"/>
            <color indexed="81"/>
            <rFont val="Tahoma"/>
            <family val="2"/>
          </rPr>
          <t xml:space="preserve">
If one or more DITs were conducted during the day, this will be the lowest minimum pressure value (which are shown in column AB) for any of the tests.
If one or more DITs were conducted but no "minimum pressure" data was collected during any of the tests, it will enter an "ND" value because you do not have the required data.
If there was no DIT (and all the cells in column AB are blank), the cell will be blank.</t>
        </r>
      </text>
    </comment>
    <comment ref="E12" authorId="0" shapeId="0" xr:uid="{00000000-0006-0000-0100-000011000000}">
      <text>
        <r>
          <rPr>
            <b/>
            <sz val="9"/>
            <color indexed="81"/>
            <rFont val="Tahoma"/>
            <family val="2"/>
          </rPr>
          <t>JackSchulzePE:</t>
        </r>
        <r>
          <rPr>
            <sz val="9"/>
            <color indexed="81"/>
            <rFont val="Tahoma"/>
            <family val="2"/>
          </rPr>
          <t xml:space="preserve">
</t>
        </r>
        <r>
          <rPr>
            <b/>
            <sz val="9"/>
            <color indexed="81"/>
            <rFont val="Tahoma"/>
            <family val="2"/>
          </rPr>
          <t>Maximum pressure decay rate (psi/min)</t>
        </r>
        <r>
          <rPr>
            <sz val="9"/>
            <color indexed="81"/>
            <rFont val="Tahoma"/>
            <family val="2"/>
          </rPr>
          <t xml:space="preserve">
If one or more DITs were conducted during the day, this will be the highest pressure decay rate (which are shown in column AC recorded during any of the tests.
If one or more DITs were conducted but no "pressure decay rate" data was collected, it will enter an "ND" value because you do not have the required data.
If there was no DIT (and all the cells in column AC are blank), the cell will be blank</t>
        </r>
      </text>
    </comment>
    <comment ref="F12" authorId="0" shapeId="0" xr:uid="{00000000-0006-0000-0100-000012000000}">
      <text>
        <r>
          <rPr>
            <b/>
            <sz val="9"/>
            <color indexed="81"/>
            <rFont val="Tahoma"/>
            <family val="2"/>
          </rPr>
          <t>JackSchulzePE:</t>
        </r>
        <r>
          <rPr>
            <sz val="9"/>
            <color indexed="81"/>
            <rFont val="Tahoma"/>
            <family val="2"/>
          </rPr>
          <t xml:space="preserve">
</t>
        </r>
        <r>
          <rPr>
            <b/>
            <sz val="9"/>
            <color indexed="81"/>
            <rFont val="Tahoma"/>
            <family val="2"/>
          </rPr>
          <t xml:space="preserve">Passed the last DIT of the day?
</t>
        </r>
        <r>
          <rPr>
            <sz val="9"/>
            <color indexed="81"/>
            <rFont val="Tahoma"/>
            <family val="2"/>
          </rPr>
          <t>A "Yes" value means that the unit failed one or more DITs during the day but did not send any additional water to the clearwell before it passed a subsequent DIT.
A "No" value means one of two things.  Either:
  a) the unit failed a DIT during the day but didn't pass the last DIT of the day, or
  b) the unit failed a DIT and sent additional water to the clearwell before it passed a
      subsequent DIT.
If there was no DIT, the cell will be blank.</t>
        </r>
      </text>
    </comment>
    <comment ref="M12" authorId="0" shapeId="0" xr:uid="{00000000-0006-0000-0100-000013000000}">
      <text>
        <r>
          <rPr>
            <b/>
            <sz val="9"/>
            <color indexed="81"/>
            <rFont val="Tahoma"/>
            <family val="2"/>
          </rPr>
          <t>JackSchulzePE:</t>
        </r>
        <r>
          <rPr>
            <sz val="9"/>
            <color indexed="81"/>
            <rFont val="Tahoma"/>
            <family val="2"/>
          </rPr>
          <t xml:space="preserve">
</t>
        </r>
        <r>
          <rPr>
            <b/>
            <sz val="9"/>
            <color indexed="81"/>
            <rFont val="Tahoma"/>
            <family val="2"/>
          </rPr>
          <t>Minimum allowable DIT test pressure (psi)</t>
        </r>
        <r>
          <rPr>
            <sz val="9"/>
            <color indexed="81"/>
            <rFont val="Tahoma"/>
            <family val="2"/>
          </rPr>
          <t xml:space="preserve">
Enter the minimum pressure that you must maintain throughout the DIT to pass the test.
You can find this information in the TCEQ's most recent DIT Approval Letter for your membrane unit.</t>
        </r>
      </text>
    </comment>
    <comment ref="O12" authorId="0" shapeId="0" xr:uid="{00000000-0006-0000-0100-000014000000}">
      <text>
        <r>
          <rPr>
            <b/>
            <sz val="9"/>
            <color indexed="81"/>
            <rFont val="Tahoma"/>
            <family val="2"/>
          </rPr>
          <t>JackSchulzePE:</t>
        </r>
        <r>
          <rPr>
            <sz val="9"/>
            <color indexed="81"/>
            <rFont val="Tahoma"/>
            <family val="2"/>
          </rPr>
          <t xml:space="preserve">
</t>
        </r>
        <r>
          <rPr>
            <b/>
            <sz val="9"/>
            <color indexed="81"/>
            <rFont val="Tahoma"/>
            <family val="2"/>
          </rPr>
          <t>Upper Control Limit</t>
        </r>
        <r>
          <rPr>
            <sz val="9"/>
            <color indexed="81"/>
            <rFont val="Tahoma"/>
            <family val="2"/>
          </rPr>
          <t xml:space="preserve">
Enter the maximum pressure decay rate </t>
        </r>
        <r>
          <rPr>
            <sz val="11"/>
            <color indexed="81"/>
            <rFont val="Tahoma"/>
            <family val="2"/>
          </rPr>
          <t>(</t>
        </r>
        <r>
          <rPr>
            <sz val="11"/>
            <color indexed="81"/>
            <rFont val="Calibri"/>
            <family val="2"/>
          </rPr>
          <t>∆P/∆T)</t>
        </r>
        <r>
          <rPr>
            <sz val="9"/>
            <color indexed="81"/>
            <rFont val="Calibri"/>
            <family val="2"/>
          </rPr>
          <t xml:space="preserve"> </t>
        </r>
        <r>
          <rPr>
            <sz val="9"/>
            <color indexed="81"/>
            <rFont val="Tahoma"/>
            <family val="2"/>
          </rPr>
          <t>that you can have before you fail your DIT.
You can find this information in the TCEQ's most recent DIT Approval Letter for your membrane unit.</t>
        </r>
      </text>
    </comment>
    <comment ref="B16" authorId="0" shapeId="0" xr:uid="{00000000-0006-0000-0100-000015000000}">
      <text>
        <r>
          <rPr>
            <b/>
            <sz val="9"/>
            <color indexed="81"/>
            <rFont val="Tahoma"/>
            <family val="2"/>
          </rPr>
          <t>JackSchulzePE:</t>
        </r>
        <r>
          <rPr>
            <sz val="9"/>
            <color indexed="81"/>
            <rFont val="Tahoma"/>
            <family val="2"/>
          </rPr>
          <t xml:space="preserve">
The daily membrane unit report should poll (or query) the plant's data bases at defined 5 minute intervals.  Although the TCEQ will review and approve other approaches on a case-by-case basis, this one simplifies data management, analysis, and reporting.</t>
        </r>
      </text>
    </comment>
    <comment ref="D16" authorId="0" shapeId="0" xr:uid="{00000000-0006-0000-0100-000016000000}">
      <text>
        <r>
          <rPr>
            <b/>
            <sz val="9"/>
            <color indexed="81"/>
            <rFont val="Tahoma"/>
            <family val="2"/>
          </rPr>
          <t>JackSchulzePE:</t>
        </r>
        <r>
          <rPr>
            <sz val="9"/>
            <color indexed="81"/>
            <rFont val="Tahoma"/>
            <family val="2"/>
          </rPr>
          <t xml:space="preserve">
This template is designed so that it:
    1)  can capture instrument readings regardless of whether or not the membrane unit/rack/train 
         is actually sending water to the clearwell (i.e., whether or not it's actually "on-line") 
         but, when determining which data needs to be used to fill out the SWMOR-Alt, 
    2)  will automatically exclude any data recorded at a time when it was not sending water to 
         the clearwell (i.e., was "off-line" because it undergoing a forward flush, backflush/backwash,
         DIT/MIT, CIP, etc or because it was just not in use and sitting idle).
This column is the one the template uses to record the "operational status" of the unit. 
In this template:
    0 = the unit is not sending water to the clearwell (i.e., it was "off-line")
and 
    1 = the unit is sending water to the clearwell (i.e., it was "on-line")
The operational status can be based on the position of the effluent/filtrate valve (e.g., the valve is open or the valve is closed), the filtrate flow rate (e.g., filtrate flow rate is &gt; XXX gpm), or some other condition that would indicate the unit is sending filtrate to the clearwell.
If you want, you can set up the numeric format for these cells so that a value of 0 will display as "No" and a value of 1 will display as "Yes" (or whatever other format your operators are familiar with)</t>
        </r>
      </text>
    </comment>
    <comment ref="E16" authorId="0" shapeId="0" xr:uid="{00000000-0006-0000-0100-000017000000}">
      <text>
        <r>
          <rPr>
            <b/>
            <sz val="9"/>
            <color indexed="81"/>
            <rFont val="Tahoma"/>
            <family val="2"/>
          </rPr>
          <t xml:space="preserve">JackSchulzePE: </t>
        </r>
        <r>
          <rPr>
            <sz val="9"/>
            <color indexed="81"/>
            <rFont val="Tahoma"/>
            <family val="2"/>
          </rPr>
          <t xml:space="preserve">
This column contains the turbidity reading of the water being produced by an individual membrane unit (i.e., the membrane unit's IFE turbidity level </t>
        </r>
        <r>
          <rPr>
            <b/>
            <i/>
            <sz val="9"/>
            <color indexed="81"/>
            <rFont val="Tahoma"/>
            <family val="2"/>
          </rPr>
          <t>in NTUs</t>
        </r>
        <r>
          <rPr>
            <sz val="9"/>
            <color indexed="81"/>
            <rFont val="Tahoma"/>
            <family val="2"/>
          </rPr>
          <t>.)  The data in this column</t>
        </r>
        <r>
          <rPr>
            <sz val="9"/>
            <color indexed="81"/>
            <rFont val="Tahoma"/>
            <family val="2"/>
          </rPr>
          <t xml:space="preserve"> is </t>
        </r>
        <r>
          <rPr>
            <b/>
            <u/>
            <sz val="9"/>
            <color indexed="81"/>
            <rFont val="Tahoma"/>
            <family val="2"/>
          </rPr>
          <t>NOT</t>
        </r>
        <r>
          <rPr>
            <sz val="9"/>
            <color indexed="81"/>
            <rFont val="Tahoma"/>
            <family val="2"/>
          </rPr>
          <t xml:space="preserve"> used to complete the SWMOR-Alt. 
This data point (along with the corresponding data point in column D)  is used by column W to determine if the reading was recording at a time that the unit was sending water to the clearwell  and by column W to determine if there were confirmed readings above 0.154 NTU.  Ultimately, the data in these column W is used to calculate the value shown in Cell D11, which is reported on the SWMOR-Alt. 
The template automatically determines which IFE data points must be included (and excluded) when determining the result that will to be entered on the SWMOR-Alt.  Therefore, the system should record the IFE turbidity reading regardless of the unit's "operational status" (i.e., the "raw" IFE turbidity data for the unit).
If your SCADA system records the turbidity readings in mNTUs, you do not have to change your process.  However, you will need to change the header to read "mNTU" instead of "NTU" and you will need to eliminate the "NTU to mNTU" conversion factor from the equation in cell D11.</t>
        </r>
      </text>
    </comment>
    <comment ref="F16" authorId="0" shapeId="0" xr:uid="{00000000-0006-0000-0100-000018000000}">
      <text>
        <r>
          <rPr>
            <b/>
            <sz val="9"/>
            <color indexed="81"/>
            <rFont val="Tahoma"/>
            <family val="2"/>
          </rPr>
          <t>JackSchulzePE:</t>
        </r>
        <r>
          <rPr>
            <sz val="9"/>
            <color indexed="81"/>
            <rFont val="Tahoma"/>
            <family val="2"/>
          </rPr>
          <t xml:space="preserve">
This column contains the instantaneous flow rate of the water that the individual membrane unit is sending to the clearwell.  This data point is used to calculate the instantaneous normalized filter flux that is shown in the correspond cell in column Y.  Ultimately, the data in column Y are used calculate the Avg Normalized Flux for the day that is shown in cell E11 and reported on the SWMOR-Alt.  
The template uses this data point (and the corresponding data point in column D) to automatically determine which normalized flux data points will be included (and excluded) when determining the result that is entered in column Y.  Therefore, the system should record the measured filtrate flow rate data for the unit regardless of the unit's "operational status".
In some cases, this value is an actual measurement from an IFE flow meter.  In other cases, it may be a calculated value based on the feed water flow meter minus some other meter reading. Regardless of how the reading is obtained, it must be the instantaneous filtrate flow rate. 
</t>
        </r>
      </text>
    </comment>
    <comment ref="G16" authorId="0" shapeId="0" xr:uid="{00000000-0006-0000-0100-000019000000}">
      <text>
        <r>
          <rPr>
            <b/>
            <sz val="9"/>
            <color indexed="81"/>
            <rFont val="Tahoma"/>
            <family val="2"/>
          </rPr>
          <t>JackSchulzePE:</t>
        </r>
        <r>
          <rPr>
            <sz val="9"/>
            <color indexed="81"/>
            <rFont val="Tahoma"/>
            <family val="2"/>
          </rPr>
          <t xml:space="preserve">
This column contains the temperature of the water.  This data point (along with the corresponding data point in column D and the value you enter in cell S6) is used to:
  1) determine if the reading was recording at a time that the unit was sending water to the
      clearwell. 
  2) determine if the reading needs to be converted from a Fahrenheit value to a Centigrade 
      (or Celsius) value and places the Centigrade reading in the corresponding cell in Column X.
and
  3) calculate the instantaneous normalized filter flux that is shown in the corresponding cell 
      in column Y. 
Ultimately, the data in column Y are used calculate the Avg Normalized Flux for the day that is shown in cell E11 and reported on the SWMOR-Alt.   
The template automatically determines which normalized flux data points will be included (and excluded) when determining the result that is entered in column Y.  Therefore, the system should record the measured temperature data for the unit regardless of the unit's "operational status".
Some SCADA systems record the temperature reading in degrees Fahrenheit while others use degrees Centigrade (or Celsius). If you report (in cell S6) that you are recording in Fahrenheit, the template will automatically convert your data to Centigrade when it copies the reading to column X, which is the temperature reading used to calculate the instantaneous normalized flux shown in column Y.    
</t>
        </r>
      </text>
    </comment>
    <comment ref="H16" authorId="0" shapeId="0" xr:uid="{00000000-0006-0000-0100-00001A000000}">
      <text>
        <r>
          <rPr>
            <b/>
            <sz val="9"/>
            <color indexed="81"/>
            <rFont val="Tahoma"/>
            <family val="2"/>
          </rPr>
          <t>JackSchulzePE:</t>
        </r>
        <r>
          <rPr>
            <sz val="9"/>
            <color indexed="81"/>
            <rFont val="Tahoma"/>
            <family val="2"/>
          </rPr>
          <t xml:space="preserve">
This column contains the instantaneous normalized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you can use it to compare the Normalized Flux values being recorded by the plant system(s) with the corresponding value in column Y.  The values in column Y are the ones which are calculated using the TCEQ and EPA approved equations. The column Y values are also the ones used to calculate the Avg Normalized Flux for the day, which is shown in cell E11 and reported on the SWMOR-Alt.  
If the two values are different, you know that your membrane controller (or SCADA system) is using a proprietary formula to determine the normalized flux.  This discrepancy is not necessarily a problem if the vendor is using the proprietary formula to help them diagnose a problem you are having. You just need to be aware that the readings cannot also be used to report data on the SWMOR-Alt.</t>
        </r>
      </text>
    </comment>
    <comment ref="I16" authorId="0" shapeId="0" xr:uid="{00000000-0006-0000-0100-00001B000000}">
      <text>
        <r>
          <rPr>
            <b/>
            <sz val="9"/>
            <color indexed="81"/>
            <rFont val="Tahoma"/>
            <family val="2"/>
          </rPr>
          <t>JackSchulzePE:</t>
        </r>
        <r>
          <rPr>
            <sz val="9"/>
            <color indexed="81"/>
            <rFont val="Tahoma"/>
            <family val="2"/>
          </rPr>
          <t xml:space="preserve">
This column contains the instantaneous pressure reading from the pressure sensor on the feed water line that supplies the membrane unit.  This data point (and the corresponding data point in column J) is used to calculate the instantaneous TMP that is shown in the corresponding cell in column Z. Ultimately, the data in column Z are used calculate the Avg TMP for the day, which is shown in cell F11 and reported on the SWMOR-Alt.  
The template automatically determines which TMP readings will be included (and excluded) when determining the result that needs to be entered on the SWMOR-Alt.  Therefore, the system should record the measured pressure data regardless of the unit's "operational status."
Note:  Please read comment in the header for the "Top Feed" Pressure column (column I).  It describes the assumptions that the template uses when calculating the instantaneous TMP values (and some of the limitations that these assumptions create).
</t>
        </r>
      </text>
    </comment>
    <comment ref="J16" authorId="0" shapeId="0" xr:uid="{00000000-0006-0000-0100-00001C000000}">
      <text>
        <r>
          <rPr>
            <b/>
            <sz val="9"/>
            <color indexed="81"/>
            <rFont val="Tahoma"/>
            <family val="2"/>
          </rPr>
          <t>JackSchulzePE:</t>
        </r>
        <r>
          <rPr>
            <sz val="9"/>
            <color indexed="81"/>
            <rFont val="Tahoma"/>
            <family val="2"/>
          </rPr>
          <t xml:space="preserve">
This column contains the instantaneous pressure reading from the pressure sensor installed on the "retentate" or "recirculation" line </t>
        </r>
        <r>
          <rPr>
            <sz val="9"/>
            <color indexed="81"/>
            <rFont val="Tahoma"/>
            <family val="2"/>
          </rPr>
          <t>(the one that recirculates the excess feed water used to scour the surface of the membrane when it is operating in the cross-flow mode)</t>
        </r>
        <r>
          <rPr>
            <sz val="9"/>
            <color indexed="81"/>
            <rFont val="Tahoma"/>
            <family val="2"/>
          </rPr>
          <t xml:space="preserve">.  This data point (and the corresponding data point in column I) is used to calculate the instantaneous TMP that is shown in the corresponding cell in column Z. Ultimately, the data in column Z are used calculate the Avg TMP for the day, which is shown in cell F11 and reported on the SWMOR-Alt.  
The template automatically determines which TMP readings will be included (and excluded) when determining the result that needs to be entered on the SWMOR-Alt.  Therefore, the system should record the measured pressure data regardless of the unit's "operational status."
</t>
        </r>
      </text>
    </comment>
    <comment ref="K16" authorId="0" shapeId="0" xr:uid="{00000000-0006-0000-0100-00001D000000}">
      <text>
        <r>
          <rPr>
            <b/>
            <sz val="9"/>
            <color indexed="81"/>
            <rFont val="Tahoma"/>
            <family val="2"/>
          </rPr>
          <t>JackSchulzePE:</t>
        </r>
        <r>
          <rPr>
            <sz val="9"/>
            <color indexed="81"/>
            <rFont val="Tahoma"/>
            <family val="2"/>
          </rPr>
          <t xml:space="preserve">
This column contains the instantaneous pressure reading from the pressure sensor installed on the filtrate (filter effluent) line.  This data point is used to calculate the instantaneous TMP that is shown in the correspond cell in column Z.  Ultimately, the values in column Z are used to calculate the Avg TMP for the day, which is shown in cell F11 and reported on the SWMOR-Alt.  
The template automatically determines which filtrate pressure readings will be included (and excluded) when determining the result that needs to be entered on the SWMOR-Alt.  Therefore, the system should record the filtrate pressure regardless of the unit's "operational status."</t>
        </r>
      </text>
    </comment>
    <comment ref="L16" authorId="0" shapeId="0" xr:uid="{00000000-0006-0000-0100-00001E000000}">
      <text>
        <r>
          <rPr>
            <b/>
            <sz val="9"/>
            <color indexed="81"/>
            <rFont val="Tahoma"/>
            <family val="2"/>
          </rPr>
          <t>JackSchulzePE:</t>
        </r>
        <r>
          <rPr>
            <sz val="9"/>
            <color indexed="81"/>
            <rFont val="Tahoma"/>
            <family val="2"/>
          </rPr>
          <t xml:space="preserve">
This column contains the instantaneous TMP value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TMP values being recorded by the plant system(s) with the corresponding value that are calculated using the TCEQ and EPA approved equations.  That value is shown in the correspond cell in column Z. Ultimately, the values in column Z are used to calculate the Avg Normalized Flux for the day, which is the value shown in cell F11 and reported on the SWMOR-Alt.  
</t>
        </r>
      </text>
    </comment>
    <comment ref="M16" authorId="0" shapeId="0" xr:uid="{00000000-0006-0000-0100-00001F000000}">
      <text>
        <r>
          <rPr>
            <b/>
            <sz val="9"/>
            <color indexed="81"/>
            <rFont val="Tahoma"/>
            <family val="2"/>
          </rPr>
          <t xml:space="preserve">JackSchulzePE: </t>
        </r>
        <r>
          <rPr>
            <sz val="9"/>
            <color indexed="81"/>
            <rFont val="Tahoma"/>
            <family val="2"/>
          </rPr>
          <t xml:space="preserve">
This column contains the instantaneous normalized specific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I only added this column so that you can compare the instantaneous Normalized Specific Flux values calculated by your plant's controller/SCADA system with the corresponding value that's calculated using the "approved" equations (which are shown in the correspond cell in column AA).
Note: The only time you should need to do this comparison is if your SCADA system only records the instantaneous Normalized Specific Flux values (but not the instantaneous Normalized Flux values that would have appeared in column H).
</t>
        </r>
      </text>
    </comment>
    <comment ref="N16" authorId="0" shapeId="0" xr:uid="{00000000-0006-0000-0100-000020000000}">
      <text>
        <r>
          <rPr>
            <b/>
            <sz val="9"/>
            <color indexed="81"/>
            <rFont val="Tahoma"/>
            <family val="2"/>
          </rPr>
          <t>JackSchulzePE:</t>
        </r>
        <r>
          <rPr>
            <sz val="9"/>
            <color indexed="81"/>
            <rFont val="Tahoma"/>
            <family val="2"/>
          </rPr>
          <t xml:space="preserve">
This column contains the date and time stamp of the most recent DIT. The data is used (in conjunction with the instantaneous P</t>
        </r>
        <r>
          <rPr>
            <vertAlign val="subscript"/>
            <sz val="11"/>
            <color indexed="81"/>
            <rFont val="Tahoma"/>
            <family val="2"/>
          </rPr>
          <t>initial</t>
        </r>
        <r>
          <rPr>
            <sz val="9"/>
            <color indexed="81"/>
            <rFont val="Tahoma"/>
            <family val="2"/>
          </rPr>
          <t>, P</t>
        </r>
        <r>
          <rPr>
            <vertAlign val="subscript"/>
            <sz val="11"/>
            <color indexed="81"/>
            <rFont val="Tahoma"/>
            <family val="2"/>
          </rPr>
          <t>min</t>
        </r>
        <r>
          <rPr>
            <sz val="9"/>
            <color indexed="81"/>
            <rFont val="Tahoma"/>
            <family val="2"/>
          </rPr>
          <t>, P</t>
        </r>
        <r>
          <rPr>
            <vertAlign val="subscript"/>
            <sz val="11"/>
            <color indexed="81"/>
            <rFont val="Tahoma"/>
            <family val="2"/>
          </rPr>
          <t>final</t>
        </r>
        <r>
          <rPr>
            <sz val="9"/>
            <color indexed="81"/>
            <rFont val="Tahoma"/>
            <family val="2"/>
          </rPr>
          <t xml:space="preserve">, and Test Duration readings) to determine if a new DIT has been conducted since the previous test.  
Important:  The time stamp value can be the time that a DIT was initiated, the time that the DIT ended, or the time that the results were logged.  However, all of the data (results) that are associated with a given test (the data that was collected for each individual DIT) must be reported on a single row . . . regardless of what value you use as your time stamp.
</t>
        </r>
      </text>
    </comment>
    <comment ref="O16" authorId="0" shapeId="0" xr:uid="{00000000-0006-0000-0100-000021000000}">
      <text>
        <r>
          <rPr>
            <b/>
            <sz val="9"/>
            <color indexed="81"/>
            <rFont val="Tahoma"/>
            <family val="2"/>
          </rPr>
          <t>JackSchulzePE:</t>
        </r>
        <r>
          <rPr>
            <b/>
            <i/>
            <sz val="9"/>
            <color indexed="10"/>
            <rFont val="Tahoma"/>
            <family val="2"/>
          </rPr>
          <t xml:space="preserve">
</t>
        </r>
        <r>
          <rPr>
            <sz val="9"/>
            <color indexed="81"/>
            <rFont val="Tahoma"/>
            <family val="2"/>
          </rPr>
          <t xml:space="preserve">This column indicates whether or not the plant was able to collect all of the required data once it started running a DIT procedure. 
This scenario typically occurs when the membrane controller can reach its target starting pressure but the pressure will not stabilize long enough to begin the data collection process (i.e., start the pressure decay rate timer). 
In this template:
    0 = the system was able to fully execute the DIT and collect all the data required to 
          determine both the minimum pressure and pressure decay rate, and 
    1 = a DIT was terminated before it completed all the required steps.
Important:  All of the data (results) that was collected for each individual DIT must be reported on a single row.  See the comment in cell N16.
</t>
        </r>
      </text>
    </comment>
    <comment ref="P16" authorId="0" shapeId="0" xr:uid="{00000000-0006-0000-0100-000022000000}">
      <text>
        <r>
          <rPr>
            <b/>
            <sz val="9"/>
            <color indexed="81"/>
            <rFont val="Tahoma"/>
            <family val="2"/>
          </rPr>
          <t>JackSchulzePE:</t>
        </r>
        <r>
          <rPr>
            <sz val="9"/>
            <color indexed="81"/>
            <rFont val="Tahoma"/>
            <family val="2"/>
          </rPr>
          <t xml:space="preserve">
This column contains the pressure at the beginning of the DIT (i.e., the pressure when pressure decay rate measurements begin at T=0).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N16.</t>
        </r>
      </text>
    </comment>
    <comment ref="Q16" authorId="0" shapeId="0" xr:uid="{00000000-0006-0000-0100-000023000000}">
      <text>
        <r>
          <rPr>
            <b/>
            <sz val="9"/>
            <color indexed="81"/>
            <rFont val="Tahoma"/>
            <family val="2"/>
          </rPr>
          <t>JackSchulzePE:</t>
        </r>
        <r>
          <rPr>
            <sz val="9"/>
            <color indexed="81"/>
            <rFont val="Tahoma"/>
            <family val="2"/>
          </rPr>
          <t xml:space="preserve">
This column contains the minimum pressure reading recorded at any point during the DIT.  Normally, this will be the value recorded at the end of the test (i.e., the pressure when pressure decay rate measurements at T=T</t>
        </r>
        <r>
          <rPr>
            <vertAlign val="subscript"/>
            <sz val="11"/>
            <color indexed="81"/>
            <rFont val="Tahoma"/>
            <family val="2"/>
          </rPr>
          <t>test</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1) as part of the analysis to determine the minimum test pressure (P</t>
        </r>
        <r>
          <rPr>
            <vertAlign val="subscript"/>
            <sz val="10"/>
            <color indexed="81"/>
            <rFont val="Tahoma"/>
            <family val="2"/>
          </rPr>
          <t>min</t>
        </r>
        <r>
          <rPr>
            <sz val="9"/>
            <color indexed="81"/>
            <rFont val="Tahoma"/>
            <family val="2"/>
          </rPr>
          <t>) for the DIT, 
        that is shown in the corresponding cell in column AB, and
    2) to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N16.</t>
        </r>
      </text>
    </comment>
    <comment ref="R16" authorId="0" shapeId="0" xr:uid="{00000000-0006-0000-0100-000024000000}">
      <text>
        <r>
          <rPr>
            <b/>
            <sz val="9"/>
            <color indexed="81"/>
            <rFont val="Tahoma"/>
            <family val="2"/>
          </rPr>
          <t>JackSchulzePE:</t>
        </r>
        <r>
          <rPr>
            <sz val="9"/>
            <color indexed="81"/>
            <rFont val="Tahoma"/>
            <family val="2"/>
          </rPr>
          <t xml:space="preserve">
This column contains the pressure at the end of the DIT. It will usually be the same value as (P</t>
        </r>
        <r>
          <rPr>
            <vertAlign val="subscript"/>
            <sz val="11"/>
            <color indexed="81"/>
            <rFont val="Tahoma"/>
            <family val="2"/>
          </rPr>
          <t>min</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N16.</t>
        </r>
      </text>
    </comment>
    <comment ref="S16" authorId="0" shapeId="0" xr:uid="{00000000-0006-0000-0100-000025000000}">
      <text>
        <r>
          <rPr>
            <b/>
            <sz val="9"/>
            <color indexed="81"/>
            <rFont val="Tahoma"/>
            <family val="2"/>
          </rPr>
          <t>JackSchulzePE:</t>
        </r>
        <r>
          <rPr>
            <sz val="9"/>
            <color indexed="81"/>
            <rFont val="Tahoma"/>
            <family val="2"/>
          </rPr>
          <t xml:space="preserve">
This column contains the length of time (in seconds) that elapses between the time that the first pressure reading is recorded (P</t>
        </r>
        <r>
          <rPr>
            <vertAlign val="subscript"/>
            <sz val="11"/>
            <color indexed="81"/>
            <rFont val="Tahoma"/>
            <family val="2"/>
          </rPr>
          <t>initial</t>
        </r>
        <r>
          <rPr>
            <sz val="9"/>
            <color indexed="81"/>
            <rFont val="Tahoma"/>
            <family val="2"/>
          </rPr>
          <t>) and the time the last pressure reading (P</t>
        </r>
        <r>
          <rPr>
            <vertAlign val="subscript"/>
            <sz val="11"/>
            <color indexed="81"/>
            <rFont val="Tahoma"/>
            <family val="2"/>
          </rPr>
          <t>final</t>
        </r>
        <r>
          <rPr>
            <sz val="9"/>
            <color indexed="81"/>
            <rFont val="Tahoma"/>
            <family val="2"/>
          </rPr>
          <t xml:space="preserve">) is recorded. 
This data point is used to calculate the pressure decay rate </t>
        </r>
        <r>
          <rPr>
            <sz val="10"/>
            <color indexed="81"/>
            <rFont val="Tahoma"/>
            <family val="2"/>
          </rPr>
          <t>(</t>
        </r>
        <r>
          <rPr>
            <sz val="10"/>
            <color indexed="81"/>
            <rFont val="Calibri"/>
            <family val="2"/>
          </rPr>
          <t>∆P/∆T)</t>
        </r>
        <r>
          <rPr>
            <sz val="9"/>
            <color indexed="81"/>
            <rFont val="Calibri"/>
            <family val="2"/>
          </rPr>
          <t xml:space="preserve"> </t>
        </r>
        <r>
          <rPr>
            <sz val="9"/>
            <color indexed="81"/>
            <rFont val="Tahoma"/>
            <family val="2"/>
          </rPr>
          <t>that is shown in the correspond cell in column AC.  The values in column AC are used to calculate the maximum decay rate for all of the DIT's conducted during the day, which is shown in cell E13 and reported on the SWMOR-Alt.  
Important:  All of the data (results) that was collected for each individual DIT must be reported on a single row.  See the comment in cell N16.</t>
        </r>
      </text>
    </comment>
    <comment ref="T16" authorId="0" shapeId="0" xr:uid="{00000000-0006-0000-0100-000026000000}">
      <text>
        <r>
          <rPr>
            <b/>
            <sz val="9"/>
            <color indexed="81"/>
            <rFont val="Tahoma"/>
            <family val="2"/>
          </rPr>
          <t>JackSchulzePE:</t>
        </r>
        <r>
          <rPr>
            <sz val="9"/>
            <color indexed="81"/>
            <rFont val="Tahoma"/>
            <family val="2"/>
          </rPr>
          <t xml:space="preserve">
This column contains the pressure decay rate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pressure decay rate values being recorded by the plant system(s) with the corresponding value that are calculated using the TCEQ and EPA approved equations.  This value is shown in the corresponding cell in column AC.  It is also the one that is ultimately used to calculate the maximum pressure decay rate for all of the DITs conducted during the day, which is the value shown in cell E13 and reported on the SWMOR-Alt.  
Important:  All of the data (results) that was collected for each individual DIT must be reported on a single row.  See the comment in cell N16.</t>
        </r>
      </text>
    </comment>
    <comment ref="U16" authorId="0" shapeId="0" xr:uid="{00000000-0006-0000-0100-000027000000}">
      <text>
        <r>
          <rPr>
            <b/>
            <sz val="9"/>
            <color indexed="81"/>
            <rFont val="Tahoma"/>
            <family val="2"/>
          </rPr>
          <t>JackSchulzePE:</t>
        </r>
        <r>
          <rPr>
            <sz val="9"/>
            <color indexed="81"/>
            <rFont val="Tahoma"/>
            <family val="2"/>
          </rPr>
          <t xml:space="preserve">
This column contains the turbidity readings from the filtrate water produced by all of the membrane units </t>
        </r>
        <r>
          <rPr>
            <b/>
            <u/>
            <sz val="9"/>
            <color indexed="81"/>
            <rFont val="Tahoma"/>
            <family val="2"/>
          </rPr>
          <t>after it has been blended together</t>
        </r>
        <r>
          <rPr>
            <sz val="9"/>
            <color indexed="81"/>
            <rFont val="Tahoma"/>
            <family val="2"/>
          </rPr>
          <t xml:space="preserve">.
Generally, the CFE sample tap location must meet both of the following criteria:
   1) the CFE sample tap must be installed at a site that is downstream (after) the 
       point where the water from all the membranes gets mixed together, AND
   2) the CFE sample tap must be located upstream (before) the first clearwell that 
       contains the blended filtrate.
If your current CFE sample tap does not meet </t>
        </r>
        <r>
          <rPr>
            <b/>
            <u/>
            <sz val="9"/>
            <color indexed="81"/>
            <rFont val="Tahoma"/>
            <family val="2"/>
          </rPr>
          <t>BOTH</t>
        </r>
        <r>
          <rPr>
            <sz val="9"/>
            <color indexed="81"/>
            <rFont val="Tahoma"/>
            <family val="2"/>
          </rPr>
          <t xml:space="preserve"> of those criteria, you need to contact the TCEQ to discuss the situation.
</t>
        </r>
      </text>
    </comment>
    <comment ref="V16" authorId="0" shapeId="0" xr:uid="{00000000-0006-0000-0100-000028000000}">
      <text>
        <r>
          <rPr>
            <b/>
            <sz val="9"/>
            <color indexed="81"/>
            <rFont val="Tahoma"/>
            <family val="2"/>
          </rPr>
          <t>JackSchulzePE:</t>
        </r>
        <r>
          <rPr>
            <sz val="9"/>
            <color indexed="81"/>
            <rFont val="Tahoma"/>
            <family val="2"/>
          </rPr>
          <t xml:space="preserve">
This column contains the disinfectant residual of the water that is entering the distribution system. 
Generally, this sample tap location must meet both of the following criteria:
   1) the EP sample tap must be installed at a site that is downstream of (after) 
       the  clearwell that supplies the pump station that sends treated water 
       to the distribution system, AND
   2) the EP sample tap must be located downstream of (after) any booster
       chlorination injection point (i.e., you cannot have the ability to make any
       further changes to the disinfectant residual after you measure your 
       EP residual).
If your current EP sample tap does not meet </t>
        </r>
        <r>
          <rPr>
            <b/>
            <u/>
            <sz val="9"/>
            <color indexed="81"/>
            <rFont val="Tahoma"/>
            <family val="2"/>
          </rPr>
          <t>BOTH</t>
        </r>
        <r>
          <rPr>
            <sz val="9"/>
            <color indexed="81"/>
            <rFont val="Tahoma"/>
            <family val="2"/>
          </rPr>
          <t xml:space="preserve"> of those criteria, you need to contact the TCEQ to discuss the situation.</t>
        </r>
      </text>
    </comment>
    <comment ref="W16" authorId="0" shapeId="0" xr:uid="{00000000-0006-0000-0100-000029000000}">
      <text>
        <r>
          <rPr>
            <b/>
            <sz val="9"/>
            <color indexed="81"/>
            <rFont val="Tahoma"/>
            <family val="2"/>
          </rPr>
          <t xml:space="preserve">JackSchulzePE:  
</t>
        </r>
        <r>
          <rPr>
            <b/>
            <i/>
            <sz val="9"/>
            <color indexed="81"/>
            <rFont val="Tahoma"/>
            <family val="2"/>
          </rPr>
          <t>calculated values</t>
        </r>
        <r>
          <rPr>
            <sz val="9"/>
            <color indexed="81"/>
            <rFont val="Tahoma"/>
            <family val="2"/>
          </rPr>
          <t xml:space="preserve">
This column analyzes the data in columns D and E to identify if there are confirmed readings above 0.154 NTU, if there is missing data, and if there is an unconfirmed reading above 0.154 NTU.
The template calculation does 4 things, in the following order:
    1)  it checks columns D and E for this 5-minute sample and the subsequent 5-minute sample to see 
         if the unit was sending water to the clearwell at both sampling times and, if so, whether both of 
         the two consecutive readings were above 0.154 NTU.  If all 4 conditions are met, it records the 
         higher of the two readings. 
    2)  it checks column D to see if the membrane unit was sending water to the clearwell when this 
         5-min IFE reading was required and, if it was, checks column E to determine if an IFE reading 
         was recorded.  If the unit was on-line and the IFE data was not recorded, the template enters 
         "MD" in the cell for this 5-min IFE reading.
    3)  it runs the column D and E check to see if the unit was on-line and if a turbidity reading was 
         recorded.  If it was and the reading was &lt;= 154, it records the value.
and 
    4)  it leaves the cell blank if none of the previous 3 conditions exist (which means that one of the
         two following condition existed at the designated sampling time.
             a)  the unit was off-line (not sending water to the clearwell), or
             b)  there was a single unconfirmed reading above 0.154 NTU (so it should not be included
                  when determining the highest reading.
</t>
        </r>
      </text>
    </comment>
    <comment ref="X16" authorId="0" shapeId="0" xr:uid="{00000000-0006-0000-0100-00002A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analyzes the data in cell S6 and columns D and G to determine if the temperature readings are being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the unit was sending water to the clearwell, and if there is missing temperature data.
The template calculation does 4 things, in the following order:
    1)  it checks columns D for this 5-minute sample to see if the unit was sending water to 
         the clearwell and, if not, it leaves the cell blank.
    2)  if the unit was sending water to the clearwell, it checks column G to determine if the
         temperature reading was recorded.  If the unit was on-line and the temperature data 
         was not recorded, the template enters "MD" in the cell for this 5-min reading.
and
    3)  if the unit was sending water to the clearwell and column G contains a temperature reading,
         it checks cell S6 to determine if the value is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it is recorded as </t>
        </r>
        <r>
          <rPr>
            <vertAlign val="superscript"/>
            <sz val="10"/>
            <color indexed="81"/>
            <rFont val="Tahoma"/>
            <family val="2"/>
          </rPr>
          <t>o</t>
        </r>
        <r>
          <rPr>
            <sz val="9"/>
            <color indexed="81"/>
            <rFont val="Tahoma"/>
            <family val="2"/>
          </rPr>
          <t xml:space="preserve">F, 
         it converts the value to </t>
        </r>
        <r>
          <rPr>
            <vertAlign val="superscript"/>
            <sz val="10"/>
            <color indexed="81"/>
            <rFont val="Tahoma"/>
            <family val="2"/>
          </rPr>
          <t>o</t>
        </r>
        <r>
          <rPr>
            <sz val="9"/>
            <color indexed="81"/>
            <rFont val="Tahoma"/>
            <family val="2"/>
          </rPr>
          <t xml:space="preserve">C.
</t>
        </r>
      </text>
    </comment>
    <comment ref="Y16" authorId="0" shapeId="0" xr:uid="{00000000-0006-0000-0100-00002B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Normalized Flux readings that are calculated using the TCEQ and 
EPA approved equations.  The data contained in this column is used to used to calculate 
the Avg Normalized Flux for the day (which is shown in cell E11 and reported on the SWMOR-Alt.)
The template calculation does 3 things:
    1) it checks column D to see if the membrane unit was "off-line" when the flux 
        data was supposed to be recorded. If it was, it leaves the current cell empty.
    2) it checks column F contains flow rate data and column G contains a
        temperature reading. If either cell is empty, the template reports there 
        is missing data (it records an "MD"). 
and
    3) If columns F and G both contain data, the template uses the TCEQ and EPA
        approved equation to calculate the instantaneous flux for this 5-minute reading.
</t>
        </r>
      </text>
    </comment>
    <comment ref="Z16" authorId="0" shapeId="0" xr:uid="{00000000-0006-0000-0100-00002C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TMP readings that are calculated using the TCEQ and 
EPA approved equations.  The data contained in this column is used to used to calculate the Avg TMP for the day (which is shown in cell F11 and reported on the SWMOR-Alt.
The template calculation does 3 things:
    1) it checks column D to see if the membrane unit was "off-line" when the flux 
        data was supposed to be recorded. If it was, it leaves the current cell empty.
    2) it checks columns I, J, and K to determine if any of the three required pressure 
        readings were not recorded, the template enters "MD" in the cell for this 
        5-min TMP reading.
 and
    3) If columns I, J, and K all contain data, the template calculates the instantaneous 
        TMP for this 5-minute reading.
</t>
        </r>
      </text>
    </comment>
    <comment ref="AA16" authorId="0" shapeId="0" xr:uid="{00000000-0006-0000-0100-00002D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calculated instantaneous normalized specific flux that are calculated using the TCEQ and EPA approved equations.  This data is </t>
        </r>
        <r>
          <rPr>
            <b/>
            <u/>
            <sz val="9"/>
            <color indexed="81"/>
            <rFont val="Tahoma"/>
            <family val="2"/>
          </rPr>
          <t>NOT</t>
        </r>
        <r>
          <rPr>
            <sz val="9"/>
            <color indexed="81"/>
            <rFont val="Tahoma"/>
            <family val="2"/>
          </rPr>
          <t xml:space="preserve"> used to complete the SWMOR-Alt. The average daily value is calculated by the SWMOR-Alt based on the average normalized flux and TMP values that you report.
I only added this column so that you can compare the Normalized Specific Flux values calculated using the "approved" equations with the corresponding value being recorded by the plant's SCADA system (which are         shown in the correspond cell in column M).
The only time you should need to do this comparison is if your SCADA system only records the instantaneous Normalized Specific Flux values (but not the instantaneous Normalized Flux values that would have appeared in column H).
</t>
        </r>
      </text>
    </comment>
    <comment ref="AB16" authorId="0" shapeId="0" xr:uid="{00000000-0006-0000-0100-00002E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minimum pressure recorded during a new DIT.  The data contained in this column is used to used to calculate the lowest P</t>
        </r>
        <r>
          <rPr>
            <vertAlign val="subscript"/>
            <sz val="11"/>
            <color indexed="81"/>
            <rFont val="Tahoma"/>
            <family val="2"/>
          </rPr>
          <t>min</t>
        </r>
        <r>
          <rPr>
            <sz val="9"/>
            <color indexed="81"/>
            <rFont val="Tahoma"/>
            <family val="2"/>
          </rPr>
          <t xml:space="preserve"> for the day (which is shown in cell D13 and reported on the SWMOR-Alt.
The template calculation does 4 things:
    1) it checks column N to see if the time stamp for the last DIT has changed in the last 
        5 minutes.  If it hasn't, it leaves the current cell empty.
    2) it checks columns P, Q and R to determine if any of the three required pressure 
        readings were not recorded. If any data is missing, the template enters "ND" in 
        the cell for this DIT.
    3) it compares columns P and Q and columns P and R to see if P</t>
        </r>
        <r>
          <rPr>
            <vertAlign val="subscript"/>
            <sz val="11"/>
            <color indexed="81"/>
            <rFont val="Arial"/>
            <family val="2"/>
          </rPr>
          <t>min</t>
        </r>
        <r>
          <rPr>
            <sz val="9"/>
            <color indexed="81"/>
            <rFont val="Tahoma"/>
            <family val="2"/>
          </rPr>
          <t xml:space="preserve"> or P</t>
        </r>
        <r>
          <rPr>
            <vertAlign val="subscript"/>
            <sz val="11"/>
            <color indexed="81"/>
            <rFont val="Tahoma"/>
            <family val="2"/>
          </rPr>
          <t>final</t>
        </r>
        <r>
          <rPr>
            <sz val="9"/>
            <color indexed="81"/>
            <rFont val="Tahoma"/>
            <family val="2"/>
          </rPr>
          <t xml:space="preserve"> are greater
        than P</t>
        </r>
        <r>
          <rPr>
            <vertAlign val="subscript"/>
            <sz val="11"/>
            <color indexed="81"/>
            <rFont val="Tahoma"/>
            <family val="2"/>
          </rPr>
          <t>initial</t>
        </r>
        <r>
          <rPr>
            <sz val="9"/>
            <color indexed="81"/>
            <rFont val="Tahoma"/>
            <family val="2"/>
          </rPr>
          <t xml:space="preserve">.  If either of those conditions exist, the template enters "ERROR" in the 
        cell for this DIT (since the starting pressure has to be the highest of the three readings.)
 and
    4) it reports the lowest pressure in columns P, Q, and R.
</t>
        </r>
      </text>
    </comment>
    <comment ref="AC16" authorId="0" shapeId="0" xr:uid="{00000000-0006-0000-0100-00002F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pressure decay rate recorded during a new DIT.  The data contained in this 
column is used to used to calculate the highest pressure decay rate (</t>
        </r>
        <r>
          <rPr>
            <sz val="9"/>
            <color indexed="81"/>
            <rFont val="Calibri"/>
            <family val="2"/>
          </rPr>
          <t>∆P/∆T)</t>
        </r>
        <r>
          <rPr>
            <sz val="9"/>
            <color indexed="81"/>
            <rFont val="Tahoma"/>
            <family val="2"/>
          </rPr>
          <t xml:space="preserve"> for the day (which is shown 
in cell E13 and reported on the SWMOR-Alt.
The template calculation does 4 things:
    1) it checks column N to see if the time stamp for the "last DIT" has changed in the last 
        5 minutes.  If it hasn't, it leaves the current cell empty.
    2) it checks columns P, R, and S to determine if any of the three values (starting pressure, ending 
        pressure, and test duration) are missing.  If so, the  template enters "ND" in the cell for this DIT.
    3) it compares columns P and R to see if ending pressure is greater than the starting pressure and 
        enters "ERROR" in the cell (since the starting pressure has to be the higher of the two readings.)
 and
    4) it converts the duration from seconds to minutes and calculates the pressure decay rate for the test.
</t>
        </r>
      </text>
    </comment>
    <comment ref="AD16" authorId="0" shapeId="0" xr:uid="{00000000-0006-0000-0100-000030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determines whether or not the unit passed the new DIT.  The data contained in this 
column is used to used to report the worst case DIT results for the day (which is shown in cell F13 
and reported on the SWMOR-Alt.
The template calculation does 4 things:
    1) it checks column N to see if the time stamp for the "last DIT" has changed in the last 
        5 minutes.  If it hasn't, it leaves the current cell empty.
    2) it checks column O to determine if the DIT was  terminated before it could complete all of the test
        steps.  If so, the  template enters "No" in the cell.
    3) it checks to see if columns AA and AB contain numeric values and enters "ND" if either of them do not.
and
    4) it determines if:
            a) the value in column AA is greater than or equal to the min required test pressure shown in cell N12,
         and 
            b) if the value in column AB is lower than or equal to the UCL shown in cell P12. 
        if both conditions are true, then the template enters "Yes" in the cell; otherwise it enters "No."
</t>
        </r>
      </text>
    </comment>
    <comment ref="AE16" authorId="0" shapeId="0" xr:uid="{00000000-0006-0000-0100-000031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a running tally of the length of time that the disinfectant residual 
at the entry point was below minimum requirements.  The data contained in this 
column is used to used to report the maximum duration of a "low residual" event 
(which is shown in cell K6 and reported on the SWMOR-Alt.
The template calculation does 3 things:
    1)  it checks column V and the previous cell in this column 
            a) If the reading in column V is greater than the required residual shown in cell P9, 
                it leaves this cell blank.
            b) If there is no reading in column V and the previous cell in this column is not a number,
                it means that a "low residual event" hasn't begun so it leaves this cell blank 
                (even though column U has no reading)
     2)  it checks to see if the previous cell in this column is a number (which means that the 
          EP residual had fallen below acceptable levels and there is no data proving it has 
          risen back up to an acceptable level).  In this case, it adds 5 minutes to the running 
          tally of the event duration.
     3)  If neither of the previous conditions apply, it begins a new event timer.
</t>
        </r>
      </text>
    </comment>
  </commentList>
</comments>
</file>

<file path=xl/sharedStrings.xml><?xml version="1.0" encoding="utf-8"?>
<sst xmlns="http://schemas.openxmlformats.org/spreadsheetml/2006/main" count="141" uniqueCount="60">
  <si>
    <t>Example of a Daily Membrane Report Template 
(page 1, raw data and performance summary)</t>
  </si>
  <si>
    <t>Example of a Daily  Membrane Report Template
(page 2, Calculated Values)</t>
  </si>
  <si>
    <t>Date</t>
  </si>
  <si>
    <t>CFE</t>
  </si>
  <si>
    <t>EP Residual</t>
  </si>
  <si>
    <t>NTU1
(NTU)</t>
  </si>
  <si>
    <t>NTU2
(NTU)</t>
  </si>
  <si>
    <t>NTU3
(NTU)</t>
  </si>
  <si>
    <t>NTU4
(NTU)</t>
  </si>
  <si>
    <t>NTU5
(NTU)</t>
  </si>
  <si>
    <t>NTU6
(NTU)</t>
  </si>
  <si>
    <t>Min</t>
  </si>
  <si>
    <t>Max Duration 
(hrs)</t>
  </si>
  <si>
    <t>No. of 
Modules
In Service</t>
  </si>
  <si>
    <r>
      <t>Surface Area per Module
(ft</t>
    </r>
    <r>
      <rPr>
        <b/>
        <vertAlign val="superscript"/>
        <sz val="10"/>
        <rFont val="Arial"/>
        <family val="2"/>
      </rPr>
      <t>2</t>
    </r>
    <r>
      <rPr>
        <b/>
        <sz val="10"/>
        <rFont val="Arial"/>
        <family val="2"/>
      </rPr>
      <t>)</t>
    </r>
  </si>
  <si>
    <t>Minimum Required EP Residual</t>
  </si>
  <si>
    <t>Max mNTU</t>
  </si>
  <si>
    <t>Avg Norm Flux</t>
  </si>
  <si>
    <t>Avg TMP</t>
  </si>
  <si>
    <t>TCEQ-Approved DIT Parameters</t>
  </si>
  <si>
    <r>
      <t>Min P</t>
    </r>
    <r>
      <rPr>
        <b/>
        <vertAlign val="subscript"/>
        <sz val="11"/>
        <rFont val="Arial"/>
        <family val="2"/>
      </rPr>
      <t>min</t>
    </r>
    <r>
      <rPr>
        <b/>
        <sz val="10"/>
        <rFont val="Arial"/>
        <family val="2"/>
      </rPr>
      <t xml:space="preserve">
(psi)</t>
    </r>
  </si>
  <si>
    <r>
      <t>Max ΔP</t>
    </r>
    <r>
      <rPr>
        <b/>
        <sz val="10"/>
        <rFont val="Arial"/>
        <family val="2"/>
      </rPr>
      <t>/Δt
(psi/min)</t>
    </r>
  </si>
  <si>
    <t>Successful CA?</t>
  </si>
  <si>
    <r>
      <t>P</t>
    </r>
    <r>
      <rPr>
        <b/>
        <vertAlign val="subscript"/>
        <sz val="11"/>
        <rFont val="Arial"/>
        <family val="2"/>
      </rPr>
      <t>test</t>
    </r>
    <r>
      <rPr>
        <b/>
        <sz val="10"/>
        <rFont val="Arial"/>
        <family val="2"/>
      </rPr>
      <t xml:space="preserve"> 
(psi)</t>
    </r>
  </si>
  <si>
    <t xml:space="preserve"> UCL
(psi/min)</t>
  </si>
  <si>
    <t>Feed</t>
  </si>
  <si>
    <t>Entry Point</t>
  </si>
  <si>
    <t>EP</t>
  </si>
  <si>
    <t>Date/Time</t>
  </si>
  <si>
    <t>Filtrate to Clearwell?</t>
  </si>
  <si>
    <t>Filtrate Turbidity
(NTU)</t>
  </si>
  <si>
    <t>Filtrate Flow Rate
(gpm)</t>
  </si>
  <si>
    <r>
      <t>Water Temp
(</t>
    </r>
    <r>
      <rPr>
        <b/>
        <vertAlign val="superscript"/>
        <sz val="12"/>
        <rFont val="Arial"/>
        <family val="2"/>
      </rPr>
      <t>o</t>
    </r>
    <r>
      <rPr>
        <b/>
        <sz val="10"/>
        <rFont val="Arial"/>
        <family val="2"/>
      </rPr>
      <t>C)</t>
    </r>
  </si>
  <si>
    <r>
      <t>Normalized Flux
(gpd/ft</t>
    </r>
    <r>
      <rPr>
        <b/>
        <vertAlign val="superscript"/>
        <sz val="12"/>
        <rFont val="Arial"/>
        <family val="2"/>
      </rPr>
      <t>2</t>
    </r>
    <r>
      <rPr>
        <b/>
        <sz val="10"/>
        <rFont val="Arial"/>
        <family val="2"/>
      </rPr>
      <t>)</t>
    </r>
  </si>
  <si>
    <t>Filtrate Pressure
(psi)</t>
  </si>
  <si>
    <t>TMP
(psi)</t>
  </si>
  <si>
    <r>
      <t>Normalized Specific Flux
(gpd/ft</t>
    </r>
    <r>
      <rPr>
        <b/>
        <vertAlign val="superscript"/>
        <sz val="12"/>
        <rFont val="Arial"/>
        <family val="2"/>
      </rPr>
      <t>2</t>
    </r>
    <r>
      <rPr>
        <b/>
        <sz val="10"/>
        <rFont val="Arial"/>
        <family val="2"/>
      </rPr>
      <t>-ps</t>
    </r>
    <r>
      <rPr>
        <b/>
        <sz val="12"/>
        <rFont val="Arial"/>
        <family val="2"/>
      </rPr>
      <t>i</t>
    </r>
    <r>
      <rPr>
        <b/>
        <sz val="10"/>
        <rFont val="Arial"/>
        <family val="2"/>
      </rPr>
      <t>)</t>
    </r>
  </si>
  <si>
    <t>DIT Terminated Prematurely?</t>
  </si>
  <si>
    <r>
      <t>P</t>
    </r>
    <r>
      <rPr>
        <b/>
        <vertAlign val="subscript"/>
        <sz val="11"/>
        <rFont val="Arial"/>
        <family val="2"/>
      </rPr>
      <t>min</t>
    </r>
    <r>
      <rPr>
        <b/>
        <sz val="10"/>
        <rFont val="Arial"/>
        <family val="2"/>
      </rPr>
      <t xml:space="preserve">
(psi)</t>
    </r>
  </si>
  <si>
    <r>
      <t>P</t>
    </r>
    <r>
      <rPr>
        <b/>
        <vertAlign val="subscript"/>
        <sz val="11"/>
        <rFont val="Arial"/>
        <family val="2"/>
      </rPr>
      <t>final</t>
    </r>
    <r>
      <rPr>
        <b/>
        <sz val="10"/>
        <rFont val="Arial"/>
        <family val="2"/>
      </rPr>
      <t xml:space="preserve">
(psi)</t>
    </r>
  </si>
  <si>
    <t>Test Duration
(seconds)</t>
  </si>
  <si>
    <r>
      <t>ΔP</t>
    </r>
    <r>
      <rPr>
        <b/>
        <sz val="10"/>
        <rFont val="Arial"/>
        <family val="2"/>
      </rPr>
      <t>/Δt
(psi/min)</t>
    </r>
  </si>
  <si>
    <t>Turbidity
(NTU)</t>
  </si>
  <si>
    <t>CL2 Residual
(mg/L)</t>
  </si>
  <si>
    <t>DIT Passed?</t>
  </si>
  <si>
    <t>Duration of Low Residual (hrs)</t>
  </si>
  <si>
    <t>*</t>
  </si>
  <si>
    <r>
      <t>Normalized Specific Flux @ 20</t>
    </r>
    <r>
      <rPr>
        <b/>
        <vertAlign val="superscript"/>
        <sz val="11"/>
        <rFont val="Arial"/>
        <family val="2"/>
      </rPr>
      <t>o</t>
    </r>
    <r>
      <rPr>
        <b/>
        <sz val="10"/>
        <rFont val="Arial"/>
        <family val="2"/>
      </rPr>
      <t>C
(gpd/ft</t>
    </r>
    <r>
      <rPr>
        <b/>
        <vertAlign val="superscript"/>
        <sz val="12"/>
        <rFont val="Arial"/>
        <family val="2"/>
      </rPr>
      <t>2</t>
    </r>
    <r>
      <rPr>
        <b/>
        <sz val="10"/>
        <rFont val="Arial"/>
        <family val="2"/>
      </rPr>
      <t>-ps</t>
    </r>
    <r>
      <rPr>
        <b/>
        <sz val="12"/>
        <rFont val="Arial"/>
        <family val="2"/>
      </rPr>
      <t>i</t>
    </r>
    <r>
      <rPr>
        <b/>
        <sz val="10"/>
        <rFont val="Arial"/>
        <family val="2"/>
      </rPr>
      <t>)</t>
    </r>
  </si>
  <si>
    <r>
      <t>Normalized Flux 
@ 20</t>
    </r>
    <r>
      <rPr>
        <b/>
        <vertAlign val="superscript"/>
        <sz val="11"/>
        <rFont val="Arial"/>
        <family val="2"/>
      </rPr>
      <t>o</t>
    </r>
    <r>
      <rPr>
        <b/>
        <sz val="10"/>
        <rFont val="Arial"/>
        <family val="2"/>
      </rPr>
      <t>C
(gpd/ft</t>
    </r>
    <r>
      <rPr>
        <b/>
        <vertAlign val="superscript"/>
        <sz val="12"/>
        <rFont val="Arial"/>
        <family val="2"/>
      </rPr>
      <t>2</t>
    </r>
    <r>
      <rPr>
        <b/>
        <sz val="10"/>
        <rFont val="Arial"/>
        <family val="2"/>
      </rPr>
      <t>)</t>
    </r>
  </si>
  <si>
    <t>Most Recent DIT 
Date &amp; Time</t>
  </si>
  <si>
    <t>Turbidity 
(NTU)</t>
  </si>
  <si>
    <t>Feed Pressure
(psi)</t>
  </si>
  <si>
    <t>Retentate Pressure
(psi)</t>
  </si>
  <si>
    <t>Unit 1</t>
  </si>
  <si>
    <t>Continued Production After Failed DIT</t>
  </si>
  <si>
    <t>Off-Spec Production</t>
  </si>
  <si>
    <t>Corrective Action Completed</t>
  </si>
  <si>
    <t>Filtrate Turbidity Analyses
(NTU)</t>
  </si>
  <si>
    <t>Does your SCADA system report it's Temperature readings in degrees Fahrenheit?</t>
  </si>
  <si>
    <r>
      <t>P</t>
    </r>
    <r>
      <rPr>
        <b/>
        <vertAlign val="subscript"/>
        <sz val="11"/>
        <rFont val="Arial"/>
        <family val="2"/>
      </rPr>
      <t>initial</t>
    </r>
    <r>
      <rPr>
        <b/>
        <sz val="10"/>
        <rFont val="Arial"/>
        <family val="2"/>
      </rPr>
      <t xml:space="preserve">
(psi)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</si>
</sst>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m/d/yy\ h:mm\ AM/PM;@"/>
    <numFmt numFmtId="166" formatCode="m/d/yyyy\ h:mm\ AM/PM"/>
    <numFmt numFmtId="167" formatCode="0.000"/>
  </numFmts>
  <fonts count="30" x14ac:knownFonts="1">
    <font>
      <sz val="11"/>
      <color theme="1"/>
      <name val="Calibri"/>
      <family val="2"/>
      <scheme val="minor"/>
    </font>
    <font>
      <sz val="9"/>
      <name val="Arial"/>
      <family val="2"/>
    </font>
    <font>
      <sz val="10"/>
      <name val="Arial"/>
      <family val="2"/>
    </font>
    <font>
      <b/>
      <sz val="11"/>
      <name val="Arial"/>
      <family val="2"/>
    </font>
    <font>
      <b/>
      <sz val="10"/>
      <name val="Arial"/>
      <family val="2"/>
    </font>
    <font>
      <b/>
      <sz val="12"/>
      <name val="Arial"/>
      <family val="2"/>
    </font>
    <font>
      <sz val="14"/>
      <name val="Arial"/>
      <family val="2"/>
    </font>
    <font>
      <b/>
      <vertAlign val="subscript"/>
      <sz val="11"/>
      <name val="Arial"/>
      <family val="2"/>
    </font>
    <font>
      <b/>
      <vertAlign val="superscript"/>
      <sz val="10"/>
      <name val="Arial"/>
      <family val="2"/>
    </font>
    <font>
      <sz val="8"/>
      <name val="Arial"/>
      <family val="2"/>
    </font>
    <font>
      <b/>
      <vertAlign val="superscript"/>
      <sz val="12"/>
      <name val="Arial"/>
      <family val="2"/>
    </font>
    <font>
      <sz val="9"/>
      <name val="Arial"/>
      <family val="2"/>
    </font>
    <font>
      <b/>
      <sz val="9"/>
      <color indexed="81"/>
      <name val="Tahoma"/>
      <family val="2"/>
    </font>
    <font>
      <sz val="9"/>
      <color indexed="81"/>
      <name val="Tahoma"/>
      <family val="2"/>
    </font>
    <font>
      <b/>
      <u/>
      <sz val="9"/>
      <color indexed="81"/>
      <name val="Tahoma"/>
      <family val="2"/>
    </font>
    <font>
      <b/>
      <i/>
      <sz val="9"/>
      <color indexed="10"/>
      <name val="Tahoma"/>
      <family val="2"/>
    </font>
    <font>
      <vertAlign val="subscript"/>
      <sz val="11"/>
      <color indexed="81"/>
      <name val="Tahoma"/>
      <family val="2"/>
    </font>
    <font>
      <sz val="9"/>
      <color indexed="81"/>
      <name val="Calibri"/>
      <family val="2"/>
    </font>
    <font>
      <vertAlign val="subscript"/>
      <sz val="11"/>
      <color indexed="81"/>
      <name val="Arial"/>
      <family val="2"/>
    </font>
    <font>
      <b/>
      <vertAlign val="superscript"/>
      <sz val="11"/>
      <name val="Arial"/>
      <family val="2"/>
    </font>
    <font>
      <sz val="11"/>
      <name val="Calibri"/>
      <family val="2"/>
      <scheme val="minor"/>
    </font>
    <font>
      <b/>
      <i/>
      <sz val="9"/>
      <color indexed="81"/>
      <name val="Tahoma"/>
      <family val="2"/>
    </font>
    <font>
      <b/>
      <sz val="12"/>
      <color theme="1"/>
      <name val="Arial"/>
      <family val="2"/>
    </font>
    <font>
      <sz val="11"/>
      <color indexed="81"/>
      <name val="Tahoma"/>
      <family val="2"/>
    </font>
    <font>
      <sz val="11"/>
      <color indexed="81"/>
      <name val="Calibri"/>
      <family val="2"/>
    </font>
    <font>
      <vertAlign val="superscript"/>
      <sz val="10"/>
      <color indexed="81"/>
      <name val="Tahoma"/>
      <family val="2"/>
    </font>
    <font>
      <vertAlign val="subscript"/>
      <sz val="10"/>
      <color indexed="81"/>
      <name val="Tahoma"/>
      <family val="2"/>
    </font>
    <font>
      <sz val="10"/>
      <color indexed="81"/>
      <name val="Tahoma"/>
      <family val="2"/>
    </font>
    <font>
      <sz val="10"/>
      <color indexed="81"/>
      <name val="Calibri"/>
      <family val="2"/>
    </font>
    <font>
      <b/>
      <sz val="14"/>
      <color rgb="FFFF000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rgb="FFE1EAF3"/>
        <bgColor indexed="64"/>
      </patternFill>
    </fill>
    <fill>
      <patternFill patternType="solid">
        <fgColor rgb="FFFFFF00"/>
        <bgColor indexed="64"/>
      </patternFill>
    </fill>
    <fill>
      <patternFill patternType="solid">
        <fgColor theme="3" tint="-0.249977111117893"/>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right/>
      <top style="medium">
        <color indexed="64"/>
      </top>
      <bottom/>
      <diagonal/>
    </border>
  </borders>
  <cellStyleXfs count="3">
    <xf numFmtId="0" fontId="0" fillId="0" borderId="0"/>
    <xf numFmtId="0" fontId="1" fillId="0" borderId="0"/>
    <xf numFmtId="0" fontId="2" fillId="0" borderId="0"/>
  </cellStyleXfs>
  <cellXfs count="230">
    <xf numFmtId="0" fontId="0" fillId="0" borderId="0" xfId="0"/>
    <xf numFmtId="0" fontId="0" fillId="0" borderId="0" xfId="0" applyAlignment="1">
      <alignment vertical="center"/>
    </xf>
    <xf numFmtId="0" fontId="9" fillId="2" borderId="3" xfId="0" applyFont="1" applyFill="1" applyBorder="1" applyAlignment="1">
      <alignment vertical="center"/>
    </xf>
    <xf numFmtId="0" fontId="4" fillId="2" borderId="1"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2" fontId="4" fillId="3" borderId="5"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3" borderId="8"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2" fontId="4" fillId="3" borderId="5" xfId="0" applyNumberFormat="1" applyFont="1" applyFill="1" applyBorder="1" applyAlignment="1" applyProtection="1">
      <alignment horizontal="center" vertical="center" wrapText="1"/>
    </xf>
    <xf numFmtId="0" fontId="11" fillId="0" borderId="0" xfId="0" applyFont="1"/>
    <xf numFmtId="0" fontId="0" fillId="0" borderId="0" xfId="0" applyAlignment="1">
      <alignment horizontal="center"/>
    </xf>
    <xf numFmtId="165" fontId="0" fillId="0" borderId="0" xfId="0" applyNumberFormat="1" applyAlignment="1">
      <alignment horizontal="center"/>
    </xf>
    <xf numFmtId="0" fontId="0" fillId="0" borderId="0" xfId="0" applyBorder="1"/>
    <xf numFmtId="0" fontId="4" fillId="0" borderId="0" xfId="0" applyFont="1" applyFill="1" applyBorder="1" applyAlignment="1">
      <alignment horizontal="center" vertical="center" wrapText="1"/>
    </xf>
    <xf numFmtId="0" fontId="4" fillId="0" borderId="2" xfId="0" applyFont="1" applyBorder="1" applyAlignment="1">
      <alignment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5" fontId="0" fillId="0" borderId="0" xfId="0" applyNumberFormat="1" applyBorder="1"/>
    <xf numFmtId="14" fontId="5"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2" fontId="4" fillId="2" borderId="1" xfId="0" applyNumberFormat="1" applyFont="1" applyFill="1" applyBorder="1" applyAlignment="1" applyProtection="1">
      <alignment horizontal="center" vertical="center" wrapText="1"/>
    </xf>
    <xf numFmtId="2" fontId="2" fillId="2" borderId="5" xfId="0" applyNumberFormat="1" applyFont="1" applyFill="1" applyBorder="1" applyAlignment="1" applyProtection="1">
      <alignment horizontal="center" vertical="center" wrapText="1"/>
    </xf>
    <xf numFmtId="0" fontId="4" fillId="0" borderId="50" xfId="0" applyFont="1" applyFill="1" applyBorder="1" applyAlignment="1">
      <alignment vertical="center" wrapText="1"/>
    </xf>
    <xf numFmtId="0" fontId="4" fillId="0" borderId="0" xfId="0" applyFont="1" applyFill="1" applyBorder="1" applyAlignment="1">
      <alignment vertical="center" wrapText="1"/>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3" borderId="20" xfId="0" applyFont="1" applyFill="1" applyBorder="1" applyAlignment="1" applyProtection="1">
      <alignment horizontal="center"/>
    </xf>
    <xf numFmtId="0" fontId="0" fillId="3" borderId="23" xfId="0" applyFont="1" applyFill="1" applyBorder="1" applyAlignment="1" applyProtection="1">
      <alignment horizontal="center"/>
    </xf>
    <xf numFmtId="0" fontId="0" fillId="3" borderId="21" xfId="0" applyFont="1" applyFill="1" applyBorder="1" applyAlignment="1" applyProtection="1">
      <alignment horizontal="center"/>
    </xf>
    <xf numFmtId="0" fontId="0" fillId="6" borderId="21" xfId="0" applyFont="1" applyFill="1" applyBorder="1" applyAlignment="1" applyProtection="1">
      <alignment horizontal="center"/>
    </xf>
    <xf numFmtId="0" fontId="0" fillId="6" borderId="22" xfId="0" applyFont="1" applyFill="1" applyBorder="1" applyAlignment="1" applyProtection="1">
      <alignment horizontal="center"/>
    </xf>
    <xf numFmtId="2" fontId="0" fillId="3" borderId="27" xfId="0" applyNumberFormat="1" applyFont="1" applyFill="1" applyBorder="1" applyAlignment="1" applyProtection="1">
      <alignment horizontal="center"/>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3" borderId="30" xfId="0" applyFont="1" applyFill="1" applyBorder="1" applyAlignment="1" applyProtection="1">
      <alignment horizontal="center"/>
    </xf>
    <xf numFmtId="0" fontId="0" fillId="3" borderId="25" xfId="0" applyFont="1" applyFill="1" applyBorder="1" applyAlignment="1" applyProtection="1">
      <alignment horizontal="center"/>
    </xf>
    <xf numFmtId="0" fontId="0" fillId="3" borderId="26" xfId="0" applyFont="1" applyFill="1" applyBorder="1" applyAlignment="1" applyProtection="1">
      <alignment horizontal="center"/>
    </xf>
    <xf numFmtId="0" fontId="0" fillId="3" borderId="34" xfId="0" applyFont="1" applyFill="1" applyBorder="1" applyAlignment="1" applyProtection="1">
      <alignment horizontal="center"/>
    </xf>
    <xf numFmtId="0" fontId="0" fillId="3" borderId="36" xfId="0" applyFont="1" applyFill="1" applyBorder="1" applyAlignment="1" applyProtection="1">
      <alignment horizontal="center"/>
    </xf>
    <xf numFmtId="2" fontId="0" fillId="3" borderId="37" xfId="0" applyNumberFormat="1" applyFont="1" applyFill="1" applyBorder="1" applyAlignment="1" applyProtection="1">
      <alignment horizontal="center"/>
    </xf>
    <xf numFmtId="0" fontId="0" fillId="0" borderId="38" xfId="0" applyFont="1" applyBorder="1" applyAlignment="1" applyProtection="1">
      <alignment horizontal="center"/>
      <protection locked="0"/>
    </xf>
    <xf numFmtId="0" fontId="0" fillId="3" borderId="38" xfId="0" applyFont="1" applyFill="1" applyBorder="1" applyAlignment="1" applyProtection="1">
      <alignment horizontal="center"/>
    </xf>
    <xf numFmtId="0" fontId="0" fillId="0" borderId="34"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3" borderId="41" xfId="0" applyFont="1" applyFill="1" applyBorder="1" applyAlignment="1" applyProtection="1">
      <alignment horizontal="center"/>
    </xf>
    <xf numFmtId="0" fontId="0" fillId="3" borderId="44" xfId="0" applyFont="1" applyFill="1" applyBorder="1" applyAlignment="1" applyProtection="1">
      <alignment horizontal="center"/>
    </xf>
    <xf numFmtId="0" fontId="0" fillId="3" borderId="42" xfId="0" applyFont="1" applyFill="1" applyBorder="1" applyAlignment="1" applyProtection="1">
      <alignment horizontal="center"/>
    </xf>
    <xf numFmtId="0" fontId="0" fillId="3" borderId="43" xfId="0" applyFont="1" applyFill="1" applyBorder="1" applyAlignment="1" applyProtection="1">
      <alignment horizontal="center"/>
    </xf>
    <xf numFmtId="2" fontId="0" fillId="3" borderId="46" xfId="0" applyNumberFormat="1" applyFont="1" applyFill="1" applyBorder="1" applyAlignment="1" applyProtection="1">
      <alignment horizontal="center"/>
    </xf>
    <xf numFmtId="0" fontId="0" fillId="0" borderId="31"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3" borderId="32" xfId="0" applyFont="1" applyFill="1" applyBorder="1" applyAlignment="1" applyProtection="1">
      <alignment horizontal="center"/>
    </xf>
    <xf numFmtId="0" fontId="0" fillId="3" borderId="33" xfId="0" applyFont="1" applyFill="1" applyBorder="1" applyAlignment="1" applyProtection="1">
      <alignment horizontal="center"/>
    </xf>
    <xf numFmtId="2" fontId="0" fillId="3" borderId="49" xfId="0" applyNumberFormat="1" applyFont="1" applyFill="1" applyBorder="1" applyAlignment="1" applyProtection="1">
      <alignment horizontal="center"/>
    </xf>
    <xf numFmtId="0" fontId="20" fillId="0" borderId="19" xfId="0" applyFont="1" applyBorder="1" applyAlignment="1" applyProtection="1">
      <alignment horizontal="center"/>
      <protection locked="0"/>
    </xf>
    <xf numFmtId="0" fontId="20" fillId="0" borderId="20" xfId="0" applyFont="1" applyBorder="1" applyAlignment="1" applyProtection="1">
      <alignment horizontal="center"/>
      <protection locked="0"/>
    </xf>
    <xf numFmtId="0" fontId="20" fillId="0" borderId="21" xfId="0" applyFont="1" applyBorder="1" applyAlignment="1" applyProtection="1">
      <alignment horizontal="center"/>
      <protection locked="0"/>
    </xf>
    <xf numFmtId="165" fontId="20" fillId="0" borderId="25" xfId="0" applyNumberFormat="1" applyFont="1" applyBorder="1" applyAlignment="1" applyProtection="1">
      <alignment horizontal="center"/>
      <protection locked="0"/>
    </xf>
    <xf numFmtId="165" fontId="20" fillId="0" borderId="44" xfId="0" applyNumberFormat="1" applyFont="1" applyBorder="1" applyAlignment="1" applyProtection="1">
      <alignment horizontal="center"/>
      <protection locked="0"/>
    </xf>
    <xf numFmtId="165" fontId="20" fillId="0" borderId="26" xfId="0" applyNumberFormat="1" applyFont="1" applyBorder="1" applyAlignment="1" applyProtection="1">
      <alignment horizontal="center"/>
      <protection locked="0"/>
    </xf>
    <xf numFmtId="0" fontId="4" fillId="3" borderId="9" xfId="0" applyFont="1" applyFill="1" applyBorder="1" applyAlignment="1" applyProtection="1">
      <alignment horizontal="center" vertical="center" wrapText="1"/>
    </xf>
    <xf numFmtId="164" fontId="5" fillId="5" borderId="9" xfId="0" applyNumberFormat="1"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xf>
    <xf numFmtId="165" fontId="20" fillId="0" borderId="25" xfId="0" applyNumberFormat="1" applyFont="1" applyFill="1" applyBorder="1" applyAlignment="1" applyProtection="1">
      <alignment horizontal="center"/>
      <protection locked="0"/>
    </xf>
    <xf numFmtId="0" fontId="4" fillId="3" borderId="13" xfId="0" applyFont="1" applyFill="1" applyBorder="1" applyAlignment="1" applyProtection="1">
      <alignment horizontal="center" vertical="center" wrapText="1"/>
    </xf>
    <xf numFmtId="0" fontId="0" fillId="0" borderId="0" xfId="0" applyFill="1"/>
    <xf numFmtId="0" fontId="6" fillId="0" borderId="0" xfId="0" applyFont="1" applyFill="1" applyBorder="1" applyAlignment="1">
      <alignment horizontal="center" vertical="center" wrapText="1"/>
    </xf>
    <xf numFmtId="0" fontId="0" fillId="0" borderId="0" xfId="0" applyFill="1" applyBorder="1"/>
    <xf numFmtId="2"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horizontal="center"/>
    </xf>
    <xf numFmtId="2" fontId="20" fillId="0" borderId="22" xfId="0" applyNumberFormat="1" applyFont="1" applyFill="1" applyBorder="1" applyAlignment="1" applyProtection="1">
      <alignment horizontal="center"/>
      <protection locked="0"/>
    </xf>
    <xf numFmtId="2" fontId="0" fillId="0" borderId="36" xfId="0" applyNumberFormat="1" applyFont="1" applyFill="1" applyBorder="1" applyAlignment="1" applyProtection="1">
      <alignment horizontal="center"/>
      <protection locked="0"/>
    </xf>
    <xf numFmtId="2" fontId="0" fillId="0" borderId="43" xfId="0" applyNumberFormat="1" applyFont="1" applyFill="1" applyBorder="1" applyAlignment="1" applyProtection="1">
      <alignment horizontal="center"/>
      <protection locked="0"/>
    </xf>
    <xf numFmtId="2" fontId="0" fillId="0" borderId="33" xfId="0" applyNumberFormat="1" applyFont="1" applyFill="1" applyBorder="1" applyAlignment="1" applyProtection="1">
      <alignment horizontal="center"/>
      <protection locked="0"/>
    </xf>
    <xf numFmtId="2" fontId="0" fillId="0" borderId="0" xfId="0" applyNumberFormat="1"/>
    <xf numFmtId="2" fontId="4" fillId="2" borderId="9"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20" fillId="0" borderId="20" xfId="0" applyNumberFormat="1" applyFont="1" applyBorder="1" applyAlignment="1" applyProtection="1">
      <alignment horizontal="center"/>
      <protection locked="0"/>
    </xf>
    <xf numFmtId="2" fontId="20" fillId="0" borderId="21" xfId="0" applyNumberFormat="1" applyFont="1" applyBorder="1" applyAlignment="1" applyProtection="1">
      <alignment horizontal="center"/>
      <protection locked="0"/>
    </xf>
    <xf numFmtId="2" fontId="20" fillId="0" borderId="24" xfId="0" applyNumberFormat="1" applyFont="1" applyBorder="1" applyAlignment="1" applyProtection="1">
      <alignment horizontal="center"/>
      <protection locked="0"/>
    </xf>
    <xf numFmtId="2" fontId="0" fillId="0" borderId="38" xfId="0" applyNumberFormat="1" applyFont="1" applyBorder="1" applyAlignment="1" applyProtection="1">
      <alignment horizontal="center"/>
      <protection locked="0"/>
    </xf>
    <xf numFmtId="2" fontId="0" fillId="0" borderId="34" xfId="0" applyNumberFormat="1" applyFont="1" applyBorder="1" applyAlignment="1" applyProtection="1">
      <alignment horizontal="center"/>
      <protection locked="0"/>
    </xf>
    <xf numFmtId="2" fontId="0" fillId="0" borderId="35" xfId="0" applyNumberFormat="1" applyFont="1" applyBorder="1" applyAlignment="1" applyProtection="1">
      <alignment horizontal="center"/>
      <protection locked="0"/>
    </xf>
    <xf numFmtId="2" fontId="0" fillId="0" borderId="41" xfId="0" applyNumberFormat="1" applyFont="1" applyBorder="1" applyAlignment="1" applyProtection="1">
      <alignment horizontal="center"/>
      <protection locked="0"/>
    </xf>
    <xf numFmtId="2" fontId="0" fillId="0" borderId="42" xfId="0" applyNumberFormat="1" applyFont="1" applyBorder="1" applyAlignment="1" applyProtection="1">
      <alignment horizontal="center"/>
      <protection locked="0"/>
    </xf>
    <xf numFmtId="2" fontId="0" fillId="0" borderId="45" xfId="0" applyNumberFormat="1" applyFont="1" applyBorder="1" applyAlignment="1" applyProtection="1">
      <alignment horizontal="center"/>
      <protection locked="0"/>
    </xf>
    <xf numFmtId="2" fontId="0" fillId="0" borderId="30" xfId="0" applyNumberFormat="1" applyFont="1" applyBorder="1" applyAlignment="1" applyProtection="1">
      <alignment horizontal="center"/>
      <protection locked="0"/>
    </xf>
    <xf numFmtId="2" fontId="0" fillId="0" borderId="32" xfId="0" applyNumberFormat="1" applyFont="1" applyBorder="1" applyAlignment="1" applyProtection="1">
      <alignment horizontal="center"/>
      <protection locked="0"/>
    </xf>
    <xf numFmtId="2" fontId="0" fillId="0" borderId="48" xfId="0" applyNumberFormat="1" applyFont="1" applyBorder="1" applyAlignment="1" applyProtection="1">
      <alignment horizontal="center"/>
      <protection locked="0"/>
    </xf>
    <xf numFmtId="2" fontId="4" fillId="2" borderId="1" xfId="0" applyNumberFormat="1" applyFont="1" applyFill="1" applyBorder="1" applyAlignment="1">
      <alignment horizontal="center" vertical="center" wrapText="1"/>
    </xf>
    <xf numFmtId="2" fontId="0" fillId="0" borderId="18" xfId="0" applyNumberFormat="1" applyFont="1" applyBorder="1" applyAlignment="1" applyProtection="1">
      <alignment horizontal="center"/>
      <protection locked="0"/>
    </xf>
    <xf numFmtId="2" fontId="20" fillId="0" borderId="34" xfId="0" applyNumberFormat="1" applyFont="1" applyBorder="1" applyAlignment="1" applyProtection="1">
      <alignment horizontal="center"/>
      <protection locked="0"/>
    </xf>
    <xf numFmtId="2" fontId="20" fillId="0" borderId="35" xfId="0" applyNumberFormat="1" applyFont="1" applyBorder="1" applyAlignment="1" applyProtection="1">
      <alignment horizontal="center"/>
      <protection locked="0"/>
    </xf>
    <xf numFmtId="2" fontId="20" fillId="0" borderId="36" xfId="0" applyNumberFormat="1" applyFont="1" applyFill="1" applyBorder="1" applyAlignment="1" applyProtection="1">
      <alignment horizontal="center"/>
      <protection locked="0"/>
    </xf>
    <xf numFmtId="2" fontId="0" fillId="0" borderId="28" xfId="0" applyNumberFormat="1" applyFont="1" applyBorder="1" applyAlignment="1" applyProtection="1">
      <alignment horizontal="center"/>
      <protection locked="0"/>
    </xf>
    <xf numFmtId="2" fontId="0" fillId="0" borderId="39" xfId="0" applyNumberFormat="1" applyFont="1" applyBorder="1" applyAlignment="1" applyProtection="1">
      <alignment horizontal="center"/>
      <protection locked="0"/>
    </xf>
    <xf numFmtId="2" fontId="0" fillId="0" borderId="47" xfId="0" applyNumberFormat="1" applyFont="1" applyBorder="1" applyAlignment="1" applyProtection="1">
      <alignment horizontal="center"/>
      <protection locked="0"/>
    </xf>
    <xf numFmtId="0" fontId="20" fillId="0" borderId="26" xfId="0" applyNumberFormat="1" applyFont="1" applyBorder="1" applyAlignment="1" applyProtection="1">
      <alignment horizontal="center"/>
      <protection locked="0"/>
    </xf>
    <xf numFmtId="0" fontId="20" fillId="0" borderId="25" xfId="0" applyNumberFormat="1" applyFont="1" applyBorder="1" applyAlignment="1" applyProtection="1">
      <alignment horizontal="center"/>
      <protection locked="0"/>
    </xf>
    <xf numFmtId="0" fontId="20" fillId="0" borderId="44" xfId="0" applyNumberFormat="1" applyFont="1" applyBorder="1" applyAlignment="1" applyProtection="1">
      <alignment horizontal="center"/>
      <protection locked="0"/>
    </xf>
    <xf numFmtId="0" fontId="0" fillId="0" borderId="0" xfId="0" applyNumberFormat="1"/>
    <xf numFmtId="165" fontId="4" fillId="2" borderId="13" xfId="0" applyNumberFormat="1" applyFont="1" applyFill="1" applyBorder="1" applyAlignment="1">
      <alignment horizontal="center" vertical="center" wrapText="1"/>
    </xf>
    <xf numFmtId="2" fontId="4" fillId="3" borderId="3" xfId="0" applyNumberFormat="1" applyFont="1" applyFill="1" applyBorder="1" applyAlignment="1" applyProtection="1">
      <alignment horizontal="center" vertical="center" wrapText="1"/>
    </xf>
    <xf numFmtId="2" fontId="4" fillId="3" borderId="9" xfId="0" applyNumberFormat="1" applyFont="1" applyFill="1" applyBorder="1" applyAlignment="1" applyProtection="1">
      <alignment horizontal="center" vertical="center" wrapText="1"/>
    </xf>
    <xf numFmtId="2" fontId="0" fillId="3" borderId="38" xfId="0" applyNumberFormat="1" applyFont="1" applyFill="1" applyBorder="1" applyAlignment="1" applyProtection="1">
      <alignment horizontal="center"/>
    </xf>
    <xf numFmtId="2" fontId="0" fillId="3" borderId="36" xfId="0" applyNumberFormat="1" applyFont="1" applyFill="1" applyBorder="1" applyAlignment="1" applyProtection="1">
      <alignment horizontal="center"/>
    </xf>
    <xf numFmtId="2" fontId="0" fillId="3" borderId="41" xfId="0" applyNumberFormat="1" applyFont="1" applyFill="1" applyBorder="1" applyAlignment="1" applyProtection="1">
      <alignment horizontal="center"/>
    </xf>
    <xf numFmtId="2" fontId="0" fillId="3" borderId="43" xfId="0" applyNumberFormat="1" applyFont="1" applyFill="1" applyBorder="1" applyAlignment="1" applyProtection="1">
      <alignment horizontal="center"/>
    </xf>
    <xf numFmtId="2" fontId="5" fillId="5" borderId="9" xfId="0" applyNumberFormat="1" applyFont="1" applyFill="1" applyBorder="1" applyAlignment="1" applyProtection="1">
      <alignment horizontal="center" vertical="center"/>
      <protection locked="0"/>
    </xf>
    <xf numFmtId="167" fontId="5" fillId="5" borderId="9" xfId="0" applyNumberFormat="1" applyFont="1" applyFill="1" applyBorder="1" applyAlignment="1" applyProtection="1">
      <alignment horizontal="center" vertical="center"/>
      <protection locked="0"/>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2" fontId="2" fillId="3" borderId="12" xfId="0" applyNumberFormat="1" applyFont="1" applyFill="1" applyBorder="1" applyAlignment="1">
      <alignment horizontal="center" vertical="center" wrapText="1"/>
    </xf>
    <xf numFmtId="2" fontId="2" fillId="3" borderId="8"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2" fontId="2" fillId="3" borderId="5" xfId="0" applyNumberFormat="1" applyFont="1" applyFill="1" applyBorder="1" applyAlignment="1" applyProtection="1">
      <alignment horizontal="center" vertical="center" wrapText="1"/>
    </xf>
    <xf numFmtId="2" fontId="0" fillId="6" borderId="50" xfId="0" applyNumberFormat="1" applyFont="1" applyFill="1" applyBorder="1" applyAlignment="1" applyProtection="1">
      <alignment horizontal="center"/>
    </xf>
    <xf numFmtId="2" fontId="0" fillId="6" borderId="53" xfId="0" applyNumberFormat="1" applyFont="1" applyFill="1" applyBorder="1" applyAlignment="1" applyProtection="1">
      <alignment horizontal="center"/>
    </xf>
    <xf numFmtId="166" fontId="20" fillId="2" borderId="18" xfId="0" applyNumberFormat="1" applyFont="1" applyFill="1" applyBorder="1" applyAlignment="1">
      <alignment horizontal="center" vertical="center"/>
    </xf>
    <xf numFmtId="166" fontId="20" fillId="2" borderId="28" xfId="0" applyNumberFormat="1" applyFont="1" applyFill="1" applyBorder="1" applyAlignment="1">
      <alignment horizontal="center" vertical="center"/>
    </xf>
    <xf numFmtId="0" fontId="20" fillId="0" borderId="31" xfId="0" applyFont="1" applyBorder="1" applyAlignment="1" applyProtection="1">
      <alignment horizontal="center"/>
      <protection locked="0"/>
    </xf>
    <xf numFmtId="0" fontId="20" fillId="0" borderId="30" xfId="0" applyFont="1" applyBorder="1" applyAlignment="1" applyProtection="1">
      <alignment horizontal="center"/>
      <protection locked="0"/>
    </xf>
    <xf numFmtId="0" fontId="20" fillId="0" borderId="32" xfId="0" applyFont="1" applyBorder="1" applyAlignment="1" applyProtection="1">
      <alignment horizontal="center"/>
      <protection locked="0"/>
    </xf>
    <xf numFmtId="2" fontId="20" fillId="0" borderId="33" xfId="0" applyNumberFormat="1" applyFont="1" applyFill="1" applyBorder="1" applyAlignment="1" applyProtection="1">
      <alignment horizontal="center"/>
      <protection locked="0"/>
    </xf>
    <xf numFmtId="2" fontId="20" fillId="0" borderId="30" xfId="0" applyNumberFormat="1" applyFont="1" applyBorder="1" applyAlignment="1" applyProtection="1">
      <alignment horizontal="center"/>
      <protection locked="0"/>
    </xf>
    <xf numFmtId="166" fontId="20" fillId="2" borderId="39" xfId="0" applyNumberFormat="1" applyFont="1" applyFill="1" applyBorder="1" applyAlignment="1">
      <alignment horizontal="center" vertical="center"/>
    </xf>
    <xf numFmtId="166" fontId="20" fillId="2" borderId="47" xfId="0" applyNumberFormat="1" applyFont="1" applyFill="1" applyBorder="1" applyAlignment="1">
      <alignment horizontal="center" vertical="center"/>
    </xf>
    <xf numFmtId="0" fontId="0" fillId="0" borderId="18" xfId="0" applyFont="1" applyBorder="1" applyAlignment="1" applyProtection="1">
      <alignment horizontal="center"/>
      <protection locked="0"/>
    </xf>
    <xf numFmtId="0" fontId="0" fillId="0" borderId="0" xfId="0" applyFont="1"/>
    <xf numFmtId="0" fontId="0" fillId="0" borderId="28" xfId="0" applyFont="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48"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20" fillId="0" borderId="22" xfId="0" applyFont="1" applyFill="1" applyBorder="1" applyAlignment="1" applyProtection="1">
      <alignment horizontal="center"/>
      <protection locked="0"/>
    </xf>
    <xf numFmtId="0" fontId="20" fillId="0" borderId="23"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0" fillId="0" borderId="26" xfId="0" applyFont="1" applyBorder="1" applyAlignment="1" applyProtection="1">
      <alignment horizontal="center"/>
      <protection locked="0"/>
    </xf>
    <xf numFmtId="2" fontId="20" fillId="0" borderId="54" xfId="0" applyNumberFormat="1" applyFont="1" applyBorder="1" applyAlignment="1" applyProtection="1">
      <alignment horizontal="center"/>
      <protection locked="0"/>
    </xf>
    <xf numFmtId="2" fontId="20" fillId="0" borderId="32" xfId="0" applyNumberFormat="1" applyFont="1" applyBorder="1" applyAlignment="1" applyProtection="1">
      <alignment horizontal="center"/>
      <protection locked="0"/>
    </xf>
    <xf numFmtId="0" fontId="20" fillId="0" borderId="25" xfId="0" applyFont="1" applyBorder="1" applyAlignment="1" applyProtection="1">
      <alignment horizontal="center"/>
      <protection locked="0"/>
    </xf>
    <xf numFmtId="0" fontId="20" fillId="0" borderId="44" xfId="0" applyFont="1" applyBorder="1" applyAlignment="1" applyProtection="1">
      <alignment horizontal="center"/>
      <protection locked="0"/>
    </xf>
    <xf numFmtId="0" fontId="0" fillId="0" borderId="0" xfId="0" quotePrefix="1"/>
    <xf numFmtId="0" fontId="0" fillId="0" borderId="0" xfId="0" quotePrefix="1" applyAlignment="1">
      <alignment wrapText="1"/>
    </xf>
    <xf numFmtId="2" fontId="2" fillId="3"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9" fillId="3" borderId="11" xfId="0" applyFont="1" applyFill="1" applyBorder="1" applyAlignment="1">
      <alignment horizontal="left" wrapText="1"/>
    </xf>
    <xf numFmtId="0" fontId="29" fillId="3" borderId="55" xfId="0" applyFont="1" applyFill="1" applyBorder="1" applyAlignment="1">
      <alignment horizontal="left" wrapText="1"/>
    </xf>
    <xf numFmtId="0" fontId="29" fillId="3" borderId="10" xfId="0" applyFont="1" applyFill="1" applyBorder="1" applyAlignment="1">
      <alignment horizontal="left" wrapText="1"/>
    </xf>
    <xf numFmtId="0" fontId="29" fillId="3" borderId="6" xfId="0" applyFont="1" applyFill="1" applyBorder="1" applyAlignment="1">
      <alignment horizontal="left" wrapText="1"/>
    </xf>
    <xf numFmtId="0" fontId="29" fillId="3" borderId="2" xfId="0" applyFont="1" applyFill="1" applyBorder="1" applyAlignment="1">
      <alignment horizontal="left" wrapText="1"/>
    </xf>
    <xf numFmtId="0" fontId="29" fillId="3" borderId="7" xfId="0" applyFont="1" applyFill="1" applyBorder="1" applyAlignment="1">
      <alignment horizontal="left" wrapText="1"/>
    </xf>
    <xf numFmtId="2" fontId="4" fillId="3" borderId="3" xfId="0" applyNumberFormat="1" applyFont="1" applyFill="1" applyBorder="1" applyAlignment="1" applyProtection="1">
      <alignment horizontal="center" vertical="center"/>
    </xf>
    <xf numFmtId="2" fontId="4" fillId="3" borderId="5" xfId="0" applyNumberFormat="1" applyFont="1" applyFill="1" applyBorder="1" applyAlignment="1" applyProtection="1">
      <alignment horizontal="center" vertical="center"/>
    </xf>
    <xf numFmtId="0" fontId="4" fillId="3" borderId="3"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3" borderId="13" xfId="0" applyFont="1" applyFill="1" applyBorder="1" applyAlignment="1">
      <alignment horizontal="left" vertical="center" inden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3" borderId="3" xfId="0" applyNumberFormat="1" applyFont="1" applyFill="1" applyBorder="1" applyAlignment="1" applyProtection="1">
      <alignment horizontal="center" vertical="center"/>
    </xf>
    <xf numFmtId="0" fontId="4" fillId="3" borderId="4" xfId="0" applyNumberFormat="1" applyFont="1" applyFill="1" applyBorder="1" applyAlignment="1" applyProtection="1">
      <alignment horizontal="center" vertical="center"/>
    </xf>
    <xf numFmtId="0" fontId="4" fillId="3" borderId="5" xfId="0" applyNumberFormat="1" applyFont="1" applyFill="1" applyBorder="1" applyAlignment="1" applyProtection="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22" fillId="5" borderId="14" xfId="0" applyFont="1" applyFill="1" applyBorder="1" applyAlignment="1" applyProtection="1">
      <alignment horizontal="center" vertical="center"/>
      <protection locked="0"/>
    </xf>
    <xf numFmtId="0" fontId="22" fillId="5" borderId="16" xfId="0" applyFont="1" applyFill="1" applyBorder="1" applyAlignment="1" applyProtection="1">
      <alignment horizontal="center" vertical="center"/>
      <protection locked="0"/>
    </xf>
    <xf numFmtId="14" fontId="5" fillId="5" borderId="11" xfId="0" applyNumberFormat="1" applyFont="1" applyFill="1" applyBorder="1" applyAlignment="1" applyProtection="1">
      <alignment horizontal="center" vertical="center" wrapText="1"/>
      <protection locked="0"/>
    </xf>
    <xf numFmtId="14" fontId="5" fillId="5" borderId="10" xfId="0" applyNumberFormat="1" applyFont="1" applyFill="1" applyBorder="1" applyAlignment="1" applyProtection="1">
      <alignment horizontal="center" vertical="center" wrapText="1"/>
      <protection locked="0"/>
    </xf>
    <xf numFmtId="14" fontId="5" fillId="5" borderId="6" xfId="0" applyNumberFormat="1" applyFont="1" applyFill="1" applyBorder="1" applyAlignment="1" applyProtection="1">
      <alignment horizontal="center" vertical="center" wrapText="1"/>
      <protection locked="0"/>
    </xf>
    <xf numFmtId="14" fontId="5" fillId="5" borderId="7" xfId="0" applyNumberFormat="1" applyFont="1" applyFill="1" applyBorder="1" applyAlignment="1" applyProtection="1">
      <alignment horizontal="center" vertical="center" wrapText="1"/>
      <protection locked="0"/>
    </xf>
    <xf numFmtId="0" fontId="4" fillId="4" borderId="6" xfId="0" applyFont="1" applyFill="1" applyBorder="1" applyAlignment="1">
      <alignment horizontal="center" vertical="center"/>
    </xf>
    <xf numFmtId="0" fontId="5" fillId="5" borderId="14"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4" fillId="4" borderId="15"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5" fillId="5" borderId="10"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29" fillId="0" borderId="50" xfId="0" applyFont="1" applyFill="1" applyBorder="1" applyAlignment="1">
      <alignment horizontal="left" wrapText="1"/>
    </xf>
    <xf numFmtId="0" fontId="29" fillId="0" borderId="0" xfId="0" applyFont="1" applyFill="1" applyBorder="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19050</xdr:colOff>
      <xdr:row>7</xdr:row>
      <xdr:rowOff>77391</xdr:rowOff>
    </xdr:from>
    <xdr:to>
      <xdr:col>2</xdr:col>
      <xdr:colOff>785813</xdr:colOff>
      <xdr:row>13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6</xdr:col>
      <xdr:colOff>228600</xdr:colOff>
      <xdr:row>8</xdr:row>
      <xdr:rowOff>0</xdr:rowOff>
    </xdr:from>
    <xdr:to>
      <xdr:col>11</xdr:col>
      <xdr:colOff>9525</xdr:colOff>
      <xdr:row>10</xdr:row>
      <xdr:rowOff>152400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34000" y="2266950"/>
          <a:ext cx="4114800" cy="733425"/>
        </a:xfrm>
        <a:prstGeom prst="rect">
          <a:avLst/>
        </a:prstGeom>
        <a:solidFill>
          <a:srgbClr val="FFFF99"/>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a:t>
          </a:r>
          <a:br>
            <a:rPr lang="en-US" sz="1100"/>
          </a:br>
          <a:r>
            <a:rPr lang="en-US" sz="1100"/>
            <a:t>See the text box to the right (column AJ)</a:t>
          </a:r>
          <a:r>
            <a:rPr lang="en-US" sz="1100" baseline="0"/>
            <a:t> </a:t>
          </a:r>
          <a:r>
            <a:rPr lang="en-US" sz="1100"/>
            <a:t>for instructions on how to deal with data that does not reflect actual operating conditions.</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35</xdr:col>
      <xdr:colOff>9525</xdr:colOff>
      <xdr:row>3</xdr:row>
      <xdr:rowOff>9525</xdr:rowOff>
    </xdr:from>
    <xdr:to>
      <xdr:col>47</xdr:col>
      <xdr:colOff>171450</xdr:colOff>
      <xdr:row>13</xdr:row>
      <xdr:rowOff>104775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6689050" y="590550"/>
          <a:ext cx="7477125" cy="339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cap="small" baseline="0"/>
            <a:t>Instructions for dealing with data that does not reflect actual operating conditions.</a:t>
          </a:r>
        </a:p>
        <a:p>
          <a:endParaRPr lang="en-US" sz="1100" baseline="0"/>
        </a:p>
        <a:p>
          <a:r>
            <a:rPr lang="en-US" sz="1100" baseline="0"/>
            <a:t>In the event that a recorded value is incorrect because  the instrument is being calibrated or has failed and you are recording data by hand, you will need to replace the erroneous values with the grab sample results.  Some examples might include:</a:t>
          </a:r>
        </a:p>
        <a:p>
          <a:r>
            <a:rPr lang="en-US" sz="1100" baseline="0"/>
            <a:t> 1) a turbidimeter is being calibrated, cleaned, you are checking its output, etc  </a:t>
          </a:r>
        </a:p>
        <a:p>
          <a:r>
            <a:rPr lang="en-US" sz="1100" baseline="0"/>
            <a:t> 2) the CL17 that is monitoring the chlorine residual at the entry point has failed and you are doing grab samples every </a:t>
          </a:r>
          <a:br>
            <a:rPr lang="en-US" sz="1100" baseline="0"/>
          </a:br>
          <a:r>
            <a:rPr lang="en-US" sz="1100" baseline="0"/>
            <a:t>      4 hours until you fix it.</a:t>
          </a:r>
        </a:p>
        <a:p>
          <a:endParaRPr lang="en-US" sz="1100" baseline="0"/>
        </a:p>
        <a:p>
          <a:r>
            <a:rPr lang="en-US" sz="1100" baseline="0"/>
            <a:t>Steps:</a:t>
          </a:r>
        </a:p>
        <a:p>
          <a:r>
            <a:rPr lang="en-US" sz="1100" baseline="0"/>
            <a:t>1) be sure you document the situation in the operator log . . . including the beginning and ending time, what is going one (instrument failed, calibration, cleaning, etc) , and what you did to address the issue (such as collecting and analyzing grab samples)</a:t>
          </a:r>
        </a:p>
        <a:p>
          <a:r>
            <a:rPr lang="en-US" sz="1100" baseline="0"/>
            <a:t>2) wait until the following day so that you don't interfere with XL Reporter or run the risk of missing a real time data point.</a:t>
          </a:r>
        </a:p>
        <a:p>
          <a:r>
            <a:rPr lang="en-US" sz="1100" baseline="0"/>
            <a:t>3) go to the column that contains the  data from the on-line instrument .</a:t>
          </a:r>
        </a:p>
        <a:p>
          <a:r>
            <a:rPr lang="en-US" sz="1100" baseline="0"/>
            <a:t>4) find the rows that contain the erroneous  information (the  time row).</a:t>
          </a:r>
        </a:p>
        <a:p>
          <a:r>
            <a:rPr lang="en-US" sz="1100" baseline="0"/>
            <a:t>5) delete the data in those rows.</a:t>
          </a:r>
        </a:p>
        <a:p>
          <a:r>
            <a:rPr lang="en-US" sz="1100" baseline="0"/>
            <a:t>6) insert any grab sample results you have in the applicable column and row.</a:t>
          </a:r>
        </a:p>
        <a:p>
          <a:r>
            <a:rPr lang="en-US" sz="1100" baseline="0"/>
            <a:t>7) save the results to a new file name, like  "original name (rev)".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7</xdr:row>
      <xdr:rowOff>77391</xdr:rowOff>
    </xdr:from>
    <xdr:to>
      <xdr:col>2</xdr:col>
      <xdr:colOff>785813</xdr:colOff>
      <xdr:row>13</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6</xdr:col>
      <xdr:colOff>295273</xdr:colOff>
      <xdr:row>8</xdr:row>
      <xdr:rowOff>9526</xdr:rowOff>
    </xdr:from>
    <xdr:to>
      <xdr:col>10</xdr:col>
      <xdr:colOff>866774</xdr:colOff>
      <xdr:row>10</xdr:row>
      <xdr:rowOff>142876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5400673" y="2190751"/>
          <a:ext cx="4038601" cy="762000"/>
        </a:xfrm>
        <a:prstGeom prst="rect">
          <a:avLst/>
        </a:prstGeom>
        <a:solidFill>
          <a:srgbClr val="FFFF99"/>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a:t>
          </a:r>
          <a:br>
            <a:rPr lang="en-US" sz="1100"/>
          </a:br>
          <a:r>
            <a:rPr lang="en-US" sz="1100"/>
            <a:t>See the text box to the right (column AK)</a:t>
          </a:r>
          <a:r>
            <a:rPr lang="en-US" sz="1100" baseline="0"/>
            <a:t> </a:t>
          </a:r>
          <a:r>
            <a:rPr lang="en-US" sz="1100"/>
            <a:t>for instructions on how to deal with data that does not reflect actual operating conditions.</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36</xdr:col>
      <xdr:colOff>9525</xdr:colOff>
      <xdr:row>3</xdr:row>
      <xdr:rowOff>0</xdr:rowOff>
    </xdr:from>
    <xdr:to>
      <xdr:col>48</xdr:col>
      <xdr:colOff>171450</xdr:colOff>
      <xdr:row>14</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9784675" y="581025"/>
          <a:ext cx="7477125"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cap="small" baseline="0"/>
            <a:t>Instructions for dealing with data that does not reflect actual operating conditions.</a:t>
          </a:r>
        </a:p>
        <a:p>
          <a:endParaRPr lang="en-US" sz="1100" baseline="0"/>
        </a:p>
        <a:p>
          <a:r>
            <a:rPr lang="en-US" sz="1100" baseline="0"/>
            <a:t>In the event that a recorded value is incorrect because  the instrument is being calibrated or has failed and you are recording data by hand, you will need to replace the erroneous values with the grab sample results.  Some examples might include:</a:t>
          </a:r>
        </a:p>
        <a:p>
          <a:r>
            <a:rPr lang="en-US" sz="1100" baseline="0"/>
            <a:t> 1) a turbidimeter is being calibrated, cleaned, you are checking its output, etc  </a:t>
          </a:r>
        </a:p>
        <a:p>
          <a:r>
            <a:rPr lang="en-US" sz="1100" baseline="0"/>
            <a:t> 2) the CL17 that is monitoring the chlorine residual at the entry point has failed and you are doing grab samples every </a:t>
          </a:r>
          <a:br>
            <a:rPr lang="en-US" sz="1100" baseline="0"/>
          </a:br>
          <a:r>
            <a:rPr lang="en-US" sz="1100" baseline="0"/>
            <a:t>      4 hours until you fix it.</a:t>
          </a:r>
        </a:p>
        <a:p>
          <a:endParaRPr lang="en-US" sz="1100" baseline="0"/>
        </a:p>
        <a:p>
          <a:r>
            <a:rPr lang="en-US" sz="1100" baseline="0"/>
            <a:t>Steps:</a:t>
          </a:r>
        </a:p>
        <a:p>
          <a:r>
            <a:rPr lang="en-US" sz="1100" baseline="0"/>
            <a:t>1) be sure you document the situation in the operator log . . . including the beginning and ending time, what is going one (instrument failed, calibration, cleaning, etc) , and what you did to address the issue (such as collecting and analyzing grab samples)</a:t>
          </a:r>
        </a:p>
        <a:p>
          <a:r>
            <a:rPr lang="en-US" sz="1100" baseline="0"/>
            <a:t>2) wait until the following day so that you don't interfere with XL Reporter or run the risk of missing a real time data point.</a:t>
          </a:r>
        </a:p>
        <a:p>
          <a:r>
            <a:rPr lang="en-US" sz="1100" baseline="0"/>
            <a:t>3) go to the column that contains the  data from the on-line instrument .</a:t>
          </a:r>
        </a:p>
        <a:p>
          <a:r>
            <a:rPr lang="en-US" sz="1100" baseline="0"/>
            <a:t>4) find the rows that contain the erroneous  information (the  time row).</a:t>
          </a:r>
        </a:p>
        <a:p>
          <a:r>
            <a:rPr lang="en-US" sz="1100" baseline="0"/>
            <a:t>5) delete the data in those rows.</a:t>
          </a:r>
        </a:p>
        <a:p>
          <a:r>
            <a:rPr lang="en-US" sz="1100" baseline="0"/>
            <a:t>6) insert any grab sample results you have in the applicable column and row.</a:t>
          </a:r>
        </a:p>
        <a:p>
          <a:r>
            <a:rPr lang="en-US" sz="1100" baseline="0"/>
            <a:t>7) save the results to a new file name, like  "original name (rev)".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04"/>
  <sheetViews>
    <sheetView tabSelected="1" topLeftCell="A16" zoomScale="150" zoomScaleNormal="150" workbookViewId="0">
      <selection activeCell="P12" sqref="P12"/>
    </sheetView>
  </sheetViews>
  <sheetFormatPr defaultRowHeight="15" x14ac:dyDescent="0.25"/>
  <cols>
    <col min="1" max="1" width="1.85546875" customWidth="1"/>
    <col min="2" max="2" width="22.7109375" customWidth="1"/>
    <col min="3" max="7" width="13" customWidth="1"/>
    <col min="8" max="12" width="13" style="96" customWidth="1"/>
    <col min="13" max="13" width="18.42578125" customWidth="1"/>
    <col min="14" max="14" width="13" style="124" customWidth="1"/>
    <col min="15" max="21" width="13" style="96" customWidth="1"/>
    <col min="22" max="24" width="13" customWidth="1"/>
    <col min="25" max="25" width="15.28515625" customWidth="1"/>
    <col min="26" max="26" width="13" customWidth="1"/>
    <col min="31" max="31" width="9.140625" style="86"/>
    <col min="32" max="32" width="11.85546875" style="86" customWidth="1"/>
    <col min="33" max="34" width="12.140625" style="86" customWidth="1"/>
  </cols>
  <sheetData>
    <row r="1" spans="1:34" x14ac:dyDescent="0.25">
      <c r="H1"/>
      <c r="I1"/>
      <c r="J1"/>
      <c r="K1"/>
      <c r="L1"/>
      <c r="N1"/>
      <c r="O1"/>
      <c r="P1"/>
      <c r="Q1"/>
      <c r="R1"/>
      <c r="S1"/>
      <c r="T1"/>
      <c r="U1"/>
    </row>
    <row r="2" spans="1:34" x14ac:dyDescent="0.25">
      <c r="H2"/>
      <c r="I2"/>
      <c r="J2"/>
      <c r="K2"/>
      <c r="L2"/>
      <c r="N2"/>
      <c r="O2"/>
      <c r="P2"/>
      <c r="Q2"/>
      <c r="R2"/>
      <c r="S2"/>
      <c r="T2"/>
      <c r="U2"/>
    </row>
    <row r="3" spans="1:34" ht="15.75" thickBot="1" x14ac:dyDescent="0.3">
      <c r="H3"/>
      <c r="I3"/>
      <c r="J3"/>
      <c r="K3"/>
      <c r="L3"/>
      <c r="N3"/>
      <c r="O3"/>
      <c r="P3"/>
      <c r="Q3"/>
      <c r="R3"/>
      <c r="S3"/>
      <c r="T3"/>
      <c r="U3"/>
    </row>
    <row r="4" spans="1:34" ht="46.5" customHeight="1" thickBot="1" x14ac:dyDescent="0.3">
      <c r="B4" s="200" t="s">
        <v>0</v>
      </c>
      <c r="C4" s="201"/>
      <c r="D4" s="201"/>
      <c r="E4" s="201"/>
      <c r="F4" s="201"/>
      <c r="G4" s="201"/>
      <c r="H4" s="201"/>
      <c r="I4" s="201"/>
      <c r="J4" s="201"/>
      <c r="K4" s="201"/>
      <c r="L4" s="201"/>
      <c r="M4" s="201"/>
      <c r="N4" s="201"/>
      <c r="O4" s="201"/>
      <c r="P4" s="201"/>
      <c r="Q4" s="201"/>
      <c r="R4" s="201"/>
      <c r="S4" s="201"/>
      <c r="T4" s="201"/>
      <c r="U4" s="202"/>
      <c r="V4" s="208" t="s">
        <v>1</v>
      </c>
      <c r="W4" s="209"/>
      <c r="X4" s="209"/>
      <c r="Y4" s="209"/>
      <c r="Z4" s="209"/>
      <c r="AA4" s="209"/>
      <c r="AB4" s="209"/>
      <c r="AC4" s="209"/>
      <c r="AD4" s="209"/>
      <c r="AE4" s="209"/>
      <c r="AF4" s="209"/>
      <c r="AG4" s="210"/>
      <c r="AH4" s="87"/>
    </row>
    <row r="5" spans="1:34" ht="15.75" thickBot="1" x14ac:dyDescent="0.3">
      <c r="B5" s="203" t="s">
        <v>2</v>
      </c>
      <c r="C5" s="204"/>
      <c r="D5" s="205" t="s">
        <v>3</v>
      </c>
      <c r="E5" s="206"/>
      <c r="F5" s="206"/>
      <c r="G5" s="206"/>
      <c r="H5" s="206"/>
      <c r="I5" s="207"/>
      <c r="J5" s="205" t="s">
        <v>4</v>
      </c>
      <c r="K5" s="207"/>
      <c r="L5"/>
      <c r="M5" s="16"/>
      <c r="N5" s="15"/>
      <c r="O5" s="15"/>
      <c r="P5"/>
      <c r="Q5"/>
      <c r="R5"/>
      <c r="S5"/>
      <c r="T5"/>
      <c r="U5"/>
    </row>
    <row r="6" spans="1:34" ht="39" customHeight="1" thickBot="1" x14ac:dyDescent="0.3">
      <c r="B6" s="217"/>
      <c r="C6" s="218"/>
      <c r="D6" s="33" t="s">
        <v>5</v>
      </c>
      <c r="E6" s="33" t="s">
        <v>6</v>
      </c>
      <c r="F6" s="33" t="s">
        <v>7</v>
      </c>
      <c r="G6" s="33" t="s">
        <v>8</v>
      </c>
      <c r="H6" s="33" t="s">
        <v>9</v>
      </c>
      <c r="I6" s="33" t="s">
        <v>10</v>
      </c>
      <c r="J6" s="33" t="s">
        <v>11</v>
      </c>
      <c r="K6" s="34" t="s">
        <v>12</v>
      </c>
      <c r="L6"/>
      <c r="M6" s="211" t="s">
        <v>13</v>
      </c>
      <c r="N6" s="222"/>
      <c r="O6" s="224" t="s">
        <v>14</v>
      </c>
      <c r="P6" s="226"/>
      <c r="Q6" s="211" t="s">
        <v>58</v>
      </c>
      <c r="R6" s="212"/>
      <c r="S6" s="215"/>
      <c r="T6"/>
      <c r="U6"/>
    </row>
    <row r="7" spans="1:34" ht="15.75" thickBot="1" x14ac:dyDescent="0.3">
      <c r="B7" s="219"/>
      <c r="C7" s="220"/>
      <c r="D7" s="138" t="str">
        <f>IF(COUNTIF(T17:T304,"")=288,"",IF(COUNT(T17:T64)=0,"X",IF(AND(COUNT(T17:T64)&gt;0,ISNUMBER(T17)),T17,"ND")))</f>
        <v/>
      </c>
      <c r="E7" s="138" t="str">
        <f>IF(COUNTIF(T17:T304,"")=288,"",IF(COUNT(T65:T112)=0,"X",IF(AND(COUNT(T65:T112)&gt;0,ISNUMBER(T112)),T65,"ND")))</f>
        <v/>
      </c>
      <c r="F7" s="138" t="str">
        <f>IF(COUNTIF(T17:T304,"")=288,"",IF(COUNT(T113:T160)=0,"X",IF(AND(COUNT(T113:T160)&gt;0,ISNUMBER(T113)),T113,"ND")))</f>
        <v/>
      </c>
      <c r="G7" s="138" t="str">
        <f>IF(COUNTIF(T17:T304,"")=288,"",IF(COUNT(T161:T208)=0,"X",IF(AND(COUNT(T161:T208)&gt;0,ISNUMBER(T161)),T161,"ND")))</f>
        <v/>
      </c>
      <c r="H7" s="138" t="str">
        <f>IF(COUNTIF(T17:T304,"")=288,"",IF(COUNT(T209:T256)=0,"X",IF(AND(COUNT(T209:T256)&gt;0,ISNUMBER(T209)),T209,"ND")))</f>
        <v/>
      </c>
      <c r="I7" s="138" t="str">
        <f>IF(COUNTIF(T17:T304,"")=288,"",IF(COUNT(T257:T304)=0,"X",IF(AND(COUNT(T257:T304)&gt;0,ISNUMBER(T257)),T257,"ND")))</f>
        <v/>
      </c>
      <c r="J7" s="138" t="str">
        <f>IF(COUNTIF(U17:U304,"")=288,"",MIN(U17:U304))</f>
        <v/>
      </c>
      <c r="K7" s="139" t="str">
        <f>IF(COUNTIF(U17:U304,"")=288,"",MAX(AD17:AD304))</f>
        <v/>
      </c>
      <c r="L7"/>
      <c r="M7" s="221"/>
      <c r="N7" s="223"/>
      <c r="O7" s="225"/>
      <c r="P7" s="227"/>
      <c r="Q7" s="213"/>
      <c r="R7" s="214"/>
      <c r="S7" s="216"/>
      <c r="T7"/>
      <c r="U7"/>
    </row>
    <row r="8" spans="1:34" ht="15.75" thickBot="1" x14ac:dyDescent="0.3">
      <c r="D8" s="15"/>
      <c r="E8" s="15"/>
      <c r="F8" s="15"/>
      <c r="G8" s="15"/>
      <c r="H8" s="15"/>
      <c r="I8" s="15"/>
      <c r="J8" s="15"/>
      <c r="K8" s="15"/>
      <c r="L8"/>
      <c r="M8" s="15"/>
      <c r="N8"/>
      <c r="O8"/>
      <c r="P8" s="15"/>
      <c r="Q8"/>
      <c r="R8"/>
      <c r="S8"/>
      <c r="T8"/>
      <c r="U8"/>
    </row>
    <row r="9" spans="1:34" ht="16.5" thickBot="1" x14ac:dyDescent="0.3">
      <c r="D9" s="177" t="s">
        <v>53</v>
      </c>
      <c r="E9" s="178"/>
      <c r="F9" s="179"/>
      <c r="G9" s="36"/>
      <c r="H9" s="37"/>
      <c r="I9" s="37"/>
      <c r="J9" s="37"/>
      <c r="K9" s="37"/>
      <c r="L9"/>
      <c r="M9" s="188" t="s">
        <v>15</v>
      </c>
      <c r="N9" s="189"/>
      <c r="O9" s="190"/>
      <c r="P9" s="78"/>
      <c r="Q9"/>
      <c r="R9"/>
      <c r="S9"/>
      <c r="T9"/>
      <c r="U9"/>
    </row>
    <row r="10" spans="1:34" ht="29.25" customHeight="1" thickBot="1" x14ac:dyDescent="0.3">
      <c r="A10" s="17"/>
      <c r="D10" s="7" t="s">
        <v>16</v>
      </c>
      <c r="E10" s="8" t="s">
        <v>17</v>
      </c>
      <c r="F10" s="9" t="s">
        <v>18</v>
      </c>
      <c r="G10" s="18"/>
      <c r="H10" s="18"/>
      <c r="I10" s="18"/>
      <c r="J10" s="18"/>
      <c r="K10" s="18"/>
      <c r="L10"/>
      <c r="M10" s="17"/>
      <c r="N10" s="17"/>
      <c r="O10" s="19"/>
      <c r="P10" s="17"/>
      <c r="Q10" s="17"/>
      <c r="R10" s="17"/>
      <c r="S10" s="17"/>
      <c r="T10"/>
      <c r="U10"/>
    </row>
    <row r="11" spans="1:34" ht="21.75" customHeight="1" thickBot="1" x14ac:dyDescent="0.3">
      <c r="D11" s="134" t="str">
        <f>IF(SUM(D17:D304)=0,"",IF(MAX(V17:V304)&gt;0.154,MAX(V17:V304)*1000,IF(COUNTIF(V17:V304,"MD")&gt;0,"MD",MAX(V17:V304)*1000)))</f>
        <v/>
      </c>
      <c r="E11" s="136" t="str">
        <f>IF(SUM(D17:D304)=0,"",AVERAGE(X17:X304))</f>
        <v/>
      </c>
      <c r="F11" s="175" t="str">
        <f>IF(SUM(D17:D304)=0,"",AVERAGE(Y17:Y304))</f>
        <v/>
      </c>
      <c r="G11" s="22"/>
      <c r="H11" s="22"/>
      <c r="I11" s="22"/>
      <c r="J11" s="22"/>
      <c r="K11" s="22"/>
      <c r="L11"/>
      <c r="M11" s="191" t="s">
        <v>19</v>
      </c>
      <c r="N11" s="192"/>
      <c r="O11" s="192"/>
      <c r="P11" s="193"/>
      <c r="Q11"/>
      <c r="R11"/>
      <c r="S11"/>
      <c r="T11"/>
      <c r="U11"/>
      <c r="Z11" s="173"/>
    </row>
    <row r="12" spans="1:34" ht="36" customHeight="1" thickBot="1" x14ac:dyDescent="0.3">
      <c r="D12" s="7" t="s">
        <v>20</v>
      </c>
      <c r="E12" s="8" t="s">
        <v>21</v>
      </c>
      <c r="F12" s="9" t="s">
        <v>22</v>
      </c>
      <c r="G12" s="180" t="str">
        <f>IF(COUNTIF(AG17:AG304,"Yes")&gt;0, "The unit sent treated water to the clearwell before completing the CA.",IF(F13="No","The unit did not pass the last DIT conducted during the day.",""))</f>
        <v/>
      </c>
      <c r="H12" s="181"/>
      <c r="I12" s="181"/>
      <c r="J12" s="181"/>
      <c r="K12" s="182"/>
      <c r="L12"/>
      <c r="M12" s="23" t="s">
        <v>23</v>
      </c>
      <c r="N12" s="132"/>
      <c r="O12" s="23" t="s">
        <v>24</v>
      </c>
      <c r="P12" s="133"/>
      <c r="Q12"/>
      <c r="R12"/>
      <c r="S12"/>
      <c r="T12"/>
      <c r="U12"/>
      <c r="Z12" s="174"/>
    </row>
    <row r="13" spans="1:34" ht="23.25" customHeight="1" thickBot="1" x14ac:dyDescent="0.3">
      <c r="D13" s="137" t="str">
        <f>IF(AND(COUNTIF(AA17:AA304,"ND")=0,COUNT(AA17:AA304)=0),"",IF(AND(MIN(AA17:AA304)=0,COUNTIF(AA17:AA304,"ND")&gt;=1),"ND",MIN(AA17:AA304)))</f>
        <v/>
      </c>
      <c r="E13" s="136" t="str">
        <f>IF(AND(COUNTIF(AB17:AB304,"ND")=0,COUNT(AB17:AB304)=0),"",IF(AND(MIN(AB17:AB304)=0,COUNTIF(AB17:AB304,"ND")&gt;=1),"ND",MAX(AB17:AB304)))</f>
        <v/>
      </c>
      <c r="F13" s="135" t="str">
        <f>IF(COUNT(AA17:AC304)=0,"",IF(COUNTIF(AC17:AC304,"No")=0,"NA",IF(COUNTIF(AG17:AG304,"Yes")&gt;0,"No",IF(LOOKUP(2,1/(AC18:AC304&lt;&gt;""),AC18:AC304)="Yes","Yes","No"))))</f>
        <v/>
      </c>
      <c r="G13" s="183"/>
      <c r="H13" s="184"/>
      <c r="I13" s="184"/>
      <c r="J13" s="184"/>
      <c r="K13" s="185"/>
      <c r="L13" s="17"/>
      <c r="M13" s="27"/>
      <c r="N13" s="17"/>
      <c r="O13" s="17"/>
      <c r="P13" s="17"/>
      <c r="Q13" s="17"/>
      <c r="R13" s="17"/>
      <c r="S13" s="17"/>
      <c r="T13" s="17"/>
      <c r="U13" s="17"/>
      <c r="V13" s="17"/>
      <c r="W13" s="17"/>
      <c r="X13" s="17"/>
      <c r="Y13" s="17"/>
      <c r="Z13" s="17"/>
      <c r="AA13" s="17"/>
    </row>
    <row r="14" spans="1:34" ht="16.5" thickBot="1" x14ac:dyDescent="0.3">
      <c r="A14" s="17"/>
      <c r="B14" s="28"/>
      <c r="C14" s="28"/>
      <c r="D14" s="29"/>
      <c r="E14" s="29"/>
      <c r="F14" s="29"/>
      <c r="G14" s="30"/>
      <c r="H14" s="30"/>
      <c r="I14" s="30"/>
      <c r="J14" s="30"/>
      <c r="K14" s="30"/>
      <c r="L14" s="30"/>
      <c r="M14" s="31"/>
      <c r="N14" s="30"/>
      <c r="O14" s="30"/>
      <c r="P14" s="32"/>
      <c r="Q14" s="32"/>
      <c r="R14" s="32"/>
      <c r="S14" s="32"/>
      <c r="T14" s="18"/>
      <c r="U14" s="18"/>
      <c r="V14" s="18"/>
      <c r="W14" s="18"/>
      <c r="X14" s="18"/>
      <c r="Y14" s="18"/>
      <c r="Z14" s="26"/>
      <c r="AA14" s="17"/>
      <c r="AB14" s="17"/>
      <c r="AC14" s="17"/>
      <c r="AD14" s="17"/>
      <c r="AE14" s="88"/>
      <c r="AF14" s="88"/>
      <c r="AG14" s="88"/>
      <c r="AH14" s="88"/>
    </row>
    <row r="15" spans="1:34" ht="15.75" thickBot="1" x14ac:dyDescent="0.3">
      <c r="A15" s="1"/>
      <c r="B15" s="2"/>
      <c r="C15" s="83" t="s">
        <v>25</v>
      </c>
      <c r="D15" s="194" t="s">
        <v>53</v>
      </c>
      <c r="E15" s="195"/>
      <c r="F15" s="195"/>
      <c r="G15" s="195"/>
      <c r="H15" s="195"/>
      <c r="I15" s="195"/>
      <c r="J15" s="195"/>
      <c r="K15" s="195"/>
      <c r="L15" s="195"/>
      <c r="M15" s="195"/>
      <c r="N15" s="195"/>
      <c r="O15" s="195"/>
      <c r="P15" s="195"/>
      <c r="Q15" s="195"/>
      <c r="R15" s="195"/>
      <c r="S15" s="196"/>
      <c r="T15" s="3" t="s">
        <v>3</v>
      </c>
      <c r="U15" s="4" t="s">
        <v>26</v>
      </c>
      <c r="V15" s="197" t="s">
        <v>53</v>
      </c>
      <c r="W15" s="198"/>
      <c r="X15" s="198"/>
      <c r="Y15" s="198"/>
      <c r="Z15" s="198"/>
      <c r="AA15" s="198"/>
      <c r="AB15" s="198"/>
      <c r="AC15" s="199"/>
      <c r="AD15" s="5" t="s">
        <v>27</v>
      </c>
      <c r="AE15" s="89"/>
      <c r="AF15" s="186" t="s">
        <v>55</v>
      </c>
      <c r="AG15" s="187"/>
      <c r="AH15" s="89"/>
    </row>
    <row r="16" spans="1:34" ht="69" customHeight="1" thickBot="1" x14ac:dyDescent="0.3">
      <c r="B16" s="6" t="s">
        <v>28</v>
      </c>
      <c r="C16" s="80" t="s">
        <v>50</v>
      </c>
      <c r="D16" s="7" t="s">
        <v>29</v>
      </c>
      <c r="E16" s="81" t="s">
        <v>30</v>
      </c>
      <c r="F16" s="7" t="s">
        <v>31</v>
      </c>
      <c r="G16" s="8" t="str">
        <f>IF(S6="Yes", "Water Temp
(oF)","Water Temp
(oC)")</f>
        <v>Water Temp
(oC)</v>
      </c>
      <c r="H16" s="97" t="s">
        <v>48</v>
      </c>
      <c r="I16" s="98" t="s">
        <v>51</v>
      </c>
      <c r="J16" s="99" t="s">
        <v>34</v>
      </c>
      <c r="K16" s="99" t="s">
        <v>35</v>
      </c>
      <c r="L16" s="100" t="s">
        <v>47</v>
      </c>
      <c r="M16" s="125" t="s">
        <v>49</v>
      </c>
      <c r="N16" s="10" t="s">
        <v>37</v>
      </c>
      <c r="O16" s="8" t="s">
        <v>59</v>
      </c>
      <c r="P16" s="8" t="s">
        <v>38</v>
      </c>
      <c r="Q16" s="8" t="s">
        <v>39</v>
      </c>
      <c r="R16" s="8" t="s">
        <v>40</v>
      </c>
      <c r="S16" s="9" t="s">
        <v>41</v>
      </c>
      <c r="T16" s="113" t="s">
        <v>42</v>
      </c>
      <c r="U16" s="113" t="s">
        <v>43</v>
      </c>
      <c r="V16" s="11" t="s">
        <v>57</v>
      </c>
      <c r="W16" s="85" t="s">
        <v>32</v>
      </c>
      <c r="X16" s="85" t="s">
        <v>33</v>
      </c>
      <c r="Y16" s="12" t="s">
        <v>35</v>
      </c>
      <c r="Z16" s="79" t="s">
        <v>36</v>
      </c>
      <c r="AA16" s="12" t="s">
        <v>38</v>
      </c>
      <c r="AB16" s="12" t="s">
        <v>41</v>
      </c>
      <c r="AC16" s="76" t="s">
        <v>44</v>
      </c>
      <c r="AD16" s="13" t="s">
        <v>45</v>
      </c>
      <c r="AE16" s="90"/>
      <c r="AF16" s="126" t="s">
        <v>56</v>
      </c>
      <c r="AG16" s="127" t="s">
        <v>54</v>
      </c>
      <c r="AH16" s="90"/>
    </row>
    <row r="17" spans="1:34" x14ac:dyDescent="0.25">
      <c r="A17" s="14" t="s">
        <v>46</v>
      </c>
      <c r="B17" s="142">
        <f>B6</f>
        <v>0</v>
      </c>
      <c r="C17" s="38"/>
      <c r="D17" s="39"/>
      <c r="E17" s="70"/>
      <c r="F17" s="71"/>
      <c r="G17" s="72"/>
      <c r="H17" s="92"/>
      <c r="I17" s="101"/>
      <c r="J17" s="102"/>
      <c r="K17" s="103"/>
      <c r="L17" s="92"/>
      <c r="M17" s="84"/>
      <c r="N17" s="121"/>
      <c r="O17" s="102"/>
      <c r="P17" s="103"/>
      <c r="Q17" s="103"/>
      <c r="R17" s="103"/>
      <c r="S17" s="92"/>
      <c r="T17" s="114"/>
      <c r="U17" s="114"/>
      <c r="V17" s="40" t="str">
        <f t="shared" ref="V17:V80" si="0">IF(AND(D17=1,E17&gt;0.154,D18=1,E18&gt;0.154),MAX(E17:E18),IF(AND(D17=1,E17=""),"MD",IF(AND(D17=1,E17&lt;0.155),E17,"")))</f>
        <v/>
      </c>
      <c r="W17" s="42" t="str">
        <f t="shared" ref="W17:W80" si="1">IF(D17=0,"",IF(G17="","MD",IF($S$6="Yes",(G17-32)/1.8,G17)))</f>
        <v/>
      </c>
      <c r="X17" s="41" t="str">
        <f t="shared" ref="X17:X80" si="2">IF(D17=0,"",IF(OR(F17="",G17=""),"MD",(F17*1440)/($P$6*$N$6)*(1.784-0.0575*W17+0.0011*W17^2-10^-5*W17^3)))</f>
        <v/>
      </c>
      <c r="Y17" s="41" t="str">
        <f>IF(D17=0,"",IF(OR(I17="",J17=""),"MD",I17-J17))</f>
        <v/>
      </c>
      <c r="Z17" s="42" t="str">
        <f>IF(AND(ISNUMBER(X17),ISNUMBER(Y17)),X17/Y17,"")</f>
        <v/>
      </c>
      <c r="AA17" s="43"/>
      <c r="AB17" s="43"/>
      <c r="AC17" s="44"/>
      <c r="AD17" s="45" t="str">
        <f>IF(OR(U17="",U17&gt;=$P$9),"",5/60)</f>
        <v/>
      </c>
      <c r="AE17" s="91"/>
      <c r="AF17" s="140"/>
      <c r="AG17" s="141"/>
      <c r="AH17" s="91"/>
    </row>
    <row r="18" spans="1:34" x14ac:dyDescent="0.25">
      <c r="B18" s="143">
        <f>+B17+5/1440</f>
        <v>3.472222222222222E-3</v>
      </c>
      <c r="C18" s="46"/>
      <c r="D18" s="47"/>
      <c r="E18" s="144"/>
      <c r="F18" s="145"/>
      <c r="G18" s="146"/>
      <c r="H18" s="147"/>
      <c r="I18" s="148"/>
      <c r="J18" s="115"/>
      <c r="K18" s="116"/>
      <c r="L18" s="117"/>
      <c r="M18" s="84"/>
      <c r="N18" s="122"/>
      <c r="O18" s="115"/>
      <c r="P18" s="116"/>
      <c r="Q18" s="116"/>
      <c r="R18" s="116"/>
      <c r="S18" s="117"/>
      <c r="T18" s="118"/>
      <c r="U18" s="118"/>
      <c r="V18" s="48" t="str">
        <f t="shared" si="0"/>
        <v/>
      </c>
      <c r="W18" s="51" t="str">
        <f t="shared" si="1"/>
        <v/>
      </c>
      <c r="X18" s="49" t="str">
        <f t="shared" si="2"/>
        <v/>
      </c>
      <c r="Y18" s="50" t="str">
        <f t="shared" ref="Y18:Y81" si="3">IF(D18=0,"",IF(OR(I18="",J18=""),"MD",I18-J18))</f>
        <v/>
      </c>
      <c r="Z18" s="50" t="str">
        <f>IF(AND(ISNUMBER(X18),ISNUMBER(Y18)),X18/Y18,"")</f>
        <v/>
      </c>
      <c r="AA18" s="51" t="str">
        <f>IF(OR(M18="",M18=M17),"",IF(OR(N18=1,O18="",P18="",Q18=""),"ND",IF(OR(P18&gt;O18,Q18&gt;O18),"Error",MIN(O18:Q18))))</f>
        <v/>
      </c>
      <c r="AB18" s="51" t="str">
        <f>IF(OR(M18="",M18=M17),"",IF(OR(N18=1,O18="",Q18="",R18=""),"ND",IF(Q18&gt;O18,"Error",(O18-Q18)/(R18/60))))</f>
        <v/>
      </c>
      <c r="AC18" s="52" t="str">
        <f t="shared" ref="AC18:AC81" si="4">IF(N18=1,"ND",IF(OR(AA18="",AB18=""),"",IF(OR(NOT(ISNUMBER(AA18)),NOT(ISNUMBER(AB18))),"ND",IF(AND(ISNUMBER(AA18),AA18&gt;=$N$12,ISNUMBER(AB18),AB18&lt;=$P$12),"Yes","No"))))</f>
        <v/>
      </c>
      <c r="AD18" s="53" t="str">
        <f t="shared" ref="AD18:AD23" si="5">IF(OR(U18&gt;=$P$9,AND(U18="",NOT(ISNUMBER(AD17)))),"",IF(ISNUMBER(AD17),AD17+5/60,5/60))</f>
        <v/>
      </c>
      <c r="AE18" s="91"/>
      <c r="AF18" s="128" t="str">
        <f t="shared" ref="AF18:AF81" si="6">IF(AND(AF17="No",AC18="Yes"),"Yes",IF(AND(AF17="",AC18="No"),"Failed DIT",IF(AND(AF17&lt;&gt;"Failed DIT",AF17&lt;&gt;"No",AC18&lt;&gt;"No"),"","No")))</f>
        <v/>
      </c>
      <c r="AG18" s="129" t="str">
        <f>IF(AND(AF18="No",D18=1),"Yes","")</f>
        <v/>
      </c>
      <c r="AH18" s="91"/>
    </row>
    <row r="19" spans="1:34" x14ac:dyDescent="0.25">
      <c r="B19" s="143">
        <f t="shared" ref="B19:B82" si="7">+B18+5/1440</f>
        <v>6.9444444444444441E-3</v>
      </c>
      <c r="C19" s="46"/>
      <c r="D19" s="47"/>
      <c r="E19" s="144"/>
      <c r="F19" s="145"/>
      <c r="G19" s="146"/>
      <c r="H19" s="147"/>
      <c r="I19" s="148"/>
      <c r="J19" s="115"/>
      <c r="K19" s="116"/>
      <c r="L19" s="117"/>
      <c r="M19" s="84"/>
      <c r="N19" s="122"/>
      <c r="O19" s="115"/>
      <c r="P19" s="116"/>
      <c r="Q19" s="116"/>
      <c r="R19" s="116"/>
      <c r="S19" s="117"/>
      <c r="T19" s="118"/>
      <c r="U19" s="118"/>
      <c r="V19" s="55" t="str">
        <f t="shared" si="0"/>
        <v/>
      </c>
      <c r="W19" s="51" t="str">
        <f t="shared" si="1"/>
        <v/>
      </c>
      <c r="X19" s="49" t="str">
        <f t="shared" si="2"/>
        <v/>
      </c>
      <c r="Y19" s="49" t="str">
        <f t="shared" si="3"/>
        <v/>
      </c>
      <c r="Z19" s="49" t="str">
        <f t="shared" ref="Z19:Z82" si="8">IF(AND(ISNUMBER(X19),ISNUMBER(Y19)),X19/Y19,"")</f>
        <v/>
      </c>
      <c r="AA19" s="51" t="str">
        <f t="shared" ref="AA19:AA82" si="9">IF(OR(M19="",M19=M18),"",IF(OR(N19=1,O19="",P19="",Q19=""),"ND",IF(OR(P19&gt;O19,Q19&gt;O19),"Error",MIN(O19:Q19))))</f>
        <v/>
      </c>
      <c r="AB19" s="51" t="str">
        <f t="shared" ref="AB19:AB82" si="10">IF(OR(M19="",M19=M18),"",IF(OR(N19=1,O19="",Q19="",R19=""),"ND",IF(Q19&gt;O19,"Error",(O19-Q19)/(R19/60))))</f>
        <v/>
      </c>
      <c r="AC19" s="52" t="str">
        <f t="shared" si="4"/>
        <v/>
      </c>
      <c r="AD19" s="53" t="str">
        <f t="shared" si="5"/>
        <v/>
      </c>
      <c r="AE19" s="91"/>
      <c r="AF19" s="128" t="str">
        <f t="shared" si="6"/>
        <v/>
      </c>
      <c r="AG19" s="129" t="str">
        <f t="shared" ref="AG19:AG82" si="11">IF(AND(AF19="No",D19=1),"Yes","")</f>
        <v/>
      </c>
      <c r="AH19" s="91"/>
    </row>
    <row r="20" spans="1:34" x14ac:dyDescent="0.25">
      <c r="B20" s="143">
        <f t="shared" si="7"/>
        <v>1.0416666666666666E-2</v>
      </c>
      <c r="C20" s="46"/>
      <c r="D20" s="47"/>
      <c r="E20" s="144"/>
      <c r="F20" s="145"/>
      <c r="G20" s="146"/>
      <c r="H20" s="147"/>
      <c r="I20" s="148"/>
      <c r="J20" s="115"/>
      <c r="K20" s="116"/>
      <c r="L20" s="117"/>
      <c r="M20" s="84"/>
      <c r="N20" s="122"/>
      <c r="O20" s="115"/>
      <c r="P20" s="116"/>
      <c r="Q20" s="116"/>
      <c r="R20" s="116"/>
      <c r="S20" s="117"/>
      <c r="T20" s="118"/>
      <c r="U20" s="118"/>
      <c r="V20" s="55" t="str">
        <f t="shared" si="0"/>
        <v/>
      </c>
      <c r="W20" s="51" t="str">
        <f t="shared" si="1"/>
        <v/>
      </c>
      <c r="X20" s="49" t="str">
        <f t="shared" si="2"/>
        <v/>
      </c>
      <c r="Y20" s="49" t="str">
        <f t="shared" si="3"/>
        <v/>
      </c>
      <c r="Z20" s="49" t="str">
        <f t="shared" si="8"/>
        <v/>
      </c>
      <c r="AA20" s="51" t="str">
        <f t="shared" si="9"/>
        <v/>
      </c>
      <c r="AB20" s="51" t="str">
        <f t="shared" si="10"/>
        <v/>
      </c>
      <c r="AC20" s="52" t="str">
        <f t="shared" si="4"/>
        <v/>
      </c>
      <c r="AD20" s="53" t="str">
        <f t="shared" si="5"/>
        <v/>
      </c>
      <c r="AE20" s="91"/>
      <c r="AF20" s="128" t="str">
        <f t="shared" si="6"/>
        <v/>
      </c>
      <c r="AG20" s="129" t="str">
        <f t="shared" si="11"/>
        <v/>
      </c>
      <c r="AH20" s="91"/>
    </row>
    <row r="21" spans="1:34" x14ac:dyDescent="0.25">
      <c r="B21" s="143">
        <f t="shared" si="7"/>
        <v>1.3888888888888888E-2</v>
      </c>
      <c r="C21" s="46"/>
      <c r="D21" s="47"/>
      <c r="E21" s="144"/>
      <c r="F21" s="145"/>
      <c r="G21" s="146"/>
      <c r="H21" s="147"/>
      <c r="I21" s="148"/>
      <c r="J21" s="115"/>
      <c r="K21" s="116"/>
      <c r="L21" s="117"/>
      <c r="M21" s="84"/>
      <c r="N21" s="122"/>
      <c r="O21" s="115"/>
      <c r="P21" s="116"/>
      <c r="Q21" s="116"/>
      <c r="R21" s="116"/>
      <c r="S21" s="117"/>
      <c r="T21" s="118"/>
      <c r="U21" s="118"/>
      <c r="V21" s="55" t="str">
        <f t="shared" si="0"/>
        <v/>
      </c>
      <c r="W21" s="51" t="str">
        <f t="shared" si="1"/>
        <v/>
      </c>
      <c r="X21" s="49" t="str">
        <f t="shared" si="2"/>
        <v/>
      </c>
      <c r="Y21" s="49" t="str">
        <f t="shared" si="3"/>
        <v/>
      </c>
      <c r="Z21" s="49" t="str">
        <f t="shared" si="8"/>
        <v/>
      </c>
      <c r="AA21" s="51" t="str">
        <f>IF(OR(M21="",M21=M20),"",IF(OR(N21=1,O21="",P21="",Q21=""),"ND",IF(OR(P21&gt;O21,Q21&gt;O21),"Error",MIN(O21:Q21))))</f>
        <v/>
      </c>
      <c r="AB21" s="51" t="str">
        <f t="shared" si="10"/>
        <v/>
      </c>
      <c r="AC21" s="52" t="str">
        <f t="shared" si="4"/>
        <v/>
      </c>
      <c r="AD21" s="53" t="str">
        <f t="shared" si="5"/>
        <v/>
      </c>
      <c r="AE21" s="91"/>
      <c r="AF21" s="128" t="str">
        <f t="shared" si="6"/>
        <v/>
      </c>
      <c r="AG21" s="129" t="str">
        <f t="shared" si="11"/>
        <v/>
      </c>
      <c r="AH21" s="91"/>
    </row>
    <row r="22" spans="1:34" x14ac:dyDescent="0.25">
      <c r="B22" s="143">
        <f t="shared" si="7"/>
        <v>1.7361111111111112E-2</v>
      </c>
      <c r="C22" s="46"/>
      <c r="D22" s="47"/>
      <c r="E22" s="144"/>
      <c r="F22" s="145"/>
      <c r="G22" s="146"/>
      <c r="H22" s="147"/>
      <c r="I22" s="148"/>
      <c r="J22" s="115"/>
      <c r="K22" s="116"/>
      <c r="L22" s="117"/>
      <c r="M22" s="84"/>
      <c r="N22" s="122"/>
      <c r="O22" s="115"/>
      <c r="P22" s="116"/>
      <c r="Q22" s="116"/>
      <c r="R22" s="116"/>
      <c r="S22" s="117"/>
      <c r="T22" s="118"/>
      <c r="U22" s="118"/>
      <c r="V22" s="55" t="str">
        <f t="shared" si="0"/>
        <v/>
      </c>
      <c r="W22" s="49" t="str">
        <f t="shared" si="1"/>
        <v/>
      </c>
      <c r="X22" s="49" t="str">
        <f t="shared" si="2"/>
        <v/>
      </c>
      <c r="Y22" s="49" t="str">
        <f t="shared" si="3"/>
        <v/>
      </c>
      <c r="Z22" s="49" t="str">
        <f t="shared" si="8"/>
        <v/>
      </c>
      <c r="AA22" s="51" t="str">
        <f t="shared" si="9"/>
        <v/>
      </c>
      <c r="AB22" s="51" t="str">
        <f t="shared" si="10"/>
        <v/>
      </c>
      <c r="AC22" s="52" t="str">
        <f t="shared" si="4"/>
        <v/>
      </c>
      <c r="AD22" s="53" t="str">
        <f t="shared" si="5"/>
        <v/>
      </c>
      <c r="AE22" s="91"/>
      <c r="AF22" s="128" t="str">
        <f t="shared" si="6"/>
        <v/>
      </c>
      <c r="AG22" s="129" t="str">
        <f t="shared" si="11"/>
        <v/>
      </c>
      <c r="AH22" s="91"/>
    </row>
    <row r="23" spans="1:34" x14ac:dyDescent="0.25">
      <c r="B23" s="143">
        <f t="shared" si="7"/>
        <v>2.0833333333333336E-2</v>
      </c>
      <c r="C23" s="46"/>
      <c r="D23" s="47"/>
      <c r="E23" s="144"/>
      <c r="F23" s="145"/>
      <c r="G23" s="146"/>
      <c r="H23" s="147"/>
      <c r="I23" s="148"/>
      <c r="J23" s="115"/>
      <c r="K23" s="116"/>
      <c r="L23" s="117"/>
      <c r="M23" s="84"/>
      <c r="N23" s="122"/>
      <c r="O23" s="115"/>
      <c r="P23" s="116"/>
      <c r="Q23" s="116"/>
      <c r="R23" s="116"/>
      <c r="S23" s="117"/>
      <c r="T23" s="118"/>
      <c r="U23" s="118"/>
      <c r="V23" s="55" t="str">
        <f t="shared" si="0"/>
        <v/>
      </c>
      <c r="W23" s="49" t="str">
        <f t="shared" si="1"/>
        <v/>
      </c>
      <c r="X23" s="49" t="str">
        <f t="shared" si="2"/>
        <v/>
      </c>
      <c r="Y23" s="49" t="str">
        <f t="shared" si="3"/>
        <v/>
      </c>
      <c r="Z23" s="49" t="str">
        <f t="shared" si="8"/>
        <v/>
      </c>
      <c r="AA23" s="51" t="str">
        <f t="shared" si="9"/>
        <v/>
      </c>
      <c r="AB23" s="51" t="str">
        <f t="shared" si="10"/>
        <v/>
      </c>
      <c r="AC23" s="52" t="str">
        <f t="shared" si="4"/>
        <v/>
      </c>
      <c r="AD23" s="53" t="str">
        <f t="shared" si="5"/>
        <v/>
      </c>
      <c r="AE23" s="91"/>
      <c r="AF23" s="128" t="str">
        <f t="shared" si="6"/>
        <v/>
      </c>
      <c r="AG23" s="129" t="str">
        <f t="shared" si="11"/>
        <v/>
      </c>
      <c r="AH23" s="91"/>
    </row>
    <row r="24" spans="1:34" x14ac:dyDescent="0.25">
      <c r="B24" s="143">
        <f t="shared" si="7"/>
        <v>2.4305555555555559E-2</v>
      </c>
      <c r="C24" s="46"/>
      <c r="D24" s="47"/>
      <c r="E24" s="144"/>
      <c r="F24" s="145"/>
      <c r="G24" s="146"/>
      <c r="H24" s="147"/>
      <c r="I24" s="148"/>
      <c r="J24" s="115"/>
      <c r="K24" s="116"/>
      <c r="L24" s="117"/>
      <c r="M24" s="84"/>
      <c r="N24" s="122"/>
      <c r="O24" s="115"/>
      <c r="P24" s="116"/>
      <c r="Q24" s="116"/>
      <c r="R24" s="116"/>
      <c r="S24" s="93"/>
      <c r="T24" s="118"/>
      <c r="U24" s="118"/>
      <c r="V24" s="55" t="str">
        <f t="shared" si="0"/>
        <v/>
      </c>
      <c r="W24" s="49" t="str">
        <f t="shared" si="1"/>
        <v/>
      </c>
      <c r="X24" s="49" t="str">
        <f t="shared" si="2"/>
        <v/>
      </c>
      <c r="Y24" s="49" t="str">
        <f t="shared" si="3"/>
        <v/>
      </c>
      <c r="Z24" s="49" t="str">
        <f t="shared" si="8"/>
        <v/>
      </c>
      <c r="AA24" s="51" t="str">
        <f t="shared" si="9"/>
        <v/>
      </c>
      <c r="AB24" s="51" t="str">
        <f t="shared" si="10"/>
        <v/>
      </c>
      <c r="AC24" s="52" t="str">
        <f t="shared" si="4"/>
        <v/>
      </c>
      <c r="AD24" s="53" t="str">
        <f>IF(OR(U24&gt;=$P$9,AND(U24="",NOT(ISNUMBER(AD23)))),"",IF(ISNUMBER(AD23),AD23+5/60,5/60))</f>
        <v/>
      </c>
      <c r="AE24" s="91"/>
      <c r="AF24" s="128" t="str">
        <f t="shared" si="6"/>
        <v/>
      </c>
      <c r="AG24" s="129" t="str">
        <f t="shared" si="11"/>
        <v/>
      </c>
      <c r="AH24" s="91"/>
    </row>
    <row r="25" spans="1:34" x14ac:dyDescent="0.25">
      <c r="B25" s="143">
        <f t="shared" si="7"/>
        <v>2.7777777777777783E-2</v>
      </c>
      <c r="C25" s="46"/>
      <c r="D25" s="47"/>
      <c r="E25" s="144"/>
      <c r="F25" s="145"/>
      <c r="G25" s="146"/>
      <c r="H25" s="147"/>
      <c r="I25" s="148"/>
      <c r="J25" s="115"/>
      <c r="K25" s="116"/>
      <c r="L25" s="117"/>
      <c r="M25" s="84"/>
      <c r="N25" s="122"/>
      <c r="O25" s="115"/>
      <c r="P25" s="116"/>
      <c r="Q25" s="116"/>
      <c r="R25" s="116"/>
      <c r="S25" s="93"/>
      <c r="T25" s="118"/>
      <c r="U25" s="118"/>
      <c r="V25" s="55" t="str">
        <f t="shared" si="0"/>
        <v/>
      </c>
      <c r="W25" s="49" t="str">
        <f t="shared" si="1"/>
        <v/>
      </c>
      <c r="X25" s="49" t="str">
        <f t="shared" si="2"/>
        <v/>
      </c>
      <c r="Y25" s="49" t="str">
        <f t="shared" si="3"/>
        <v/>
      </c>
      <c r="Z25" s="49" t="str">
        <f t="shared" si="8"/>
        <v/>
      </c>
      <c r="AA25" s="51" t="str">
        <f t="shared" si="9"/>
        <v/>
      </c>
      <c r="AB25" s="51" t="str">
        <f t="shared" si="10"/>
        <v/>
      </c>
      <c r="AC25" s="52" t="str">
        <f t="shared" si="4"/>
        <v/>
      </c>
      <c r="AD25" s="53" t="str">
        <f t="shared" ref="AD25:AD88" si="12">IF(OR(U25&gt;=$P$9,AND(U25="",NOT(ISNUMBER(AD24)))),"",IF(ISNUMBER(AD24),AD24+5/60,5/60))</f>
        <v/>
      </c>
      <c r="AE25" s="91"/>
      <c r="AF25" s="128" t="str">
        <f t="shared" si="6"/>
        <v/>
      </c>
      <c r="AG25" s="129" t="str">
        <f t="shared" si="11"/>
        <v/>
      </c>
      <c r="AH25" s="91"/>
    </row>
    <row r="26" spans="1:34" x14ac:dyDescent="0.25">
      <c r="B26" s="143">
        <f t="shared" si="7"/>
        <v>3.1250000000000007E-2</v>
      </c>
      <c r="C26" s="46"/>
      <c r="D26" s="47"/>
      <c r="E26" s="144"/>
      <c r="F26" s="145"/>
      <c r="G26" s="146"/>
      <c r="H26" s="147"/>
      <c r="I26" s="148"/>
      <c r="J26" s="115"/>
      <c r="K26" s="116"/>
      <c r="L26" s="117"/>
      <c r="M26" s="84"/>
      <c r="N26" s="122"/>
      <c r="O26" s="105"/>
      <c r="P26" s="106"/>
      <c r="Q26" s="106"/>
      <c r="R26" s="106"/>
      <c r="S26" s="93"/>
      <c r="T26" s="118"/>
      <c r="U26" s="118"/>
      <c r="V26" s="55" t="str">
        <f t="shared" si="0"/>
        <v/>
      </c>
      <c r="W26" s="49" t="str">
        <f t="shared" si="1"/>
        <v/>
      </c>
      <c r="X26" s="49" t="str">
        <f t="shared" si="2"/>
        <v/>
      </c>
      <c r="Y26" s="49" t="str">
        <f t="shared" si="3"/>
        <v/>
      </c>
      <c r="Z26" s="49" t="str">
        <f t="shared" si="8"/>
        <v/>
      </c>
      <c r="AA26" s="51" t="str">
        <f t="shared" si="9"/>
        <v/>
      </c>
      <c r="AB26" s="51" t="str">
        <f t="shared" si="10"/>
        <v/>
      </c>
      <c r="AC26" s="52" t="str">
        <f t="shared" si="4"/>
        <v/>
      </c>
      <c r="AD26" s="53" t="str">
        <f t="shared" si="12"/>
        <v/>
      </c>
      <c r="AE26" s="91"/>
      <c r="AF26" s="128" t="str">
        <f t="shared" si="6"/>
        <v/>
      </c>
      <c r="AG26" s="129" t="str">
        <f t="shared" si="11"/>
        <v/>
      </c>
      <c r="AH26" s="91"/>
    </row>
    <row r="27" spans="1:34" x14ac:dyDescent="0.25">
      <c r="B27" s="143">
        <f t="shared" si="7"/>
        <v>3.4722222222222231E-2</v>
      </c>
      <c r="C27" s="46"/>
      <c r="D27" s="47"/>
      <c r="E27" s="144"/>
      <c r="F27" s="145"/>
      <c r="G27" s="146"/>
      <c r="H27" s="147"/>
      <c r="I27" s="148"/>
      <c r="J27" s="115"/>
      <c r="K27" s="116"/>
      <c r="L27" s="117"/>
      <c r="M27" s="84"/>
      <c r="N27" s="122"/>
      <c r="O27" s="105"/>
      <c r="P27" s="106"/>
      <c r="Q27" s="106"/>
      <c r="R27" s="106"/>
      <c r="S27" s="93"/>
      <c r="T27" s="118"/>
      <c r="U27" s="118"/>
      <c r="V27" s="55" t="str">
        <f t="shared" si="0"/>
        <v/>
      </c>
      <c r="W27" s="49" t="str">
        <f t="shared" si="1"/>
        <v/>
      </c>
      <c r="X27" s="49" t="str">
        <f t="shared" si="2"/>
        <v/>
      </c>
      <c r="Y27" s="49" t="str">
        <f t="shared" si="3"/>
        <v/>
      </c>
      <c r="Z27" s="49" t="str">
        <f t="shared" si="8"/>
        <v/>
      </c>
      <c r="AA27" s="51" t="str">
        <f t="shared" si="9"/>
        <v/>
      </c>
      <c r="AB27" s="51" t="str">
        <f t="shared" si="10"/>
        <v/>
      </c>
      <c r="AC27" s="52" t="str">
        <f t="shared" si="4"/>
        <v/>
      </c>
      <c r="AD27" s="53" t="str">
        <f t="shared" si="12"/>
        <v/>
      </c>
      <c r="AE27" s="91"/>
      <c r="AF27" s="128" t="str">
        <f t="shared" si="6"/>
        <v/>
      </c>
      <c r="AG27" s="129" t="str">
        <f t="shared" si="11"/>
        <v/>
      </c>
      <c r="AH27" s="91"/>
    </row>
    <row r="28" spans="1:34" x14ac:dyDescent="0.25">
      <c r="B28" s="143">
        <f t="shared" si="7"/>
        <v>3.8194444444444454E-2</v>
      </c>
      <c r="C28" s="46"/>
      <c r="D28" s="47"/>
      <c r="E28" s="144"/>
      <c r="F28" s="145"/>
      <c r="G28" s="146"/>
      <c r="H28" s="147"/>
      <c r="I28" s="148"/>
      <c r="J28" s="115"/>
      <c r="K28" s="116"/>
      <c r="L28" s="117"/>
      <c r="M28" s="84"/>
      <c r="N28" s="122"/>
      <c r="O28" s="105"/>
      <c r="P28" s="106"/>
      <c r="Q28" s="106"/>
      <c r="R28" s="106"/>
      <c r="S28" s="93"/>
      <c r="T28" s="118"/>
      <c r="U28" s="118"/>
      <c r="V28" s="55" t="str">
        <f t="shared" si="0"/>
        <v/>
      </c>
      <c r="W28" s="49" t="str">
        <f t="shared" si="1"/>
        <v/>
      </c>
      <c r="X28" s="49" t="str">
        <f t="shared" si="2"/>
        <v/>
      </c>
      <c r="Y28" s="49" t="str">
        <f t="shared" si="3"/>
        <v/>
      </c>
      <c r="Z28" s="49" t="str">
        <f t="shared" si="8"/>
        <v/>
      </c>
      <c r="AA28" s="51" t="str">
        <f t="shared" si="9"/>
        <v/>
      </c>
      <c r="AB28" s="51" t="str">
        <f t="shared" si="10"/>
        <v/>
      </c>
      <c r="AC28" s="52" t="str">
        <f t="shared" si="4"/>
        <v/>
      </c>
      <c r="AD28" s="53" t="str">
        <f t="shared" si="12"/>
        <v/>
      </c>
      <c r="AE28" s="91"/>
      <c r="AF28" s="128" t="str">
        <f t="shared" si="6"/>
        <v/>
      </c>
      <c r="AG28" s="129" t="str">
        <f t="shared" si="11"/>
        <v/>
      </c>
      <c r="AH28" s="91"/>
    </row>
    <row r="29" spans="1:34" x14ac:dyDescent="0.25">
      <c r="B29" s="143">
        <f t="shared" si="7"/>
        <v>4.1666666666666678E-2</v>
      </c>
      <c r="C29" s="46"/>
      <c r="D29" s="47"/>
      <c r="E29" s="144"/>
      <c r="F29" s="145"/>
      <c r="G29" s="146"/>
      <c r="H29" s="147"/>
      <c r="I29" s="148"/>
      <c r="J29" s="115"/>
      <c r="K29" s="116"/>
      <c r="L29" s="117"/>
      <c r="M29" s="73"/>
      <c r="N29" s="122"/>
      <c r="O29" s="105"/>
      <c r="P29" s="106"/>
      <c r="Q29" s="106"/>
      <c r="R29" s="106"/>
      <c r="S29" s="93"/>
      <c r="T29" s="118"/>
      <c r="U29" s="118"/>
      <c r="V29" s="55" t="str">
        <f t="shared" si="0"/>
        <v/>
      </c>
      <c r="W29" s="49" t="str">
        <f t="shared" si="1"/>
        <v/>
      </c>
      <c r="X29" s="49" t="str">
        <f t="shared" si="2"/>
        <v/>
      </c>
      <c r="Y29" s="49" t="str">
        <f t="shared" si="3"/>
        <v/>
      </c>
      <c r="Z29" s="49" t="str">
        <f t="shared" si="8"/>
        <v/>
      </c>
      <c r="AA29" s="51" t="str">
        <f t="shared" si="9"/>
        <v/>
      </c>
      <c r="AB29" s="51" t="str">
        <f t="shared" si="10"/>
        <v/>
      </c>
      <c r="AC29" s="52" t="str">
        <f t="shared" si="4"/>
        <v/>
      </c>
      <c r="AD29" s="53" t="str">
        <f t="shared" si="12"/>
        <v/>
      </c>
      <c r="AE29" s="91"/>
      <c r="AF29" s="128" t="str">
        <f t="shared" si="6"/>
        <v/>
      </c>
      <c r="AG29" s="129" t="str">
        <f t="shared" si="11"/>
        <v/>
      </c>
      <c r="AH29" s="91"/>
    </row>
    <row r="30" spans="1:34" x14ac:dyDescent="0.25">
      <c r="B30" s="143">
        <f t="shared" si="7"/>
        <v>4.5138888888888902E-2</v>
      </c>
      <c r="C30" s="46"/>
      <c r="D30" s="47"/>
      <c r="E30" s="144"/>
      <c r="F30" s="145"/>
      <c r="G30" s="146"/>
      <c r="H30" s="147"/>
      <c r="I30" s="148"/>
      <c r="J30" s="115"/>
      <c r="K30" s="116"/>
      <c r="L30" s="117"/>
      <c r="M30" s="73"/>
      <c r="N30" s="122"/>
      <c r="O30" s="105"/>
      <c r="P30" s="106"/>
      <c r="Q30" s="106"/>
      <c r="R30" s="106"/>
      <c r="S30" s="93"/>
      <c r="T30" s="118"/>
      <c r="U30" s="118"/>
      <c r="V30" s="55" t="str">
        <f t="shared" si="0"/>
        <v/>
      </c>
      <c r="W30" s="49" t="str">
        <f t="shared" si="1"/>
        <v/>
      </c>
      <c r="X30" s="49" t="str">
        <f t="shared" si="2"/>
        <v/>
      </c>
      <c r="Y30" s="49" t="str">
        <f t="shared" si="3"/>
        <v/>
      </c>
      <c r="Z30" s="49" t="str">
        <f t="shared" si="8"/>
        <v/>
      </c>
      <c r="AA30" s="51" t="str">
        <f t="shared" si="9"/>
        <v/>
      </c>
      <c r="AB30" s="51" t="str">
        <f t="shared" si="10"/>
        <v/>
      </c>
      <c r="AC30" s="52" t="str">
        <f t="shared" si="4"/>
        <v/>
      </c>
      <c r="AD30" s="53" t="str">
        <f t="shared" si="12"/>
        <v/>
      </c>
      <c r="AE30" s="91"/>
      <c r="AF30" s="128" t="str">
        <f t="shared" si="6"/>
        <v/>
      </c>
      <c r="AG30" s="129" t="str">
        <f t="shared" si="11"/>
        <v/>
      </c>
      <c r="AH30" s="91"/>
    </row>
    <row r="31" spans="1:34" x14ac:dyDescent="0.25">
      <c r="B31" s="143">
        <f t="shared" si="7"/>
        <v>4.8611111111111126E-2</v>
      </c>
      <c r="C31" s="46"/>
      <c r="D31" s="47"/>
      <c r="E31" s="144"/>
      <c r="F31" s="145"/>
      <c r="G31" s="146"/>
      <c r="H31" s="147"/>
      <c r="I31" s="148"/>
      <c r="J31" s="115"/>
      <c r="K31" s="116"/>
      <c r="L31" s="117"/>
      <c r="M31" s="73"/>
      <c r="N31" s="122"/>
      <c r="O31" s="105"/>
      <c r="P31" s="106"/>
      <c r="Q31" s="106"/>
      <c r="R31" s="106"/>
      <c r="S31" s="93"/>
      <c r="T31" s="118"/>
      <c r="U31" s="118"/>
      <c r="V31" s="55" t="str">
        <f t="shared" si="0"/>
        <v/>
      </c>
      <c r="W31" s="49" t="str">
        <f t="shared" si="1"/>
        <v/>
      </c>
      <c r="X31" s="49" t="str">
        <f t="shared" si="2"/>
        <v/>
      </c>
      <c r="Y31" s="49" t="str">
        <f t="shared" si="3"/>
        <v/>
      </c>
      <c r="Z31" s="49" t="str">
        <f t="shared" si="8"/>
        <v/>
      </c>
      <c r="AA31" s="51" t="str">
        <f t="shared" si="9"/>
        <v/>
      </c>
      <c r="AB31" s="51" t="str">
        <f t="shared" si="10"/>
        <v/>
      </c>
      <c r="AC31" s="52" t="str">
        <f t="shared" si="4"/>
        <v/>
      </c>
      <c r="AD31" s="53" t="str">
        <f t="shared" si="12"/>
        <v/>
      </c>
      <c r="AE31" s="91"/>
      <c r="AF31" s="128" t="str">
        <f t="shared" si="6"/>
        <v/>
      </c>
      <c r="AG31" s="129" t="str">
        <f t="shared" si="11"/>
        <v/>
      </c>
      <c r="AH31" s="91"/>
    </row>
    <row r="32" spans="1:34" x14ac:dyDescent="0.25">
      <c r="B32" s="143">
        <f t="shared" si="7"/>
        <v>5.208333333333335E-2</v>
      </c>
      <c r="C32" s="46"/>
      <c r="D32" s="47"/>
      <c r="E32" s="144"/>
      <c r="F32" s="145"/>
      <c r="G32" s="146"/>
      <c r="H32" s="147"/>
      <c r="I32" s="148"/>
      <c r="J32" s="115"/>
      <c r="K32" s="116"/>
      <c r="L32" s="117"/>
      <c r="M32" s="73"/>
      <c r="N32" s="122"/>
      <c r="O32" s="115"/>
      <c r="P32" s="116"/>
      <c r="Q32" s="116"/>
      <c r="R32" s="116"/>
      <c r="S32" s="117"/>
      <c r="T32" s="118"/>
      <c r="U32" s="118"/>
      <c r="V32" s="55" t="str">
        <f t="shared" si="0"/>
        <v/>
      </c>
      <c r="W32" s="49" t="str">
        <f t="shared" si="1"/>
        <v/>
      </c>
      <c r="X32" s="49" t="str">
        <f t="shared" si="2"/>
        <v/>
      </c>
      <c r="Y32" s="49" t="str">
        <f t="shared" si="3"/>
        <v/>
      </c>
      <c r="Z32" s="49" t="str">
        <f t="shared" si="8"/>
        <v/>
      </c>
      <c r="AA32" s="51" t="str">
        <f t="shared" si="9"/>
        <v/>
      </c>
      <c r="AB32" s="51" t="str">
        <f t="shared" si="10"/>
        <v/>
      </c>
      <c r="AC32" s="52" t="str">
        <f t="shared" si="4"/>
        <v/>
      </c>
      <c r="AD32" s="53" t="str">
        <f t="shared" si="12"/>
        <v/>
      </c>
      <c r="AE32" s="91"/>
      <c r="AF32" s="128" t="str">
        <f t="shared" si="6"/>
        <v/>
      </c>
      <c r="AG32" s="129" t="str">
        <f t="shared" si="11"/>
        <v/>
      </c>
      <c r="AH32" s="91"/>
    </row>
    <row r="33" spans="2:34" x14ac:dyDescent="0.25">
      <c r="B33" s="143">
        <f t="shared" si="7"/>
        <v>5.5555555555555573E-2</v>
      </c>
      <c r="C33" s="46"/>
      <c r="D33" s="54"/>
      <c r="E33" s="46"/>
      <c r="F33" s="54"/>
      <c r="G33" s="56"/>
      <c r="H33" s="93"/>
      <c r="I33" s="104"/>
      <c r="J33" s="105"/>
      <c r="K33" s="106"/>
      <c r="L33" s="93"/>
      <c r="M33" s="73"/>
      <c r="N33" s="122"/>
      <c r="O33" s="105"/>
      <c r="P33" s="106"/>
      <c r="Q33" s="106"/>
      <c r="R33" s="106"/>
      <c r="S33" s="93"/>
      <c r="T33" s="118"/>
      <c r="U33" s="118"/>
      <c r="V33" s="55" t="str">
        <f t="shared" si="0"/>
        <v/>
      </c>
      <c r="W33" s="49" t="str">
        <f t="shared" si="1"/>
        <v/>
      </c>
      <c r="X33" s="49" t="str">
        <f t="shared" si="2"/>
        <v/>
      </c>
      <c r="Y33" s="49" t="str">
        <f t="shared" si="3"/>
        <v/>
      </c>
      <c r="Z33" s="49" t="str">
        <f t="shared" si="8"/>
        <v/>
      </c>
      <c r="AA33" s="51" t="str">
        <f t="shared" si="9"/>
        <v/>
      </c>
      <c r="AB33" s="51" t="str">
        <f t="shared" si="10"/>
        <v/>
      </c>
      <c r="AC33" s="52" t="str">
        <f t="shared" si="4"/>
        <v/>
      </c>
      <c r="AD33" s="53" t="str">
        <f t="shared" si="12"/>
        <v/>
      </c>
      <c r="AE33" s="91"/>
      <c r="AF33" s="128" t="str">
        <f t="shared" si="6"/>
        <v/>
      </c>
      <c r="AG33" s="129" t="str">
        <f t="shared" si="11"/>
        <v/>
      </c>
      <c r="AH33" s="91"/>
    </row>
    <row r="34" spans="2:34" x14ac:dyDescent="0.25">
      <c r="B34" s="143">
        <f t="shared" si="7"/>
        <v>5.9027777777777797E-2</v>
      </c>
      <c r="C34" s="46"/>
      <c r="D34" s="54"/>
      <c r="E34" s="46"/>
      <c r="F34" s="54"/>
      <c r="G34" s="56"/>
      <c r="H34" s="93"/>
      <c r="I34" s="104"/>
      <c r="J34" s="105"/>
      <c r="K34" s="106"/>
      <c r="L34" s="93"/>
      <c r="M34" s="73"/>
      <c r="N34" s="122"/>
      <c r="O34" s="105"/>
      <c r="P34" s="106"/>
      <c r="Q34" s="106"/>
      <c r="R34" s="106"/>
      <c r="S34" s="93"/>
      <c r="T34" s="118"/>
      <c r="U34" s="118"/>
      <c r="V34" s="55" t="str">
        <f t="shared" si="0"/>
        <v/>
      </c>
      <c r="W34" s="49" t="str">
        <f t="shared" si="1"/>
        <v/>
      </c>
      <c r="X34" s="49" t="str">
        <f t="shared" si="2"/>
        <v/>
      </c>
      <c r="Y34" s="49" t="str">
        <f t="shared" si="3"/>
        <v/>
      </c>
      <c r="Z34" s="49" t="str">
        <f t="shared" si="8"/>
        <v/>
      </c>
      <c r="AA34" s="51" t="str">
        <f t="shared" si="9"/>
        <v/>
      </c>
      <c r="AB34" s="51" t="str">
        <f t="shared" si="10"/>
        <v/>
      </c>
      <c r="AC34" s="52" t="str">
        <f t="shared" si="4"/>
        <v/>
      </c>
      <c r="AD34" s="53" t="str">
        <f t="shared" si="12"/>
        <v/>
      </c>
      <c r="AE34" s="91"/>
      <c r="AF34" s="128" t="str">
        <f t="shared" si="6"/>
        <v/>
      </c>
      <c r="AG34" s="129" t="str">
        <f t="shared" si="11"/>
        <v/>
      </c>
      <c r="AH34" s="91"/>
    </row>
    <row r="35" spans="2:34" x14ac:dyDescent="0.25">
      <c r="B35" s="143">
        <f t="shared" si="7"/>
        <v>6.2500000000000014E-2</v>
      </c>
      <c r="C35" s="46"/>
      <c r="D35" s="54"/>
      <c r="E35" s="46"/>
      <c r="F35" s="54"/>
      <c r="G35" s="56"/>
      <c r="H35" s="93"/>
      <c r="I35" s="104"/>
      <c r="J35" s="105"/>
      <c r="K35" s="106"/>
      <c r="L35" s="93"/>
      <c r="M35" s="73"/>
      <c r="N35" s="122"/>
      <c r="O35" s="105"/>
      <c r="P35" s="106"/>
      <c r="Q35" s="106"/>
      <c r="R35" s="106"/>
      <c r="S35" s="93"/>
      <c r="T35" s="118"/>
      <c r="U35" s="118"/>
      <c r="V35" s="55" t="str">
        <f t="shared" si="0"/>
        <v/>
      </c>
      <c r="W35" s="49" t="str">
        <f t="shared" si="1"/>
        <v/>
      </c>
      <c r="X35" s="49" t="str">
        <f t="shared" si="2"/>
        <v/>
      </c>
      <c r="Y35" s="49" t="str">
        <f t="shared" si="3"/>
        <v/>
      </c>
      <c r="Z35" s="49" t="str">
        <f t="shared" si="8"/>
        <v/>
      </c>
      <c r="AA35" s="51" t="str">
        <f t="shared" si="9"/>
        <v/>
      </c>
      <c r="AB35" s="51" t="str">
        <f t="shared" si="10"/>
        <v/>
      </c>
      <c r="AC35" s="52" t="str">
        <f t="shared" si="4"/>
        <v/>
      </c>
      <c r="AD35" s="53" t="str">
        <f t="shared" si="12"/>
        <v/>
      </c>
      <c r="AE35" s="91"/>
      <c r="AF35" s="128" t="str">
        <f t="shared" si="6"/>
        <v/>
      </c>
      <c r="AG35" s="129" t="str">
        <f t="shared" si="11"/>
        <v/>
      </c>
      <c r="AH35" s="91"/>
    </row>
    <row r="36" spans="2:34" x14ac:dyDescent="0.25">
      <c r="B36" s="143">
        <f t="shared" si="7"/>
        <v>6.5972222222222238E-2</v>
      </c>
      <c r="C36" s="46"/>
      <c r="D36" s="54"/>
      <c r="E36" s="46"/>
      <c r="F36" s="54"/>
      <c r="G36" s="56"/>
      <c r="H36" s="93"/>
      <c r="I36" s="104"/>
      <c r="J36" s="105"/>
      <c r="K36" s="106"/>
      <c r="L36" s="93"/>
      <c r="M36" s="73"/>
      <c r="N36" s="122"/>
      <c r="O36" s="105"/>
      <c r="P36" s="106"/>
      <c r="Q36" s="106"/>
      <c r="R36" s="106"/>
      <c r="S36" s="93"/>
      <c r="T36" s="118"/>
      <c r="U36" s="118"/>
      <c r="V36" s="55" t="str">
        <f t="shared" si="0"/>
        <v/>
      </c>
      <c r="W36" s="49" t="str">
        <f t="shared" si="1"/>
        <v/>
      </c>
      <c r="X36" s="49" t="str">
        <f t="shared" si="2"/>
        <v/>
      </c>
      <c r="Y36" s="49" t="str">
        <f t="shared" si="3"/>
        <v/>
      </c>
      <c r="Z36" s="49" t="str">
        <f t="shared" si="8"/>
        <v/>
      </c>
      <c r="AA36" s="51" t="str">
        <f t="shared" si="9"/>
        <v/>
      </c>
      <c r="AB36" s="51" t="str">
        <f t="shared" si="10"/>
        <v/>
      </c>
      <c r="AC36" s="52" t="str">
        <f t="shared" si="4"/>
        <v/>
      </c>
      <c r="AD36" s="53" t="str">
        <f t="shared" si="12"/>
        <v/>
      </c>
      <c r="AE36" s="91"/>
      <c r="AF36" s="128" t="str">
        <f t="shared" si="6"/>
        <v/>
      </c>
      <c r="AG36" s="129" t="str">
        <f t="shared" si="11"/>
        <v/>
      </c>
      <c r="AH36" s="91"/>
    </row>
    <row r="37" spans="2:34" x14ac:dyDescent="0.25">
      <c r="B37" s="143">
        <f t="shared" si="7"/>
        <v>6.9444444444444461E-2</v>
      </c>
      <c r="C37" s="46"/>
      <c r="D37" s="54"/>
      <c r="E37" s="46"/>
      <c r="F37" s="54"/>
      <c r="G37" s="56"/>
      <c r="H37" s="93"/>
      <c r="I37" s="104"/>
      <c r="J37" s="105"/>
      <c r="K37" s="106"/>
      <c r="L37" s="93"/>
      <c r="M37" s="73"/>
      <c r="N37" s="122"/>
      <c r="O37" s="105"/>
      <c r="P37" s="106"/>
      <c r="Q37" s="106"/>
      <c r="R37" s="106"/>
      <c r="S37" s="93"/>
      <c r="T37" s="118"/>
      <c r="U37" s="118"/>
      <c r="V37" s="55" t="str">
        <f t="shared" si="0"/>
        <v/>
      </c>
      <c r="W37" s="49" t="str">
        <f t="shared" si="1"/>
        <v/>
      </c>
      <c r="X37" s="49" t="str">
        <f t="shared" si="2"/>
        <v/>
      </c>
      <c r="Y37" s="49" t="str">
        <f t="shared" si="3"/>
        <v/>
      </c>
      <c r="Z37" s="49" t="str">
        <f t="shared" si="8"/>
        <v/>
      </c>
      <c r="AA37" s="51" t="str">
        <f t="shared" si="9"/>
        <v/>
      </c>
      <c r="AB37" s="51" t="str">
        <f t="shared" si="10"/>
        <v/>
      </c>
      <c r="AC37" s="52" t="str">
        <f t="shared" si="4"/>
        <v/>
      </c>
      <c r="AD37" s="53" t="str">
        <f t="shared" si="12"/>
        <v/>
      </c>
      <c r="AE37" s="91"/>
      <c r="AF37" s="128" t="str">
        <f t="shared" si="6"/>
        <v/>
      </c>
      <c r="AG37" s="129" t="str">
        <f t="shared" si="11"/>
        <v/>
      </c>
      <c r="AH37" s="91"/>
    </row>
    <row r="38" spans="2:34" x14ac:dyDescent="0.25">
      <c r="B38" s="143">
        <f t="shared" si="7"/>
        <v>7.2916666666666685E-2</v>
      </c>
      <c r="C38" s="46"/>
      <c r="D38" s="54"/>
      <c r="E38" s="46"/>
      <c r="F38" s="54"/>
      <c r="G38" s="56"/>
      <c r="H38" s="93"/>
      <c r="I38" s="104"/>
      <c r="J38" s="105"/>
      <c r="K38" s="106"/>
      <c r="L38" s="93"/>
      <c r="M38" s="73"/>
      <c r="N38" s="122"/>
      <c r="O38" s="105"/>
      <c r="P38" s="106"/>
      <c r="Q38" s="106"/>
      <c r="R38" s="106"/>
      <c r="S38" s="93"/>
      <c r="T38" s="118"/>
      <c r="U38" s="118"/>
      <c r="V38" s="55" t="str">
        <f t="shared" si="0"/>
        <v/>
      </c>
      <c r="W38" s="49" t="str">
        <f t="shared" si="1"/>
        <v/>
      </c>
      <c r="X38" s="49" t="str">
        <f t="shared" si="2"/>
        <v/>
      </c>
      <c r="Y38" s="49" t="str">
        <f t="shared" si="3"/>
        <v/>
      </c>
      <c r="Z38" s="49" t="str">
        <f t="shared" si="8"/>
        <v/>
      </c>
      <c r="AA38" s="51" t="str">
        <f t="shared" si="9"/>
        <v/>
      </c>
      <c r="AB38" s="51" t="str">
        <f t="shared" si="10"/>
        <v/>
      </c>
      <c r="AC38" s="52" t="str">
        <f t="shared" si="4"/>
        <v/>
      </c>
      <c r="AD38" s="53" t="str">
        <f t="shared" si="12"/>
        <v/>
      </c>
      <c r="AE38" s="91"/>
      <c r="AF38" s="128" t="str">
        <f t="shared" si="6"/>
        <v/>
      </c>
      <c r="AG38" s="129" t="str">
        <f t="shared" si="11"/>
        <v/>
      </c>
      <c r="AH38" s="91"/>
    </row>
    <row r="39" spans="2:34" x14ac:dyDescent="0.25">
      <c r="B39" s="143">
        <f t="shared" si="7"/>
        <v>7.6388888888888909E-2</v>
      </c>
      <c r="C39" s="46"/>
      <c r="D39" s="54"/>
      <c r="E39" s="46"/>
      <c r="F39" s="54"/>
      <c r="G39" s="56"/>
      <c r="H39" s="93"/>
      <c r="I39" s="104"/>
      <c r="J39" s="105"/>
      <c r="K39" s="106"/>
      <c r="L39" s="93"/>
      <c r="M39" s="73"/>
      <c r="N39" s="122"/>
      <c r="O39" s="105"/>
      <c r="P39" s="106"/>
      <c r="Q39" s="106"/>
      <c r="R39" s="106"/>
      <c r="S39" s="93"/>
      <c r="T39" s="118"/>
      <c r="U39" s="118"/>
      <c r="V39" s="55" t="str">
        <f t="shared" si="0"/>
        <v/>
      </c>
      <c r="W39" s="49" t="str">
        <f t="shared" si="1"/>
        <v/>
      </c>
      <c r="X39" s="49" t="str">
        <f t="shared" si="2"/>
        <v/>
      </c>
      <c r="Y39" s="49" t="str">
        <f t="shared" si="3"/>
        <v/>
      </c>
      <c r="Z39" s="49" t="str">
        <f t="shared" si="8"/>
        <v/>
      </c>
      <c r="AA39" s="51" t="str">
        <f t="shared" si="9"/>
        <v/>
      </c>
      <c r="AB39" s="51" t="str">
        <f t="shared" si="10"/>
        <v/>
      </c>
      <c r="AC39" s="52" t="str">
        <f t="shared" si="4"/>
        <v/>
      </c>
      <c r="AD39" s="53" t="str">
        <f t="shared" si="12"/>
        <v/>
      </c>
      <c r="AE39" s="91"/>
      <c r="AF39" s="128" t="str">
        <f t="shared" si="6"/>
        <v/>
      </c>
      <c r="AG39" s="129" t="str">
        <f t="shared" si="11"/>
        <v/>
      </c>
      <c r="AH39" s="91"/>
    </row>
    <row r="40" spans="2:34" x14ac:dyDescent="0.25">
      <c r="B40" s="143">
        <f t="shared" si="7"/>
        <v>7.9861111111111133E-2</v>
      </c>
      <c r="C40" s="46"/>
      <c r="D40" s="54"/>
      <c r="E40" s="46"/>
      <c r="F40" s="54"/>
      <c r="G40" s="56"/>
      <c r="H40" s="93"/>
      <c r="I40" s="104"/>
      <c r="J40" s="105"/>
      <c r="K40" s="106"/>
      <c r="L40" s="93"/>
      <c r="M40" s="73"/>
      <c r="N40" s="122"/>
      <c r="O40" s="115"/>
      <c r="P40" s="116"/>
      <c r="Q40" s="116"/>
      <c r="R40" s="116"/>
      <c r="S40" s="117"/>
      <c r="T40" s="118"/>
      <c r="U40" s="118"/>
      <c r="V40" s="55" t="str">
        <f t="shared" si="0"/>
        <v/>
      </c>
      <c r="W40" s="49" t="str">
        <f t="shared" si="1"/>
        <v/>
      </c>
      <c r="X40" s="49" t="str">
        <f t="shared" si="2"/>
        <v/>
      </c>
      <c r="Y40" s="49" t="str">
        <f t="shared" si="3"/>
        <v/>
      </c>
      <c r="Z40" s="49" t="str">
        <f t="shared" si="8"/>
        <v/>
      </c>
      <c r="AA40" s="51" t="str">
        <f t="shared" si="9"/>
        <v/>
      </c>
      <c r="AB40" s="51" t="str">
        <f t="shared" si="10"/>
        <v/>
      </c>
      <c r="AC40" s="52" t="str">
        <f t="shared" si="4"/>
        <v/>
      </c>
      <c r="AD40" s="53" t="str">
        <f t="shared" si="12"/>
        <v/>
      </c>
      <c r="AE40" s="91"/>
      <c r="AF40" s="128" t="str">
        <f t="shared" si="6"/>
        <v/>
      </c>
      <c r="AG40" s="129" t="str">
        <f t="shared" si="11"/>
        <v/>
      </c>
      <c r="AH40" s="91"/>
    </row>
    <row r="41" spans="2:34" x14ac:dyDescent="0.25">
      <c r="B41" s="143">
        <f t="shared" si="7"/>
        <v>8.3333333333333356E-2</v>
      </c>
      <c r="C41" s="46"/>
      <c r="D41" s="54"/>
      <c r="E41" s="46"/>
      <c r="F41" s="54"/>
      <c r="G41" s="56"/>
      <c r="H41" s="93"/>
      <c r="I41" s="104"/>
      <c r="J41" s="105"/>
      <c r="K41" s="106"/>
      <c r="L41" s="93"/>
      <c r="M41" s="73"/>
      <c r="N41" s="122"/>
      <c r="O41" s="105"/>
      <c r="P41" s="106"/>
      <c r="Q41" s="106"/>
      <c r="R41" s="106"/>
      <c r="S41" s="93"/>
      <c r="T41" s="118"/>
      <c r="U41" s="118"/>
      <c r="V41" s="55" t="str">
        <f t="shared" si="0"/>
        <v/>
      </c>
      <c r="W41" s="49" t="str">
        <f t="shared" si="1"/>
        <v/>
      </c>
      <c r="X41" s="49" t="str">
        <f t="shared" si="2"/>
        <v/>
      </c>
      <c r="Y41" s="49" t="str">
        <f t="shared" si="3"/>
        <v/>
      </c>
      <c r="Z41" s="49" t="str">
        <f t="shared" si="8"/>
        <v/>
      </c>
      <c r="AA41" s="51" t="str">
        <f t="shared" si="9"/>
        <v/>
      </c>
      <c r="AB41" s="51" t="str">
        <f t="shared" si="10"/>
        <v/>
      </c>
      <c r="AC41" s="52" t="str">
        <f t="shared" si="4"/>
        <v/>
      </c>
      <c r="AD41" s="53" t="str">
        <f t="shared" si="12"/>
        <v/>
      </c>
      <c r="AE41" s="91"/>
      <c r="AF41" s="128" t="str">
        <f t="shared" si="6"/>
        <v/>
      </c>
      <c r="AG41" s="129" t="str">
        <f t="shared" si="11"/>
        <v/>
      </c>
      <c r="AH41" s="91"/>
    </row>
    <row r="42" spans="2:34" x14ac:dyDescent="0.25">
      <c r="B42" s="143">
        <f t="shared" si="7"/>
        <v>8.680555555555558E-2</v>
      </c>
      <c r="C42" s="46"/>
      <c r="D42" s="54"/>
      <c r="E42" s="46"/>
      <c r="F42" s="54"/>
      <c r="G42" s="56"/>
      <c r="H42" s="93"/>
      <c r="I42" s="104"/>
      <c r="J42" s="105"/>
      <c r="K42" s="106"/>
      <c r="L42" s="93"/>
      <c r="M42" s="73"/>
      <c r="N42" s="122"/>
      <c r="O42" s="105"/>
      <c r="P42" s="106"/>
      <c r="Q42" s="106"/>
      <c r="R42" s="106"/>
      <c r="S42" s="93"/>
      <c r="T42" s="118"/>
      <c r="U42" s="118"/>
      <c r="V42" s="55" t="str">
        <f t="shared" si="0"/>
        <v/>
      </c>
      <c r="W42" s="49" t="str">
        <f t="shared" si="1"/>
        <v/>
      </c>
      <c r="X42" s="49" t="str">
        <f t="shared" si="2"/>
        <v/>
      </c>
      <c r="Y42" s="49" t="str">
        <f t="shared" si="3"/>
        <v/>
      </c>
      <c r="Z42" s="49" t="str">
        <f t="shared" si="8"/>
        <v/>
      </c>
      <c r="AA42" s="51" t="str">
        <f t="shared" si="9"/>
        <v/>
      </c>
      <c r="AB42" s="51" t="str">
        <f t="shared" si="10"/>
        <v/>
      </c>
      <c r="AC42" s="52" t="str">
        <f t="shared" si="4"/>
        <v/>
      </c>
      <c r="AD42" s="53" t="str">
        <f t="shared" si="12"/>
        <v/>
      </c>
      <c r="AE42" s="91"/>
      <c r="AF42" s="128" t="str">
        <f t="shared" si="6"/>
        <v/>
      </c>
      <c r="AG42" s="129" t="str">
        <f t="shared" si="11"/>
        <v/>
      </c>
      <c r="AH42" s="91"/>
    </row>
    <row r="43" spans="2:34" x14ac:dyDescent="0.25">
      <c r="B43" s="143">
        <f t="shared" si="7"/>
        <v>9.0277777777777804E-2</v>
      </c>
      <c r="C43" s="46"/>
      <c r="D43" s="54"/>
      <c r="E43" s="46"/>
      <c r="F43" s="54"/>
      <c r="G43" s="56"/>
      <c r="H43" s="93"/>
      <c r="I43" s="104"/>
      <c r="J43" s="105"/>
      <c r="K43" s="106"/>
      <c r="L43" s="93"/>
      <c r="M43" s="73"/>
      <c r="N43" s="122"/>
      <c r="O43" s="105"/>
      <c r="P43" s="106"/>
      <c r="Q43" s="106"/>
      <c r="R43" s="106"/>
      <c r="S43" s="93"/>
      <c r="T43" s="118"/>
      <c r="U43" s="118"/>
      <c r="V43" s="55" t="str">
        <f t="shared" si="0"/>
        <v/>
      </c>
      <c r="W43" s="49" t="str">
        <f t="shared" si="1"/>
        <v/>
      </c>
      <c r="X43" s="49" t="str">
        <f t="shared" si="2"/>
        <v/>
      </c>
      <c r="Y43" s="49" t="str">
        <f t="shared" si="3"/>
        <v/>
      </c>
      <c r="Z43" s="49" t="str">
        <f t="shared" si="8"/>
        <v/>
      </c>
      <c r="AA43" s="51" t="str">
        <f t="shared" si="9"/>
        <v/>
      </c>
      <c r="AB43" s="51" t="str">
        <f t="shared" si="10"/>
        <v/>
      </c>
      <c r="AC43" s="52" t="str">
        <f t="shared" si="4"/>
        <v/>
      </c>
      <c r="AD43" s="53" t="str">
        <f t="shared" si="12"/>
        <v/>
      </c>
      <c r="AE43" s="91"/>
      <c r="AF43" s="128" t="str">
        <f t="shared" si="6"/>
        <v/>
      </c>
      <c r="AG43" s="129" t="str">
        <f t="shared" si="11"/>
        <v/>
      </c>
      <c r="AH43" s="91"/>
    </row>
    <row r="44" spans="2:34" x14ac:dyDescent="0.25">
      <c r="B44" s="143">
        <f t="shared" si="7"/>
        <v>9.3750000000000028E-2</v>
      </c>
      <c r="C44" s="46"/>
      <c r="D44" s="54"/>
      <c r="E44" s="46"/>
      <c r="F44" s="54"/>
      <c r="G44" s="56"/>
      <c r="H44" s="93"/>
      <c r="I44" s="104"/>
      <c r="J44" s="105"/>
      <c r="K44" s="106"/>
      <c r="L44" s="93"/>
      <c r="M44" s="73"/>
      <c r="N44" s="122"/>
      <c r="O44" s="105"/>
      <c r="P44" s="106"/>
      <c r="Q44" s="106"/>
      <c r="R44" s="106"/>
      <c r="S44" s="93"/>
      <c r="T44" s="118"/>
      <c r="U44" s="118"/>
      <c r="V44" s="55" t="str">
        <f t="shared" si="0"/>
        <v/>
      </c>
      <c r="W44" s="49" t="str">
        <f t="shared" si="1"/>
        <v/>
      </c>
      <c r="X44" s="49" t="str">
        <f t="shared" si="2"/>
        <v/>
      </c>
      <c r="Y44" s="49" t="str">
        <f t="shared" si="3"/>
        <v/>
      </c>
      <c r="Z44" s="49" t="str">
        <f t="shared" si="8"/>
        <v/>
      </c>
      <c r="AA44" s="51" t="str">
        <f t="shared" si="9"/>
        <v/>
      </c>
      <c r="AB44" s="51" t="str">
        <f t="shared" si="10"/>
        <v/>
      </c>
      <c r="AC44" s="52" t="str">
        <f t="shared" si="4"/>
        <v/>
      </c>
      <c r="AD44" s="53" t="str">
        <f t="shared" si="12"/>
        <v/>
      </c>
      <c r="AE44" s="91"/>
      <c r="AF44" s="128" t="str">
        <f t="shared" si="6"/>
        <v/>
      </c>
      <c r="AG44" s="129" t="str">
        <f t="shared" si="11"/>
        <v/>
      </c>
      <c r="AH44" s="91"/>
    </row>
    <row r="45" spans="2:34" x14ac:dyDescent="0.25">
      <c r="B45" s="143">
        <f t="shared" si="7"/>
        <v>9.7222222222222252E-2</v>
      </c>
      <c r="C45" s="46"/>
      <c r="D45" s="54"/>
      <c r="E45" s="46"/>
      <c r="F45" s="54"/>
      <c r="G45" s="56"/>
      <c r="H45" s="93"/>
      <c r="I45" s="104"/>
      <c r="J45" s="105"/>
      <c r="K45" s="106"/>
      <c r="L45" s="93"/>
      <c r="M45" s="73"/>
      <c r="N45" s="122"/>
      <c r="O45" s="105"/>
      <c r="P45" s="106"/>
      <c r="Q45" s="106"/>
      <c r="R45" s="106"/>
      <c r="S45" s="93"/>
      <c r="T45" s="118"/>
      <c r="U45" s="118"/>
      <c r="V45" s="55" t="str">
        <f t="shared" si="0"/>
        <v/>
      </c>
      <c r="W45" s="49" t="str">
        <f t="shared" si="1"/>
        <v/>
      </c>
      <c r="X45" s="49" t="str">
        <f t="shared" si="2"/>
        <v/>
      </c>
      <c r="Y45" s="49" t="str">
        <f t="shared" si="3"/>
        <v/>
      </c>
      <c r="Z45" s="49" t="str">
        <f t="shared" si="8"/>
        <v/>
      </c>
      <c r="AA45" s="51" t="str">
        <f t="shared" si="9"/>
        <v/>
      </c>
      <c r="AB45" s="51" t="str">
        <f t="shared" si="10"/>
        <v/>
      </c>
      <c r="AC45" s="52" t="str">
        <f t="shared" si="4"/>
        <v/>
      </c>
      <c r="AD45" s="53" t="str">
        <f t="shared" si="12"/>
        <v/>
      </c>
      <c r="AE45" s="91"/>
      <c r="AF45" s="128" t="str">
        <f t="shared" si="6"/>
        <v/>
      </c>
      <c r="AG45" s="129" t="str">
        <f t="shared" si="11"/>
        <v/>
      </c>
      <c r="AH45" s="91"/>
    </row>
    <row r="46" spans="2:34" x14ac:dyDescent="0.25">
      <c r="B46" s="143">
        <f t="shared" si="7"/>
        <v>0.10069444444444448</v>
      </c>
      <c r="C46" s="46"/>
      <c r="D46" s="54"/>
      <c r="E46" s="46"/>
      <c r="F46" s="54"/>
      <c r="G46" s="56"/>
      <c r="H46" s="93"/>
      <c r="I46" s="104"/>
      <c r="J46" s="105"/>
      <c r="K46" s="106"/>
      <c r="L46" s="93"/>
      <c r="M46" s="73"/>
      <c r="N46" s="122"/>
      <c r="O46" s="105"/>
      <c r="P46" s="106"/>
      <c r="Q46" s="106"/>
      <c r="R46" s="106"/>
      <c r="S46" s="93"/>
      <c r="T46" s="118"/>
      <c r="U46" s="118"/>
      <c r="V46" s="55" t="str">
        <f t="shared" si="0"/>
        <v/>
      </c>
      <c r="W46" s="49" t="str">
        <f t="shared" si="1"/>
        <v/>
      </c>
      <c r="X46" s="49" t="str">
        <f t="shared" si="2"/>
        <v/>
      </c>
      <c r="Y46" s="49" t="str">
        <f t="shared" si="3"/>
        <v/>
      </c>
      <c r="Z46" s="49" t="str">
        <f t="shared" si="8"/>
        <v/>
      </c>
      <c r="AA46" s="51" t="str">
        <f t="shared" si="9"/>
        <v/>
      </c>
      <c r="AB46" s="51" t="str">
        <f t="shared" si="10"/>
        <v/>
      </c>
      <c r="AC46" s="52" t="str">
        <f t="shared" si="4"/>
        <v/>
      </c>
      <c r="AD46" s="53" t="str">
        <f t="shared" si="12"/>
        <v/>
      </c>
      <c r="AE46" s="91"/>
      <c r="AF46" s="128" t="str">
        <f t="shared" si="6"/>
        <v/>
      </c>
      <c r="AG46" s="129" t="str">
        <f t="shared" si="11"/>
        <v/>
      </c>
      <c r="AH46" s="91"/>
    </row>
    <row r="47" spans="2:34" x14ac:dyDescent="0.25">
      <c r="B47" s="143">
        <f t="shared" si="7"/>
        <v>0.1041666666666667</v>
      </c>
      <c r="C47" s="46"/>
      <c r="D47" s="54"/>
      <c r="E47" s="46"/>
      <c r="F47" s="54"/>
      <c r="G47" s="56"/>
      <c r="H47" s="93"/>
      <c r="I47" s="104"/>
      <c r="J47" s="105"/>
      <c r="K47" s="106"/>
      <c r="L47" s="93"/>
      <c r="M47" s="73"/>
      <c r="N47" s="122"/>
      <c r="O47" s="105"/>
      <c r="P47" s="106"/>
      <c r="Q47" s="106"/>
      <c r="R47" s="106"/>
      <c r="S47" s="93"/>
      <c r="T47" s="118"/>
      <c r="U47" s="118"/>
      <c r="V47" s="55" t="str">
        <f t="shared" si="0"/>
        <v/>
      </c>
      <c r="W47" s="49" t="str">
        <f t="shared" si="1"/>
        <v/>
      </c>
      <c r="X47" s="49" t="str">
        <f t="shared" si="2"/>
        <v/>
      </c>
      <c r="Y47" s="49" t="str">
        <f t="shared" si="3"/>
        <v/>
      </c>
      <c r="Z47" s="49" t="str">
        <f t="shared" si="8"/>
        <v/>
      </c>
      <c r="AA47" s="51" t="str">
        <f t="shared" si="9"/>
        <v/>
      </c>
      <c r="AB47" s="51" t="str">
        <f t="shared" si="10"/>
        <v/>
      </c>
      <c r="AC47" s="52" t="str">
        <f t="shared" si="4"/>
        <v/>
      </c>
      <c r="AD47" s="53" t="str">
        <f t="shared" si="12"/>
        <v/>
      </c>
      <c r="AE47" s="91"/>
      <c r="AF47" s="128" t="str">
        <f t="shared" si="6"/>
        <v/>
      </c>
      <c r="AG47" s="129" t="str">
        <f t="shared" si="11"/>
        <v/>
      </c>
      <c r="AH47" s="91"/>
    </row>
    <row r="48" spans="2:34" x14ac:dyDescent="0.25">
      <c r="B48" s="143">
        <f t="shared" si="7"/>
        <v>0.10763888888888892</v>
      </c>
      <c r="C48" s="46"/>
      <c r="D48" s="54"/>
      <c r="E48" s="46"/>
      <c r="F48" s="54"/>
      <c r="G48" s="56"/>
      <c r="H48" s="93"/>
      <c r="I48" s="104"/>
      <c r="J48" s="105"/>
      <c r="K48" s="106"/>
      <c r="L48" s="93"/>
      <c r="M48" s="73"/>
      <c r="N48" s="122"/>
      <c r="O48" s="105"/>
      <c r="P48" s="106"/>
      <c r="Q48" s="106"/>
      <c r="R48" s="106"/>
      <c r="S48" s="93"/>
      <c r="T48" s="118"/>
      <c r="U48" s="118"/>
      <c r="V48" s="55" t="str">
        <f t="shared" si="0"/>
        <v/>
      </c>
      <c r="W48" s="49" t="str">
        <f t="shared" si="1"/>
        <v/>
      </c>
      <c r="X48" s="49" t="str">
        <f t="shared" si="2"/>
        <v/>
      </c>
      <c r="Y48" s="49" t="str">
        <f t="shared" si="3"/>
        <v/>
      </c>
      <c r="Z48" s="49" t="str">
        <f t="shared" si="8"/>
        <v/>
      </c>
      <c r="AA48" s="51" t="str">
        <f t="shared" si="9"/>
        <v/>
      </c>
      <c r="AB48" s="51" t="str">
        <f t="shared" si="10"/>
        <v/>
      </c>
      <c r="AC48" s="52" t="str">
        <f t="shared" si="4"/>
        <v/>
      </c>
      <c r="AD48" s="53" t="str">
        <f t="shared" si="12"/>
        <v/>
      </c>
      <c r="AE48" s="91"/>
      <c r="AF48" s="128" t="str">
        <f t="shared" si="6"/>
        <v/>
      </c>
      <c r="AG48" s="129" t="str">
        <f t="shared" si="11"/>
        <v/>
      </c>
      <c r="AH48" s="91"/>
    </row>
    <row r="49" spans="1:34" x14ac:dyDescent="0.25">
      <c r="B49" s="143">
        <f t="shared" si="7"/>
        <v>0.11111111111111115</v>
      </c>
      <c r="C49" s="46"/>
      <c r="D49" s="54"/>
      <c r="E49" s="46"/>
      <c r="F49" s="54"/>
      <c r="G49" s="56"/>
      <c r="H49" s="93"/>
      <c r="I49" s="104"/>
      <c r="J49" s="105"/>
      <c r="K49" s="106"/>
      <c r="L49" s="93"/>
      <c r="M49" s="73"/>
      <c r="N49" s="122"/>
      <c r="O49" s="105"/>
      <c r="P49" s="106"/>
      <c r="Q49" s="106"/>
      <c r="R49" s="106"/>
      <c r="S49" s="93"/>
      <c r="T49" s="118"/>
      <c r="U49" s="118"/>
      <c r="V49" s="55" t="str">
        <f t="shared" si="0"/>
        <v/>
      </c>
      <c r="W49" s="49" t="str">
        <f t="shared" si="1"/>
        <v/>
      </c>
      <c r="X49" s="49" t="str">
        <f t="shared" si="2"/>
        <v/>
      </c>
      <c r="Y49" s="49" t="str">
        <f t="shared" si="3"/>
        <v/>
      </c>
      <c r="Z49" s="49" t="str">
        <f t="shared" si="8"/>
        <v/>
      </c>
      <c r="AA49" s="51" t="str">
        <f t="shared" si="9"/>
        <v/>
      </c>
      <c r="AB49" s="51" t="str">
        <f t="shared" si="10"/>
        <v/>
      </c>
      <c r="AC49" s="52" t="str">
        <f t="shared" si="4"/>
        <v/>
      </c>
      <c r="AD49" s="53" t="str">
        <f t="shared" si="12"/>
        <v/>
      </c>
      <c r="AE49" s="91"/>
      <c r="AF49" s="128" t="str">
        <f t="shared" si="6"/>
        <v/>
      </c>
      <c r="AG49" s="129" t="str">
        <f t="shared" si="11"/>
        <v/>
      </c>
      <c r="AH49" s="91"/>
    </row>
    <row r="50" spans="1:34" x14ac:dyDescent="0.25">
      <c r="B50" s="143">
        <f t="shared" si="7"/>
        <v>0.11458333333333337</v>
      </c>
      <c r="C50" s="46"/>
      <c r="D50" s="54"/>
      <c r="E50" s="46"/>
      <c r="F50" s="54"/>
      <c r="G50" s="56"/>
      <c r="H50" s="93"/>
      <c r="I50" s="104"/>
      <c r="J50" s="105"/>
      <c r="K50" s="106"/>
      <c r="L50" s="93"/>
      <c r="M50" s="73"/>
      <c r="N50" s="122"/>
      <c r="O50" s="105"/>
      <c r="P50" s="106"/>
      <c r="Q50" s="106"/>
      <c r="R50" s="106"/>
      <c r="S50" s="93"/>
      <c r="T50" s="118"/>
      <c r="U50" s="118"/>
      <c r="V50" s="55" t="str">
        <f t="shared" si="0"/>
        <v/>
      </c>
      <c r="W50" s="49" t="str">
        <f t="shared" si="1"/>
        <v/>
      </c>
      <c r="X50" s="49" t="str">
        <f t="shared" si="2"/>
        <v/>
      </c>
      <c r="Y50" s="49" t="str">
        <f t="shared" si="3"/>
        <v/>
      </c>
      <c r="Z50" s="49" t="str">
        <f t="shared" si="8"/>
        <v/>
      </c>
      <c r="AA50" s="51" t="str">
        <f t="shared" si="9"/>
        <v/>
      </c>
      <c r="AB50" s="51" t="str">
        <f t="shared" si="10"/>
        <v/>
      </c>
      <c r="AC50" s="52" t="str">
        <f t="shared" si="4"/>
        <v/>
      </c>
      <c r="AD50" s="53" t="str">
        <f t="shared" si="12"/>
        <v/>
      </c>
      <c r="AE50" s="91"/>
      <c r="AF50" s="128" t="str">
        <f t="shared" si="6"/>
        <v/>
      </c>
      <c r="AG50" s="129" t="str">
        <f t="shared" si="11"/>
        <v/>
      </c>
      <c r="AH50" s="91"/>
    </row>
    <row r="51" spans="1:34" x14ac:dyDescent="0.25">
      <c r="B51" s="143">
        <f t="shared" si="7"/>
        <v>0.11805555555555559</v>
      </c>
      <c r="C51" s="46"/>
      <c r="D51" s="54"/>
      <c r="E51" s="46"/>
      <c r="F51" s="54"/>
      <c r="G51" s="56"/>
      <c r="H51" s="93"/>
      <c r="I51" s="104"/>
      <c r="J51" s="105"/>
      <c r="K51" s="106"/>
      <c r="L51" s="93"/>
      <c r="M51" s="73"/>
      <c r="N51" s="122"/>
      <c r="O51" s="105"/>
      <c r="P51" s="106"/>
      <c r="Q51" s="106"/>
      <c r="R51" s="106"/>
      <c r="S51" s="93"/>
      <c r="T51" s="118"/>
      <c r="U51" s="118"/>
      <c r="V51" s="55" t="str">
        <f t="shared" si="0"/>
        <v/>
      </c>
      <c r="W51" s="49" t="str">
        <f t="shared" si="1"/>
        <v/>
      </c>
      <c r="X51" s="49" t="str">
        <f t="shared" si="2"/>
        <v/>
      </c>
      <c r="Y51" s="49" t="str">
        <f t="shared" si="3"/>
        <v/>
      </c>
      <c r="Z51" s="49" t="str">
        <f t="shared" si="8"/>
        <v/>
      </c>
      <c r="AA51" s="51" t="str">
        <f t="shared" si="9"/>
        <v/>
      </c>
      <c r="AB51" s="51" t="str">
        <f t="shared" si="10"/>
        <v/>
      </c>
      <c r="AC51" s="52" t="str">
        <f t="shared" si="4"/>
        <v/>
      </c>
      <c r="AD51" s="53" t="str">
        <f t="shared" si="12"/>
        <v/>
      </c>
      <c r="AE51" s="91"/>
      <c r="AF51" s="128" t="str">
        <f t="shared" si="6"/>
        <v/>
      </c>
      <c r="AG51" s="129" t="str">
        <f t="shared" si="11"/>
        <v/>
      </c>
      <c r="AH51" s="91"/>
    </row>
    <row r="52" spans="1:34" x14ac:dyDescent="0.25">
      <c r="B52" s="143">
        <f t="shared" si="7"/>
        <v>0.12152777777777782</v>
      </c>
      <c r="C52" s="46"/>
      <c r="D52" s="54"/>
      <c r="E52" s="46"/>
      <c r="F52" s="54"/>
      <c r="G52" s="56"/>
      <c r="H52" s="93"/>
      <c r="I52" s="104"/>
      <c r="J52" s="105"/>
      <c r="K52" s="106"/>
      <c r="L52" s="93"/>
      <c r="M52" s="73"/>
      <c r="N52" s="122"/>
      <c r="O52" s="105"/>
      <c r="P52" s="106"/>
      <c r="Q52" s="106"/>
      <c r="R52" s="106"/>
      <c r="S52" s="93"/>
      <c r="T52" s="118"/>
      <c r="U52" s="118"/>
      <c r="V52" s="55" t="str">
        <f t="shared" si="0"/>
        <v/>
      </c>
      <c r="W52" s="49" t="str">
        <f t="shared" si="1"/>
        <v/>
      </c>
      <c r="X52" s="49" t="str">
        <f t="shared" si="2"/>
        <v/>
      </c>
      <c r="Y52" s="49" t="str">
        <f t="shared" si="3"/>
        <v/>
      </c>
      <c r="Z52" s="49" t="str">
        <f t="shared" si="8"/>
        <v/>
      </c>
      <c r="AA52" s="51" t="str">
        <f t="shared" si="9"/>
        <v/>
      </c>
      <c r="AB52" s="51" t="str">
        <f t="shared" si="10"/>
        <v/>
      </c>
      <c r="AC52" s="52" t="str">
        <f t="shared" si="4"/>
        <v/>
      </c>
      <c r="AD52" s="53" t="str">
        <f t="shared" si="12"/>
        <v/>
      </c>
      <c r="AE52" s="91"/>
      <c r="AF52" s="128" t="str">
        <f t="shared" si="6"/>
        <v/>
      </c>
      <c r="AG52" s="129" t="str">
        <f t="shared" si="11"/>
        <v/>
      </c>
      <c r="AH52" s="91"/>
    </row>
    <row r="53" spans="1:34" x14ac:dyDescent="0.25">
      <c r="B53" s="143">
        <f t="shared" si="7"/>
        <v>0.12500000000000003</v>
      </c>
      <c r="C53" s="46"/>
      <c r="D53" s="54"/>
      <c r="E53" s="46"/>
      <c r="F53" s="54"/>
      <c r="G53" s="56"/>
      <c r="H53" s="93"/>
      <c r="I53" s="104"/>
      <c r="J53" s="105"/>
      <c r="K53" s="106"/>
      <c r="L53" s="93"/>
      <c r="M53" s="73"/>
      <c r="N53" s="122"/>
      <c r="O53" s="105"/>
      <c r="P53" s="106"/>
      <c r="Q53" s="106"/>
      <c r="R53" s="106"/>
      <c r="S53" s="93"/>
      <c r="T53" s="118"/>
      <c r="U53" s="118"/>
      <c r="V53" s="55" t="str">
        <f t="shared" si="0"/>
        <v/>
      </c>
      <c r="W53" s="49" t="str">
        <f t="shared" si="1"/>
        <v/>
      </c>
      <c r="X53" s="49" t="str">
        <f t="shared" si="2"/>
        <v/>
      </c>
      <c r="Y53" s="49" t="str">
        <f t="shared" si="3"/>
        <v/>
      </c>
      <c r="Z53" s="49" t="str">
        <f t="shared" si="8"/>
        <v/>
      </c>
      <c r="AA53" s="51" t="str">
        <f t="shared" si="9"/>
        <v/>
      </c>
      <c r="AB53" s="51" t="str">
        <f t="shared" si="10"/>
        <v/>
      </c>
      <c r="AC53" s="52" t="str">
        <f t="shared" si="4"/>
        <v/>
      </c>
      <c r="AD53" s="53" t="str">
        <f t="shared" si="12"/>
        <v/>
      </c>
      <c r="AE53" s="91"/>
      <c r="AF53" s="128" t="str">
        <f t="shared" si="6"/>
        <v/>
      </c>
      <c r="AG53" s="129" t="str">
        <f t="shared" si="11"/>
        <v/>
      </c>
      <c r="AH53" s="91"/>
    </row>
    <row r="54" spans="1:34" x14ac:dyDescent="0.25">
      <c r="B54" s="143">
        <f t="shared" si="7"/>
        <v>0.12847222222222224</v>
      </c>
      <c r="C54" s="46"/>
      <c r="D54" s="54"/>
      <c r="E54" s="46"/>
      <c r="F54" s="54"/>
      <c r="G54" s="56"/>
      <c r="H54" s="93"/>
      <c r="I54" s="104"/>
      <c r="J54" s="105"/>
      <c r="K54" s="106"/>
      <c r="L54" s="93"/>
      <c r="M54" s="73"/>
      <c r="N54" s="122"/>
      <c r="O54" s="105"/>
      <c r="P54" s="106"/>
      <c r="Q54" s="106"/>
      <c r="R54" s="106"/>
      <c r="S54" s="93"/>
      <c r="T54" s="118"/>
      <c r="U54" s="118"/>
      <c r="V54" s="55" t="str">
        <f t="shared" si="0"/>
        <v/>
      </c>
      <c r="W54" s="49" t="str">
        <f t="shared" si="1"/>
        <v/>
      </c>
      <c r="X54" s="49" t="str">
        <f t="shared" si="2"/>
        <v/>
      </c>
      <c r="Y54" s="49" t="str">
        <f t="shared" si="3"/>
        <v/>
      </c>
      <c r="Z54" s="49" t="str">
        <f t="shared" si="8"/>
        <v/>
      </c>
      <c r="AA54" s="51" t="str">
        <f t="shared" si="9"/>
        <v/>
      </c>
      <c r="AB54" s="51" t="str">
        <f t="shared" si="10"/>
        <v/>
      </c>
      <c r="AC54" s="52" t="str">
        <f t="shared" si="4"/>
        <v/>
      </c>
      <c r="AD54" s="53" t="str">
        <f t="shared" si="12"/>
        <v/>
      </c>
      <c r="AE54" s="91"/>
      <c r="AF54" s="128" t="str">
        <f t="shared" si="6"/>
        <v/>
      </c>
      <c r="AG54" s="129" t="str">
        <f t="shared" si="11"/>
        <v/>
      </c>
      <c r="AH54" s="91"/>
    </row>
    <row r="55" spans="1:34" x14ac:dyDescent="0.25">
      <c r="B55" s="143">
        <f t="shared" si="7"/>
        <v>0.13194444444444445</v>
      </c>
      <c r="C55" s="46"/>
      <c r="D55" s="54"/>
      <c r="E55" s="46"/>
      <c r="F55" s="54"/>
      <c r="G55" s="56"/>
      <c r="H55" s="93"/>
      <c r="I55" s="104"/>
      <c r="J55" s="105"/>
      <c r="K55" s="106"/>
      <c r="L55" s="93"/>
      <c r="M55" s="73"/>
      <c r="N55" s="122"/>
      <c r="O55" s="105"/>
      <c r="P55" s="106"/>
      <c r="Q55" s="106"/>
      <c r="R55" s="106"/>
      <c r="S55" s="93"/>
      <c r="T55" s="118"/>
      <c r="U55" s="118"/>
      <c r="V55" s="55" t="str">
        <f t="shared" si="0"/>
        <v/>
      </c>
      <c r="W55" s="49" t="str">
        <f t="shared" si="1"/>
        <v/>
      </c>
      <c r="X55" s="49" t="str">
        <f t="shared" si="2"/>
        <v/>
      </c>
      <c r="Y55" s="49" t="str">
        <f t="shared" si="3"/>
        <v/>
      </c>
      <c r="Z55" s="49" t="str">
        <f t="shared" si="8"/>
        <v/>
      </c>
      <c r="AA55" s="51" t="str">
        <f t="shared" si="9"/>
        <v/>
      </c>
      <c r="AB55" s="51" t="str">
        <f t="shared" si="10"/>
        <v/>
      </c>
      <c r="AC55" s="52" t="str">
        <f t="shared" si="4"/>
        <v/>
      </c>
      <c r="AD55" s="53" t="str">
        <f t="shared" si="12"/>
        <v/>
      </c>
      <c r="AE55" s="91"/>
      <c r="AF55" s="128" t="str">
        <f t="shared" si="6"/>
        <v/>
      </c>
      <c r="AG55" s="129" t="str">
        <f t="shared" si="11"/>
        <v/>
      </c>
      <c r="AH55" s="91"/>
    </row>
    <row r="56" spans="1:34" x14ac:dyDescent="0.25">
      <c r="B56" s="143">
        <f t="shared" si="7"/>
        <v>0.13541666666666666</v>
      </c>
      <c r="C56" s="46"/>
      <c r="D56" s="54"/>
      <c r="E56" s="46"/>
      <c r="F56" s="54"/>
      <c r="G56" s="56"/>
      <c r="H56" s="93"/>
      <c r="I56" s="104"/>
      <c r="J56" s="105"/>
      <c r="K56" s="106"/>
      <c r="L56" s="93"/>
      <c r="M56" s="73"/>
      <c r="N56" s="122"/>
      <c r="O56" s="105"/>
      <c r="P56" s="106"/>
      <c r="Q56" s="106"/>
      <c r="R56" s="106"/>
      <c r="S56" s="93"/>
      <c r="T56" s="118"/>
      <c r="U56" s="118"/>
      <c r="V56" s="55" t="str">
        <f t="shared" si="0"/>
        <v/>
      </c>
      <c r="W56" s="49" t="str">
        <f t="shared" si="1"/>
        <v/>
      </c>
      <c r="X56" s="49" t="str">
        <f t="shared" si="2"/>
        <v/>
      </c>
      <c r="Y56" s="49" t="str">
        <f t="shared" si="3"/>
        <v/>
      </c>
      <c r="Z56" s="49" t="str">
        <f t="shared" si="8"/>
        <v/>
      </c>
      <c r="AA56" s="51" t="str">
        <f t="shared" si="9"/>
        <v/>
      </c>
      <c r="AB56" s="51" t="str">
        <f t="shared" si="10"/>
        <v/>
      </c>
      <c r="AC56" s="52" t="str">
        <f t="shared" si="4"/>
        <v/>
      </c>
      <c r="AD56" s="53" t="str">
        <f t="shared" si="12"/>
        <v/>
      </c>
      <c r="AE56" s="91"/>
      <c r="AF56" s="128" t="str">
        <f t="shared" si="6"/>
        <v/>
      </c>
      <c r="AG56" s="129" t="str">
        <f t="shared" si="11"/>
        <v/>
      </c>
      <c r="AH56" s="91"/>
    </row>
    <row r="57" spans="1:34" x14ac:dyDescent="0.25">
      <c r="B57" s="143">
        <f t="shared" si="7"/>
        <v>0.13888888888888887</v>
      </c>
      <c r="C57" s="46"/>
      <c r="D57" s="54"/>
      <c r="E57" s="46"/>
      <c r="F57" s="54"/>
      <c r="G57" s="56"/>
      <c r="H57" s="93"/>
      <c r="I57" s="104"/>
      <c r="J57" s="105"/>
      <c r="K57" s="106"/>
      <c r="L57" s="93"/>
      <c r="M57" s="73"/>
      <c r="N57" s="122"/>
      <c r="O57" s="105"/>
      <c r="P57" s="106"/>
      <c r="Q57" s="106"/>
      <c r="R57" s="106"/>
      <c r="S57" s="93"/>
      <c r="T57" s="118"/>
      <c r="U57" s="118"/>
      <c r="V57" s="55" t="str">
        <f t="shared" si="0"/>
        <v/>
      </c>
      <c r="W57" s="49" t="str">
        <f t="shared" si="1"/>
        <v/>
      </c>
      <c r="X57" s="49" t="str">
        <f t="shared" si="2"/>
        <v/>
      </c>
      <c r="Y57" s="49" t="str">
        <f t="shared" si="3"/>
        <v/>
      </c>
      <c r="Z57" s="49" t="str">
        <f t="shared" si="8"/>
        <v/>
      </c>
      <c r="AA57" s="51" t="str">
        <f t="shared" si="9"/>
        <v/>
      </c>
      <c r="AB57" s="51" t="str">
        <f t="shared" si="10"/>
        <v/>
      </c>
      <c r="AC57" s="52" t="str">
        <f t="shared" si="4"/>
        <v/>
      </c>
      <c r="AD57" s="53" t="str">
        <f t="shared" si="12"/>
        <v/>
      </c>
      <c r="AE57" s="91"/>
      <c r="AF57" s="128" t="str">
        <f t="shared" si="6"/>
        <v/>
      </c>
      <c r="AG57" s="129" t="str">
        <f t="shared" si="11"/>
        <v/>
      </c>
      <c r="AH57" s="91"/>
    </row>
    <row r="58" spans="1:34" x14ac:dyDescent="0.25">
      <c r="B58" s="143">
        <f t="shared" si="7"/>
        <v>0.14236111111111108</v>
      </c>
      <c r="C58" s="46"/>
      <c r="D58" s="54"/>
      <c r="E58" s="46"/>
      <c r="F58" s="54"/>
      <c r="G58" s="56"/>
      <c r="H58" s="93"/>
      <c r="I58" s="104"/>
      <c r="J58" s="105"/>
      <c r="K58" s="106"/>
      <c r="L58" s="93"/>
      <c r="M58" s="73"/>
      <c r="N58" s="122"/>
      <c r="O58" s="105"/>
      <c r="P58" s="106"/>
      <c r="Q58" s="106"/>
      <c r="R58" s="106"/>
      <c r="S58" s="93"/>
      <c r="T58" s="118"/>
      <c r="U58" s="118"/>
      <c r="V58" s="55" t="str">
        <f t="shared" si="0"/>
        <v/>
      </c>
      <c r="W58" s="49" t="str">
        <f t="shared" si="1"/>
        <v/>
      </c>
      <c r="X58" s="49" t="str">
        <f t="shared" si="2"/>
        <v/>
      </c>
      <c r="Y58" s="49" t="str">
        <f t="shared" si="3"/>
        <v/>
      </c>
      <c r="Z58" s="49" t="str">
        <f t="shared" si="8"/>
        <v/>
      </c>
      <c r="AA58" s="51" t="str">
        <f t="shared" si="9"/>
        <v/>
      </c>
      <c r="AB58" s="51" t="str">
        <f t="shared" si="10"/>
        <v/>
      </c>
      <c r="AC58" s="52" t="str">
        <f t="shared" si="4"/>
        <v/>
      </c>
      <c r="AD58" s="53" t="str">
        <f t="shared" si="12"/>
        <v/>
      </c>
      <c r="AE58" s="91"/>
      <c r="AF58" s="128" t="str">
        <f t="shared" si="6"/>
        <v/>
      </c>
      <c r="AG58" s="129" t="str">
        <f t="shared" si="11"/>
        <v/>
      </c>
      <c r="AH58" s="91"/>
    </row>
    <row r="59" spans="1:34" x14ac:dyDescent="0.25">
      <c r="B59" s="143">
        <f t="shared" si="7"/>
        <v>0.14583333333333329</v>
      </c>
      <c r="C59" s="46"/>
      <c r="D59" s="54"/>
      <c r="E59" s="46"/>
      <c r="F59" s="54"/>
      <c r="G59" s="56"/>
      <c r="H59" s="93"/>
      <c r="I59" s="104"/>
      <c r="J59" s="105"/>
      <c r="K59" s="106"/>
      <c r="L59" s="93"/>
      <c r="M59" s="73"/>
      <c r="N59" s="122"/>
      <c r="O59" s="105"/>
      <c r="P59" s="106"/>
      <c r="Q59" s="106"/>
      <c r="R59" s="106"/>
      <c r="S59" s="93"/>
      <c r="T59" s="118"/>
      <c r="U59" s="118"/>
      <c r="V59" s="55" t="str">
        <f t="shared" si="0"/>
        <v/>
      </c>
      <c r="W59" s="49" t="str">
        <f t="shared" si="1"/>
        <v/>
      </c>
      <c r="X59" s="49" t="str">
        <f t="shared" si="2"/>
        <v/>
      </c>
      <c r="Y59" s="49" t="str">
        <f t="shared" si="3"/>
        <v/>
      </c>
      <c r="Z59" s="49" t="str">
        <f t="shared" si="8"/>
        <v/>
      </c>
      <c r="AA59" s="51" t="str">
        <f t="shared" si="9"/>
        <v/>
      </c>
      <c r="AB59" s="51" t="str">
        <f t="shared" si="10"/>
        <v/>
      </c>
      <c r="AC59" s="52" t="str">
        <f t="shared" si="4"/>
        <v/>
      </c>
      <c r="AD59" s="53" t="str">
        <f t="shared" si="12"/>
        <v/>
      </c>
      <c r="AE59" s="91"/>
      <c r="AF59" s="128" t="str">
        <f t="shared" si="6"/>
        <v/>
      </c>
      <c r="AG59" s="129" t="str">
        <f t="shared" si="11"/>
        <v/>
      </c>
      <c r="AH59" s="91"/>
    </row>
    <row r="60" spans="1:34" x14ac:dyDescent="0.25">
      <c r="B60" s="143">
        <f t="shared" si="7"/>
        <v>0.1493055555555555</v>
      </c>
      <c r="C60" s="46"/>
      <c r="D60" s="54"/>
      <c r="E60" s="46"/>
      <c r="F60" s="54"/>
      <c r="G60" s="56"/>
      <c r="H60" s="93"/>
      <c r="I60" s="104"/>
      <c r="J60" s="105"/>
      <c r="K60" s="106"/>
      <c r="L60" s="93"/>
      <c r="M60" s="73"/>
      <c r="N60" s="122"/>
      <c r="O60" s="105"/>
      <c r="P60" s="106"/>
      <c r="Q60" s="106"/>
      <c r="R60" s="106"/>
      <c r="S60" s="93"/>
      <c r="T60" s="118"/>
      <c r="U60" s="118"/>
      <c r="V60" s="55" t="str">
        <f t="shared" si="0"/>
        <v/>
      </c>
      <c r="W60" s="49" t="str">
        <f t="shared" si="1"/>
        <v/>
      </c>
      <c r="X60" s="49" t="str">
        <f t="shared" si="2"/>
        <v/>
      </c>
      <c r="Y60" s="49" t="str">
        <f t="shared" si="3"/>
        <v/>
      </c>
      <c r="Z60" s="49" t="str">
        <f t="shared" si="8"/>
        <v/>
      </c>
      <c r="AA60" s="51" t="str">
        <f t="shared" si="9"/>
        <v/>
      </c>
      <c r="AB60" s="51" t="str">
        <f t="shared" si="10"/>
        <v/>
      </c>
      <c r="AC60" s="52" t="str">
        <f t="shared" si="4"/>
        <v/>
      </c>
      <c r="AD60" s="53" t="str">
        <f t="shared" si="12"/>
        <v/>
      </c>
      <c r="AE60" s="91"/>
      <c r="AF60" s="128" t="str">
        <f t="shared" si="6"/>
        <v/>
      </c>
      <c r="AG60" s="129" t="str">
        <f t="shared" si="11"/>
        <v/>
      </c>
      <c r="AH60" s="91"/>
    </row>
    <row r="61" spans="1:34" x14ac:dyDescent="0.25">
      <c r="B61" s="143">
        <f t="shared" si="7"/>
        <v>0.15277777777777771</v>
      </c>
      <c r="C61" s="46"/>
      <c r="D61" s="54"/>
      <c r="E61" s="46"/>
      <c r="F61" s="54"/>
      <c r="G61" s="56"/>
      <c r="H61" s="93"/>
      <c r="I61" s="104"/>
      <c r="J61" s="105"/>
      <c r="K61" s="106"/>
      <c r="L61" s="93"/>
      <c r="M61" s="73"/>
      <c r="N61" s="122"/>
      <c r="O61" s="105"/>
      <c r="P61" s="106"/>
      <c r="Q61" s="106"/>
      <c r="R61" s="106"/>
      <c r="S61" s="93"/>
      <c r="T61" s="118"/>
      <c r="U61" s="118"/>
      <c r="V61" s="55" t="str">
        <f t="shared" si="0"/>
        <v/>
      </c>
      <c r="W61" s="49" t="str">
        <f t="shared" si="1"/>
        <v/>
      </c>
      <c r="X61" s="49" t="str">
        <f t="shared" si="2"/>
        <v/>
      </c>
      <c r="Y61" s="49" t="str">
        <f t="shared" si="3"/>
        <v/>
      </c>
      <c r="Z61" s="49" t="str">
        <f t="shared" si="8"/>
        <v/>
      </c>
      <c r="AA61" s="51" t="str">
        <f t="shared" si="9"/>
        <v/>
      </c>
      <c r="AB61" s="51" t="str">
        <f t="shared" si="10"/>
        <v/>
      </c>
      <c r="AC61" s="52" t="str">
        <f t="shared" si="4"/>
        <v/>
      </c>
      <c r="AD61" s="53" t="str">
        <f t="shared" si="12"/>
        <v/>
      </c>
      <c r="AE61" s="91"/>
      <c r="AF61" s="128" t="str">
        <f t="shared" si="6"/>
        <v/>
      </c>
      <c r="AG61" s="129" t="str">
        <f t="shared" si="11"/>
        <v/>
      </c>
      <c r="AH61" s="91"/>
    </row>
    <row r="62" spans="1:34" x14ac:dyDescent="0.25">
      <c r="B62" s="143">
        <f t="shared" si="7"/>
        <v>0.15624999999999992</v>
      </c>
      <c r="C62" s="46"/>
      <c r="D62" s="54"/>
      <c r="E62" s="46"/>
      <c r="F62" s="54"/>
      <c r="G62" s="56"/>
      <c r="H62" s="93"/>
      <c r="I62" s="104"/>
      <c r="J62" s="105"/>
      <c r="K62" s="106"/>
      <c r="L62" s="93"/>
      <c r="M62" s="73"/>
      <c r="N62" s="122"/>
      <c r="O62" s="105"/>
      <c r="P62" s="106"/>
      <c r="Q62" s="106"/>
      <c r="R62" s="106"/>
      <c r="S62" s="93"/>
      <c r="T62" s="118"/>
      <c r="U62" s="118"/>
      <c r="V62" s="55" t="str">
        <f t="shared" si="0"/>
        <v/>
      </c>
      <c r="W62" s="49" t="str">
        <f t="shared" si="1"/>
        <v/>
      </c>
      <c r="X62" s="49" t="str">
        <f t="shared" si="2"/>
        <v/>
      </c>
      <c r="Y62" s="49" t="str">
        <f t="shared" si="3"/>
        <v/>
      </c>
      <c r="Z62" s="49" t="str">
        <f t="shared" si="8"/>
        <v/>
      </c>
      <c r="AA62" s="51" t="str">
        <f t="shared" si="9"/>
        <v/>
      </c>
      <c r="AB62" s="51" t="str">
        <f t="shared" si="10"/>
        <v/>
      </c>
      <c r="AC62" s="52" t="str">
        <f t="shared" si="4"/>
        <v/>
      </c>
      <c r="AD62" s="53" t="str">
        <f t="shared" si="12"/>
        <v/>
      </c>
      <c r="AE62" s="91"/>
      <c r="AF62" s="128" t="str">
        <f t="shared" si="6"/>
        <v/>
      </c>
      <c r="AG62" s="129" t="str">
        <f t="shared" si="11"/>
        <v/>
      </c>
      <c r="AH62" s="91"/>
    </row>
    <row r="63" spans="1:34" x14ac:dyDescent="0.25">
      <c r="B63" s="143">
        <f t="shared" si="7"/>
        <v>0.15972222222222213</v>
      </c>
      <c r="C63" s="46"/>
      <c r="D63" s="54"/>
      <c r="E63" s="46"/>
      <c r="F63" s="54"/>
      <c r="G63" s="56"/>
      <c r="H63" s="93"/>
      <c r="I63" s="104"/>
      <c r="J63" s="105"/>
      <c r="K63" s="106"/>
      <c r="L63" s="93"/>
      <c r="M63" s="73"/>
      <c r="N63" s="122"/>
      <c r="O63" s="105"/>
      <c r="P63" s="106"/>
      <c r="Q63" s="106"/>
      <c r="R63" s="106"/>
      <c r="S63" s="93"/>
      <c r="T63" s="118"/>
      <c r="U63" s="118"/>
      <c r="V63" s="55" t="str">
        <f t="shared" si="0"/>
        <v/>
      </c>
      <c r="W63" s="49" t="str">
        <f t="shared" si="1"/>
        <v/>
      </c>
      <c r="X63" s="49" t="str">
        <f t="shared" si="2"/>
        <v/>
      </c>
      <c r="Y63" s="49" t="str">
        <f t="shared" si="3"/>
        <v/>
      </c>
      <c r="Z63" s="49" t="str">
        <f t="shared" si="8"/>
        <v/>
      </c>
      <c r="AA63" s="51" t="str">
        <f t="shared" si="9"/>
        <v/>
      </c>
      <c r="AB63" s="51" t="str">
        <f t="shared" si="10"/>
        <v/>
      </c>
      <c r="AC63" s="52" t="str">
        <f t="shared" si="4"/>
        <v/>
      </c>
      <c r="AD63" s="53" t="str">
        <f t="shared" si="12"/>
        <v/>
      </c>
      <c r="AE63" s="91"/>
      <c r="AF63" s="128" t="str">
        <f t="shared" si="6"/>
        <v/>
      </c>
      <c r="AG63" s="129" t="str">
        <f t="shared" si="11"/>
        <v/>
      </c>
      <c r="AH63" s="91"/>
    </row>
    <row r="64" spans="1:34" ht="15.75" thickBot="1" x14ac:dyDescent="0.3">
      <c r="A64" s="14"/>
      <c r="B64" s="149">
        <f t="shared" si="7"/>
        <v>0.16319444444444434</v>
      </c>
      <c r="C64" s="57"/>
      <c r="D64" s="58"/>
      <c r="E64" s="57"/>
      <c r="F64" s="58"/>
      <c r="G64" s="59"/>
      <c r="H64" s="94"/>
      <c r="I64" s="107"/>
      <c r="J64" s="108"/>
      <c r="K64" s="109"/>
      <c r="L64" s="94"/>
      <c r="M64" s="74"/>
      <c r="N64" s="123"/>
      <c r="O64" s="108"/>
      <c r="P64" s="109"/>
      <c r="Q64" s="109"/>
      <c r="R64" s="109"/>
      <c r="S64" s="94"/>
      <c r="T64" s="119"/>
      <c r="U64" s="119"/>
      <c r="V64" s="60" t="str">
        <f t="shared" si="0"/>
        <v/>
      </c>
      <c r="W64" s="61" t="str">
        <f t="shared" si="1"/>
        <v/>
      </c>
      <c r="X64" s="61" t="str">
        <f t="shared" si="2"/>
        <v/>
      </c>
      <c r="Y64" s="61" t="str">
        <f t="shared" si="3"/>
        <v/>
      </c>
      <c r="Z64" s="61" t="str">
        <f t="shared" si="8"/>
        <v/>
      </c>
      <c r="AA64" s="62" t="str">
        <f t="shared" si="9"/>
        <v/>
      </c>
      <c r="AB64" s="62" t="str">
        <f t="shared" si="10"/>
        <v/>
      </c>
      <c r="AC64" s="63" t="str">
        <f t="shared" si="4"/>
        <v/>
      </c>
      <c r="AD64" s="64" t="str">
        <f t="shared" si="12"/>
        <v/>
      </c>
      <c r="AE64" s="91"/>
      <c r="AF64" s="128" t="str">
        <f t="shared" si="6"/>
        <v/>
      </c>
      <c r="AG64" s="129" t="str">
        <f t="shared" si="11"/>
        <v/>
      </c>
      <c r="AH64" s="91"/>
    </row>
    <row r="65" spans="1:34" x14ac:dyDescent="0.25">
      <c r="A65" s="14" t="s">
        <v>46</v>
      </c>
      <c r="B65" s="150">
        <f t="shared" si="7"/>
        <v>0.16666666666666655</v>
      </c>
      <c r="C65" s="65"/>
      <c r="D65" s="47"/>
      <c r="E65" s="65"/>
      <c r="F65" s="47"/>
      <c r="G65" s="66"/>
      <c r="H65" s="95"/>
      <c r="I65" s="110"/>
      <c r="J65" s="111"/>
      <c r="K65" s="112"/>
      <c r="L65" s="95"/>
      <c r="M65" s="75"/>
      <c r="N65" s="121"/>
      <c r="O65" s="111"/>
      <c r="P65" s="112"/>
      <c r="Q65" s="112"/>
      <c r="R65" s="112"/>
      <c r="S65" s="95"/>
      <c r="T65" s="120"/>
      <c r="U65" s="120"/>
      <c r="V65" s="48" t="str">
        <f t="shared" si="0"/>
        <v/>
      </c>
      <c r="W65" s="50" t="str">
        <f t="shared" si="1"/>
        <v/>
      </c>
      <c r="X65" s="50" t="str">
        <f t="shared" si="2"/>
        <v/>
      </c>
      <c r="Y65" s="50" t="str">
        <f t="shared" si="3"/>
        <v/>
      </c>
      <c r="Z65" s="50" t="str">
        <f t="shared" si="8"/>
        <v/>
      </c>
      <c r="AA65" s="67" t="str">
        <f t="shared" si="9"/>
        <v/>
      </c>
      <c r="AB65" s="67" t="str">
        <f t="shared" si="10"/>
        <v/>
      </c>
      <c r="AC65" s="68" t="str">
        <f t="shared" si="4"/>
        <v/>
      </c>
      <c r="AD65" s="69" t="str">
        <f t="shared" si="12"/>
        <v/>
      </c>
      <c r="AE65" s="91"/>
      <c r="AF65" s="128" t="str">
        <f t="shared" si="6"/>
        <v/>
      </c>
      <c r="AG65" s="129" t="str">
        <f t="shared" si="11"/>
        <v/>
      </c>
      <c r="AH65" s="91"/>
    </row>
    <row r="66" spans="1:34" x14ac:dyDescent="0.25">
      <c r="B66" s="143">
        <f t="shared" si="7"/>
        <v>0.17013888888888876</v>
      </c>
      <c r="C66" s="46"/>
      <c r="D66" s="54"/>
      <c r="E66" s="46"/>
      <c r="F66" s="54"/>
      <c r="G66" s="56"/>
      <c r="H66" s="93"/>
      <c r="I66" s="104"/>
      <c r="J66" s="105"/>
      <c r="K66" s="106"/>
      <c r="L66" s="93"/>
      <c r="M66" s="73"/>
      <c r="N66" s="122"/>
      <c r="O66" s="105"/>
      <c r="P66" s="106"/>
      <c r="Q66" s="106"/>
      <c r="R66" s="106"/>
      <c r="S66" s="93"/>
      <c r="T66" s="118"/>
      <c r="U66" s="118"/>
      <c r="V66" s="55" t="str">
        <f t="shared" si="0"/>
        <v/>
      </c>
      <c r="W66" s="49" t="str">
        <f t="shared" si="1"/>
        <v/>
      </c>
      <c r="X66" s="49" t="str">
        <f t="shared" si="2"/>
        <v/>
      </c>
      <c r="Y66" s="49" t="str">
        <f t="shared" si="3"/>
        <v/>
      </c>
      <c r="Z66" s="49" t="str">
        <f t="shared" si="8"/>
        <v/>
      </c>
      <c r="AA66" s="51" t="str">
        <f t="shared" si="9"/>
        <v/>
      </c>
      <c r="AB66" s="51" t="str">
        <f t="shared" si="10"/>
        <v/>
      </c>
      <c r="AC66" s="52" t="str">
        <f t="shared" si="4"/>
        <v/>
      </c>
      <c r="AD66" s="53" t="str">
        <f t="shared" si="12"/>
        <v/>
      </c>
      <c r="AE66" s="91"/>
      <c r="AF66" s="128" t="str">
        <f t="shared" si="6"/>
        <v/>
      </c>
      <c r="AG66" s="129" t="str">
        <f t="shared" si="11"/>
        <v/>
      </c>
      <c r="AH66" s="91"/>
    </row>
    <row r="67" spans="1:34" x14ac:dyDescent="0.25">
      <c r="B67" s="143">
        <f t="shared" si="7"/>
        <v>0.17361111111111097</v>
      </c>
      <c r="C67" s="46"/>
      <c r="D67" s="54"/>
      <c r="E67" s="46"/>
      <c r="F67" s="54"/>
      <c r="G67" s="56"/>
      <c r="H67" s="93"/>
      <c r="I67" s="104"/>
      <c r="J67" s="105"/>
      <c r="K67" s="106"/>
      <c r="L67" s="93"/>
      <c r="M67" s="73"/>
      <c r="N67" s="122"/>
      <c r="O67" s="105"/>
      <c r="P67" s="106"/>
      <c r="Q67" s="106"/>
      <c r="R67" s="106"/>
      <c r="S67" s="93"/>
      <c r="T67" s="118"/>
      <c r="U67" s="118"/>
      <c r="V67" s="55" t="str">
        <f t="shared" si="0"/>
        <v/>
      </c>
      <c r="W67" s="49" t="str">
        <f t="shared" si="1"/>
        <v/>
      </c>
      <c r="X67" s="49" t="str">
        <f t="shared" si="2"/>
        <v/>
      </c>
      <c r="Y67" s="49" t="str">
        <f t="shared" si="3"/>
        <v/>
      </c>
      <c r="Z67" s="49" t="str">
        <f t="shared" si="8"/>
        <v/>
      </c>
      <c r="AA67" s="51" t="str">
        <f t="shared" si="9"/>
        <v/>
      </c>
      <c r="AB67" s="51" t="str">
        <f t="shared" si="10"/>
        <v/>
      </c>
      <c r="AC67" s="52" t="str">
        <f t="shared" si="4"/>
        <v/>
      </c>
      <c r="AD67" s="53" t="str">
        <f t="shared" si="12"/>
        <v/>
      </c>
      <c r="AE67" s="91"/>
      <c r="AF67" s="128" t="str">
        <f t="shared" si="6"/>
        <v/>
      </c>
      <c r="AG67" s="129" t="str">
        <f t="shared" si="11"/>
        <v/>
      </c>
      <c r="AH67" s="91"/>
    </row>
    <row r="68" spans="1:34" x14ac:dyDescent="0.25">
      <c r="B68" s="143">
        <f t="shared" si="7"/>
        <v>0.17708333333333318</v>
      </c>
      <c r="C68" s="46"/>
      <c r="D68" s="54"/>
      <c r="E68" s="46"/>
      <c r="F68" s="54"/>
      <c r="G68" s="56"/>
      <c r="H68" s="93"/>
      <c r="I68" s="104"/>
      <c r="J68" s="105"/>
      <c r="K68" s="106"/>
      <c r="L68" s="93"/>
      <c r="M68" s="73"/>
      <c r="N68" s="122"/>
      <c r="O68" s="105"/>
      <c r="P68" s="106"/>
      <c r="Q68" s="106"/>
      <c r="R68" s="106"/>
      <c r="S68" s="93"/>
      <c r="T68" s="118"/>
      <c r="U68" s="118"/>
      <c r="V68" s="55" t="str">
        <f t="shared" si="0"/>
        <v/>
      </c>
      <c r="W68" s="49" t="str">
        <f t="shared" si="1"/>
        <v/>
      </c>
      <c r="X68" s="49" t="str">
        <f t="shared" si="2"/>
        <v/>
      </c>
      <c r="Y68" s="49" t="str">
        <f t="shared" si="3"/>
        <v/>
      </c>
      <c r="Z68" s="49" t="str">
        <f t="shared" si="8"/>
        <v/>
      </c>
      <c r="AA68" s="51" t="str">
        <f t="shared" si="9"/>
        <v/>
      </c>
      <c r="AB68" s="51" t="str">
        <f t="shared" si="10"/>
        <v/>
      </c>
      <c r="AC68" s="52" t="str">
        <f t="shared" si="4"/>
        <v/>
      </c>
      <c r="AD68" s="53" t="str">
        <f t="shared" si="12"/>
        <v/>
      </c>
      <c r="AE68" s="91"/>
      <c r="AF68" s="128" t="str">
        <f t="shared" si="6"/>
        <v/>
      </c>
      <c r="AG68" s="129" t="str">
        <f t="shared" si="11"/>
        <v/>
      </c>
      <c r="AH68" s="91"/>
    </row>
    <row r="69" spans="1:34" x14ac:dyDescent="0.25">
      <c r="B69" s="143">
        <f t="shared" si="7"/>
        <v>0.18055555555555539</v>
      </c>
      <c r="C69" s="46"/>
      <c r="D69" s="54"/>
      <c r="E69" s="46"/>
      <c r="F69" s="54"/>
      <c r="G69" s="56"/>
      <c r="H69" s="93"/>
      <c r="I69" s="104"/>
      <c r="J69" s="105"/>
      <c r="K69" s="106"/>
      <c r="L69" s="93"/>
      <c r="M69" s="73"/>
      <c r="N69" s="122"/>
      <c r="O69" s="105"/>
      <c r="P69" s="106"/>
      <c r="Q69" s="106"/>
      <c r="R69" s="106"/>
      <c r="S69" s="93"/>
      <c r="T69" s="118"/>
      <c r="U69" s="118"/>
      <c r="V69" s="55" t="str">
        <f t="shared" si="0"/>
        <v/>
      </c>
      <c r="W69" s="49" t="str">
        <f t="shared" si="1"/>
        <v/>
      </c>
      <c r="X69" s="49" t="str">
        <f t="shared" si="2"/>
        <v/>
      </c>
      <c r="Y69" s="49" t="str">
        <f t="shared" si="3"/>
        <v/>
      </c>
      <c r="Z69" s="49" t="str">
        <f t="shared" si="8"/>
        <v/>
      </c>
      <c r="AA69" s="51" t="str">
        <f t="shared" si="9"/>
        <v/>
      </c>
      <c r="AB69" s="51" t="str">
        <f t="shared" si="10"/>
        <v/>
      </c>
      <c r="AC69" s="52" t="str">
        <f t="shared" si="4"/>
        <v/>
      </c>
      <c r="AD69" s="53" t="str">
        <f t="shared" si="12"/>
        <v/>
      </c>
      <c r="AE69" s="91"/>
      <c r="AF69" s="128" t="str">
        <f t="shared" si="6"/>
        <v/>
      </c>
      <c r="AG69" s="129" t="str">
        <f t="shared" si="11"/>
        <v/>
      </c>
      <c r="AH69" s="91"/>
    </row>
    <row r="70" spans="1:34" x14ac:dyDescent="0.25">
      <c r="B70" s="143">
        <f t="shared" si="7"/>
        <v>0.1840277777777776</v>
      </c>
      <c r="C70" s="46"/>
      <c r="D70" s="54"/>
      <c r="E70" s="46"/>
      <c r="F70" s="54"/>
      <c r="G70" s="56"/>
      <c r="H70" s="93"/>
      <c r="I70" s="104"/>
      <c r="J70" s="105"/>
      <c r="K70" s="106"/>
      <c r="L70" s="93"/>
      <c r="M70" s="73"/>
      <c r="N70" s="122"/>
      <c r="O70" s="105"/>
      <c r="P70" s="106"/>
      <c r="Q70" s="106"/>
      <c r="R70" s="106"/>
      <c r="S70" s="93"/>
      <c r="T70" s="118"/>
      <c r="U70" s="118"/>
      <c r="V70" s="55" t="str">
        <f t="shared" si="0"/>
        <v/>
      </c>
      <c r="W70" s="49" t="str">
        <f t="shared" si="1"/>
        <v/>
      </c>
      <c r="X70" s="49" t="str">
        <f t="shared" si="2"/>
        <v/>
      </c>
      <c r="Y70" s="49" t="str">
        <f t="shared" si="3"/>
        <v/>
      </c>
      <c r="Z70" s="49" t="str">
        <f t="shared" si="8"/>
        <v/>
      </c>
      <c r="AA70" s="51" t="str">
        <f t="shared" si="9"/>
        <v/>
      </c>
      <c r="AB70" s="51" t="str">
        <f t="shared" si="10"/>
        <v/>
      </c>
      <c r="AC70" s="52" t="str">
        <f t="shared" si="4"/>
        <v/>
      </c>
      <c r="AD70" s="53" t="str">
        <f t="shared" si="12"/>
        <v/>
      </c>
      <c r="AE70" s="91"/>
      <c r="AF70" s="128" t="str">
        <f t="shared" si="6"/>
        <v/>
      </c>
      <c r="AG70" s="129" t="str">
        <f t="shared" si="11"/>
        <v/>
      </c>
      <c r="AH70" s="91"/>
    </row>
    <row r="71" spans="1:34" x14ac:dyDescent="0.25">
      <c r="B71" s="143">
        <f t="shared" si="7"/>
        <v>0.18749999999999981</v>
      </c>
      <c r="C71" s="46"/>
      <c r="D71" s="54"/>
      <c r="E71" s="46"/>
      <c r="F71" s="54"/>
      <c r="G71" s="56"/>
      <c r="H71" s="93"/>
      <c r="I71" s="104"/>
      <c r="J71" s="105"/>
      <c r="K71" s="106"/>
      <c r="L71" s="93"/>
      <c r="M71" s="73"/>
      <c r="N71" s="122"/>
      <c r="O71" s="105"/>
      <c r="P71" s="106"/>
      <c r="Q71" s="106"/>
      <c r="R71" s="106"/>
      <c r="S71" s="93"/>
      <c r="T71" s="118"/>
      <c r="U71" s="118"/>
      <c r="V71" s="55" t="str">
        <f t="shared" si="0"/>
        <v/>
      </c>
      <c r="W71" s="49" t="str">
        <f t="shared" si="1"/>
        <v/>
      </c>
      <c r="X71" s="49" t="str">
        <f t="shared" si="2"/>
        <v/>
      </c>
      <c r="Y71" s="49" t="str">
        <f t="shared" si="3"/>
        <v/>
      </c>
      <c r="Z71" s="49" t="str">
        <f t="shared" si="8"/>
        <v/>
      </c>
      <c r="AA71" s="51" t="str">
        <f t="shared" si="9"/>
        <v/>
      </c>
      <c r="AB71" s="51" t="str">
        <f t="shared" si="10"/>
        <v/>
      </c>
      <c r="AC71" s="52" t="str">
        <f t="shared" si="4"/>
        <v/>
      </c>
      <c r="AD71" s="53" t="str">
        <f t="shared" si="12"/>
        <v/>
      </c>
      <c r="AE71" s="91"/>
      <c r="AF71" s="128" t="str">
        <f t="shared" si="6"/>
        <v/>
      </c>
      <c r="AG71" s="129" t="str">
        <f t="shared" si="11"/>
        <v/>
      </c>
      <c r="AH71" s="91"/>
    </row>
    <row r="72" spans="1:34" x14ac:dyDescent="0.25">
      <c r="B72" s="143">
        <f t="shared" si="7"/>
        <v>0.19097222222222202</v>
      </c>
      <c r="C72" s="46"/>
      <c r="D72" s="54"/>
      <c r="E72" s="46"/>
      <c r="F72" s="54"/>
      <c r="G72" s="56"/>
      <c r="H72" s="93"/>
      <c r="I72" s="104"/>
      <c r="J72" s="105"/>
      <c r="K72" s="106"/>
      <c r="L72" s="93"/>
      <c r="M72" s="73"/>
      <c r="N72" s="122"/>
      <c r="O72" s="105"/>
      <c r="P72" s="106"/>
      <c r="Q72" s="106"/>
      <c r="R72" s="106"/>
      <c r="S72" s="93"/>
      <c r="T72" s="118"/>
      <c r="U72" s="118"/>
      <c r="V72" s="55" t="str">
        <f t="shared" si="0"/>
        <v/>
      </c>
      <c r="W72" s="49" t="str">
        <f t="shared" si="1"/>
        <v/>
      </c>
      <c r="X72" s="49" t="str">
        <f t="shared" si="2"/>
        <v/>
      </c>
      <c r="Y72" s="49" t="str">
        <f t="shared" si="3"/>
        <v/>
      </c>
      <c r="Z72" s="49" t="str">
        <f t="shared" si="8"/>
        <v/>
      </c>
      <c r="AA72" s="51" t="str">
        <f t="shared" si="9"/>
        <v/>
      </c>
      <c r="AB72" s="51" t="str">
        <f t="shared" si="10"/>
        <v/>
      </c>
      <c r="AC72" s="52" t="str">
        <f t="shared" si="4"/>
        <v/>
      </c>
      <c r="AD72" s="53" t="str">
        <f t="shared" si="12"/>
        <v/>
      </c>
      <c r="AE72" s="91"/>
      <c r="AF72" s="128" t="str">
        <f t="shared" si="6"/>
        <v/>
      </c>
      <c r="AG72" s="129" t="str">
        <f t="shared" si="11"/>
        <v/>
      </c>
      <c r="AH72" s="91"/>
    </row>
    <row r="73" spans="1:34" x14ac:dyDescent="0.25">
      <c r="B73" s="143">
        <f t="shared" si="7"/>
        <v>0.19444444444444423</v>
      </c>
      <c r="C73" s="46"/>
      <c r="D73" s="54"/>
      <c r="E73" s="46"/>
      <c r="F73" s="54"/>
      <c r="G73" s="56"/>
      <c r="H73" s="93"/>
      <c r="I73" s="104"/>
      <c r="J73" s="105"/>
      <c r="K73" s="106"/>
      <c r="L73" s="93"/>
      <c r="M73" s="73"/>
      <c r="N73" s="122"/>
      <c r="O73" s="105"/>
      <c r="P73" s="106"/>
      <c r="Q73" s="106"/>
      <c r="R73" s="106"/>
      <c r="S73" s="93"/>
      <c r="T73" s="118"/>
      <c r="U73" s="118"/>
      <c r="V73" s="55" t="str">
        <f t="shared" si="0"/>
        <v/>
      </c>
      <c r="W73" s="49" t="str">
        <f t="shared" si="1"/>
        <v/>
      </c>
      <c r="X73" s="49" t="str">
        <f t="shared" si="2"/>
        <v/>
      </c>
      <c r="Y73" s="49" t="str">
        <f t="shared" si="3"/>
        <v/>
      </c>
      <c r="Z73" s="49" t="str">
        <f t="shared" si="8"/>
        <v/>
      </c>
      <c r="AA73" s="51" t="str">
        <f t="shared" si="9"/>
        <v/>
      </c>
      <c r="AB73" s="51" t="str">
        <f t="shared" si="10"/>
        <v/>
      </c>
      <c r="AC73" s="52" t="str">
        <f t="shared" si="4"/>
        <v/>
      </c>
      <c r="AD73" s="53" t="str">
        <f t="shared" si="12"/>
        <v/>
      </c>
      <c r="AE73" s="91"/>
      <c r="AF73" s="128" t="str">
        <f t="shared" si="6"/>
        <v/>
      </c>
      <c r="AG73" s="129" t="str">
        <f t="shared" si="11"/>
        <v/>
      </c>
      <c r="AH73" s="91"/>
    </row>
    <row r="74" spans="1:34" x14ac:dyDescent="0.25">
      <c r="B74" s="143">
        <f t="shared" si="7"/>
        <v>0.19791666666666644</v>
      </c>
      <c r="C74" s="46"/>
      <c r="D74" s="54"/>
      <c r="E74" s="46"/>
      <c r="F74" s="54"/>
      <c r="G74" s="56"/>
      <c r="H74" s="93"/>
      <c r="I74" s="104"/>
      <c r="J74" s="105"/>
      <c r="K74" s="106"/>
      <c r="L74" s="93"/>
      <c r="M74" s="73"/>
      <c r="N74" s="122"/>
      <c r="O74" s="105"/>
      <c r="P74" s="106"/>
      <c r="Q74" s="106"/>
      <c r="R74" s="106"/>
      <c r="S74" s="93"/>
      <c r="T74" s="118"/>
      <c r="U74" s="118"/>
      <c r="V74" s="55" t="str">
        <f t="shared" si="0"/>
        <v/>
      </c>
      <c r="W74" s="49" t="str">
        <f t="shared" si="1"/>
        <v/>
      </c>
      <c r="X74" s="49" t="str">
        <f t="shared" si="2"/>
        <v/>
      </c>
      <c r="Y74" s="49" t="str">
        <f t="shared" si="3"/>
        <v/>
      </c>
      <c r="Z74" s="49" t="str">
        <f t="shared" si="8"/>
        <v/>
      </c>
      <c r="AA74" s="51" t="str">
        <f t="shared" si="9"/>
        <v/>
      </c>
      <c r="AB74" s="51" t="str">
        <f t="shared" si="10"/>
        <v/>
      </c>
      <c r="AC74" s="52" t="str">
        <f t="shared" si="4"/>
        <v/>
      </c>
      <c r="AD74" s="53" t="str">
        <f t="shared" si="12"/>
        <v/>
      </c>
      <c r="AE74" s="91"/>
      <c r="AF74" s="128" t="str">
        <f t="shared" si="6"/>
        <v/>
      </c>
      <c r="AG74" s="129" t="str">
        <f t="shared" si="11"/>
        <v/>
      </c>
      <c r="AH74" s="91"/>
    </row>
    <row r="75" spans="1:34" x14ac:dyDescent="0.25">
      <c r="B75" s="143">
        <f t="shared" si="7"/>
        <v>0.20138888888888865</v>
      </c>
      <c r="C75" s="46"/>
      <c r="D75" s="54"/>
      <c r="E75" s="46"/>
      <c r="F75" s="54"/>
      <c r="G75" s="56"/>
      <c r="H75" s="93"/>
      <c r="I75" s="104"/>
      <c r="J75" s="105"/>
      <c r="K75" s="106"/>
      <c r="L75" s="93"/>
      <c r="M75" s="73"/>
      <c r="N75" s="122"/>
      <c r="O75" s="105"/>
      <c r="P75" s="106"/>
      <c r="Q75" s="106"/>
      <c r="R75" s="106"/>
      <c r="S75" s="93"/>
      <c r="T75" s="118"/>
      <c r="U75" s="118"/>
      <c r="V75" s="55" t="str">
        <f t="shared" si="0"/>
        <v/>
      </c>
      <c r="W75" s="49" t="str">
        <f t="shared" si="1"/>
        <v/>
      </c>
      <c r="X75" s="49" t="str">
        <f t="shared" si="2"/>
        <v/>
      </c>
      <c r="Y75" s="49" t="str">
        <f t="shared" si="3"/>
        <v/>
      </c>
      <c r="Z75" s="49" t="str">
        <f t="shared" si="8"/>
        <v/>
      </c>
      <c r="AA75" s="51" t="str">
        <f t="shared" si="9"/>
        <v/>
      </c>
      <c r="AB75" s="51" t="str">
        <f t="shared" si="10"/>
        <v/>
      </c>
      <c r="AC75" s="52" t="str">
        <f t="shared" si="4"/>
        <v/>
      </c>
      <c r="AD75" s="53" t="str">
        <f t="shared" si="12"/>
        <v/>
      </c>
      <c r="AE75" s="91"/>
      <c r="AF75" s="128" t="str">
        <f t="shared" si="6"/>
        <v/>
      </c>
      <c r="AG75" s="129" t="str">
        <f t="shared" si="11"/>
        <v/>
      </c>
      <c r="AH75" s="91"/>
    </row>
    <row r="76" spans="1:34" x14ac:dyDescent="0.25">
      <c r="B76" s="143">
        <f t="shared" si="7"/>
        <v>0.20486111111111086</v>
      </c>
      <c r="C76" s="46"/>
      <c r="D76" s="54"/>
      <c r="E76" s="46"/>
      <c r="F76" s="54"/>
      <c r="G76" s="56"/>
      <c r="H76" s="93"/>
      <c r="I76" s="104"/>
      <c r="J76" s="105"/>
      <c r="K76" s="106"/>
      <c r="L76" s="93"/>
      <c r="M76" s="73"/>
      <c r="N76" s="122"/>
      <c r="O76" s="105"/>
      <c r="P76" s="106"/>
      <c r="Q76" s="106"/>
      <c r="R76" s="106"/>
      <c r="S76" s="93"/>
      <c r="T76" s="118"/>
      <c r="U76" s="118"/>
      <c r="V76" s="55" t="str">
        <f t="shared" si="0"/>
        <v/>
      </c>
      <c r="W76" s="49" t="str">
        <f t="shared" si="1"/>
        <v/>
      </c>
      <c r="X76" s="49" t="str">
        <f t="shared" si="2"/>
        <v/>
      </c>
      <c r="Y76" s="49" t="str">
        <f t="shared" si="3"/>
        <v/>
      </c>
      <c r="Z76" s="49" t="str">
        <f t="shared" si="8"/>
        <v/>
      </c>
      <c r="AA76" s="51" t="str">
        <f t="shared" si="9"/>
        <v/>
      </c>
      <c r="AB76" s="51" t="str">
        <f t="shared" si="10"/>
        <v/>
      </c>
      <c r="AC76" s="52" t="str">
        <f t="shared" si="4"/>
        <v/>
      </c>
      <c r="AD76" s="53" t="str">
        <f t="shared" si="12"/>
        <v/>
      </c>
      <c r="AE76" s="91"/>
      <c r="AF76" s="128" t="str">
        <f t="shared" si="6"/>
        <v/>
      </c>
      <c r="AG76" s="129" t="str">
        <f t="shared" si="11"/>
        <v/>
      </c>
      <c r="AH76" s="91"/>
    </row>
    <row r="77" spans="1:34" x14ac:dyDescent="0.25">
      <c r="B77" s="143">
        <f t="shared" si="7"/>
        <v>0.20833333333333307</v>
      </c>
      <c r="C77" s="46"/>
      <c r="D77" s="54"/>
      <c r="E77" s="46"/>
      <c r="F77" s="54"/>
      <c r="G77" s="56"/>
      <c r="H77" s="93"/>
      <c r="I77" s="104"/>
      <c r="J77" s="105"/>
      <c r="K77" s="106"/>
      <c r="L77" s="93"/>
      <c r="M77" s="73"/>
      <c r="N77" s="122"/>
      <c r="O77" s="105"/>
      <c r="P77" s="106"/>
      <c r="Q77" s="106"/>
      <c r="R77" s="106"/>
      <c r="S77" s="93"/>
      <c r="T77" s="118"/>
      <c r="U77" s="118"/>
      <c r="V77" s="55" t="str">
        <f t="shared" si="0"/>
        <v/>
      </c>
      <c r="W77" s="49" t="str">
        <f t="shared" si="1"/>
        <v/>
      </c>
      <c r="X77" s="49" t="str">
        <f t="shared" si="2"/>
        <v/>
      </c>
      <c r="Y77" s="49" t="str">
        <f t="shared" si="3"/>
        <v/>
      </c>
      <c r="Z77" s="49" t="str">
        <f t="shared" si="8"/>
        <v/>
      </c>
      <c r="AA77" s="51" t="str">
        <f t="shared" si="9"/>
        <v/>
      </c>
      <c r="AB77" s="51" t="str">
        <f t="shared" si="10"/>
        <v/>
      </c>
      <c r="AC77" s="52" t="str">
        <f t="shared" si="4"/>
        <v/>
      </c>
      <c r="AD77" s="53" t="str">
        <f t="shared" si="12"/>
        <v/>
      </c>
      <c r="AE77" s="91"/>
      <c r="AF77" s="128" t="str">
        <f t="shared" si="6"/>
        <v/>
      </c>
      <c r="AG77" s="129" t="str">
        <f t="shared" si="11"/>
        <v/>
      </c>
      <c r="AH77" s="91"/>
    </row>
    <row r="78" spans="1:34" x14ac:dyDescent="0.25">
      <c r="B78" s="143">
        <f t="shared" si="7"/>
        <v>0.21180555555555527</v>
      </c>
      <c r="C78" s="46"/>
      <c r="D78" s="54"/>
      <c r="E78" s="46"/>
      <c r="F78" s="54"/>
      <c r="G78" s="56"/>
      <c r="H78" s="93"/>
      <c r="I78" s="104"/>
      <c r="J78" s="105"/>
      <c r="K78" s="106"/>
      <c r="L78" s="93"/>
      <c r="M78" s="73"/>
      <c r="N78" s="122"/>
      <c r="O78" s="105"/>
      <c r="P78" s="106"/>
      <c r="Q78" s="106"/>
      <c r="R78" s="106"/>
      <c r="S78" s="93"/>
      <c r="T78" s="118"/>
      <c r="U78" s="118"/>
      <c r="V78" s="55" t="str">
        <f t="shared" si="0"/>
        <v/>
      </c>
      <c r="W78" s="49" t="str">
        <f t="shared" si="1"/>
        <v/>
      </c>
      <c r="X78" s="49" t="str">
        <f t="shared" si="2"/>
        <v/>
      </c>
      <c r="Y78" s="49" t="str">
        <f t="shared" si="3"/>
        <v/>
      </c>
      <c r="Z78" s="49" t="str">
        <f t="shared" si="8"/>
        <v/>
      </c>
      <c r="AA78" s="51" t="str">
        <f t="shared" si="9"/>
        <v/>
      </c>
      <c r="AB78" s="51" t="str">
        <f t="shared" si="10"/>
        <v/>
      </c>
      <c r="AC78" s="52" t="str">
        <f t="shared" si="4"/>
        <v/>
      </c>
      <c r="AD78" s="53" t="str">
        <f t="shared" si="12"/>
        <v/>
      </c>
      <c r="AE78" s="91"/>
      <c r="AF78" s="128" t="str">
        <f t="shared" si="6"/>
        <v/>
      </c>
      <c r="AG78" s="129" t="str">
        <f t="shared" si="11"/>
        <v/>
      </c>
      <c r="AH78" s="91"/>
    </row>
    <row r="79" spans="1:34" x14ac:dyDescent="0.25">
      <c r="B79" s="143">
        <f t="shared" si="7"/>
        <v>0.21527777777777748</v>
      </c>
      <c r="C79" s="46"/>
      <c r="D79" s="54"/>
      <c r="E79" s="46"/>
      <c r="F79" s="54"/>
      <c r="G79" s="56"/>
      <c r="H79" s="93"/>
      <c r="I79" s="104"/>
      <c r="J79" s="105"/>
      <c r="K79" s="106"/>
      <c r="L79" s="93"/>
      <c r="M79" s="73"/>
      <c r="N79" s="122"/>
      <c r="O79" s="105"/>
      <c r="P79" s="106"/>
      <c r="Q79" s="106"/>
      <c r="R79" s="106"/>
      <c r="S79" s="93"/>
      <c r="T79" s="118"/>
      <c r="U79" s="118"/>
      <c r="V79" s="55" t="str">
        <f t="shared" si="0"/>
        <v/>
      </c>
      <c r="W79" s="49" t="str">
        <f t="shared" si="1"/>
        <v/>
      </c>
      <c r="X79" s="49" t="str">
        <f t="shared" si="2"/>
        <v/>
      </c>
      <c r="Y79" s="49" t="str">
        <f t="shared" si="3"/>
        <v/>
      </c>
      <c r="Z79" s="49" t="str">
        <f t="shared" si="8"/>
        <v/>
      </c>
      <c r="AA79" s="51" t="str">
        <f t="shared" si="9"/>
        <v/>
      </c>
      <c r="AB79" s="51" t="str">
        <f t="shared" si="10"/>
        <v/>
      </c>
      <c r="AC79" s="52" t="str">
        <f t="shared" si="4"/>
        <v/>
      </c>
      <c r="AD79" s="53" t="str">
        <f t="shared" si="12"/>
        <v/>
      </c>
      <c r="AE79" s="91"/>
      <c r="AF79" s="128" t="str">
        <f t="shared" si="6"/>
        <v/>
      </c>
      <c r="AG79" s="129" t="str">
        <f t="shared" si="11"/>
        <v/>
      </c>
      <c r="AH79" s="91"/>
    </row>
    <row r="80" spans="1:34" x14ac:dyDescent="0.25">
      <c r="B80" s="143">
        <f t="shared" si="7"/>
        <v>0.21874999999999969</v>
      </c>
      <c r="C80" s="46"/>
      <c r="D80" s="54"/>
      <c r="E80" s="46"/>
      <c r="F80" s="54"/>
      <c r="G80" s="56"/>
      <c r="H80" s="93"/>
      <c r="I80" s="104"/>
      <c r="J80" s="105"/>
      <c r="K80" s="106"/>
      <c r="L80" s="93"/>
      <c r="M80" s="73"/>
      <c r="N80" s="122"/>
      <c r="O80" s="105"/>
      <c r="P80" s="106"/>
      <c r="Q80" s="106"/>
      <c r="R80" s="106"/>
      <c r="S80" s="93"/>
      <c r="T80" s="118"/>
      <c r="U80" s="118"/>
      <c r="V80" s="55" t="str">
        <f t="shared" si="0"/>
        <v/>
      </c>
      <c r="W80" s="49" t="str">
        <f t="shared" si="1"/>
        <v/>
      </c>
      <c r="X80" s="49" t="str">
        <f t="shared" si="2"/>
        <v/>
      </c>
      <c r="Y80" s="49" t="str">
        <f t="shared" si="3"/>
        <v/>
      </c>
      <c r="Z80" s="49" t="str">
        <f t="shared" si="8"/>
        <v/>
      </c>
      <c r="AA80" s="51" t="str">
        <f t="shared" si="9"/>
        <v/>
      </c>
      <c r="AB80" s="51" t="str">
        <f t="shared" si="10"/>
        <v/>
      </c>
      <c r="AC80" s="52" t="str">
        <f t="shared" si="4"/>
        <v/>
      </c>
      <c r="AD80" s="53" t="str">
        <f t="shared" si="12"/>
        <v/>
      </c>
      <c r="AE80" s="91"/>
      <c r="AF80" s="128" t="str">
        <f t="shared" si="6"/>
        <v/>
      </c>
      <c r="AG80" s="129" t="str">
        <f t="shared" si="11"/>
        <v/>
      </c>
      <c r="AH80" s="91"/>
    </row>
    <row r="81" spans="2:34" x14ac:dyDescent="0.25">
      <c r="B81" s="143">
        <f t="shared" si="7"/>
        <v>0.2222222222222219</v>
      </c>
      <c r="C81" s="46"/>
      <c r="D81" s="54"/>
      <c r="E81" s="46"/>
      <c r="F81" s="54"/>
      <c r="G81" s="56"/>
      <c r="H81" s="93"/>
      <c r="I81" s="104"/>
      <c r="J81" s="105"/>
      <c r="K81" s="106"/>
      <c r="L81" s="93"/>
      <c r="M81" s="73"/>
      <c r="N81" s="122"/>
      <c r="O81" s="105"/>
      <c r="P81" s="106"/>
      <c r="Q81" s="106"/>
      <c r="R81" s="106"/>
      <c r="S81" s="93"/>
      <c r="T81" s="118"/>
      <c r="U81" s="118"/>
      <c r="V81" s="55" t="str">
        <f t="shared" ref="V81:V144" si="13">IF(AND(D81=1,E81&gt;0.154,D82=1,E82&gt;0.154),MAX(E81:E82),IF(AND(D81=1,E81=""),"MD",IF(AND(D81=1,E81&lt;0.155),E81,"")))</f>
        <v/>
      </c>
      <c r="W81" s="49" t="str">
        <f t="shared" ref="W81:W144" si="14">IF(D81=0,"",IF(G81="","MD",IF($S$6="Yes",(G81-32)/1.8,G81)))</f>
        <v/>
      </c>
      <c r="X81" s="49" t="str">
        <f t="shared" ref="X81:X144" si="15">IF(D81=0,"",IF(OR(F81="",G81=""),"MD",(F81*1440)/($P$6*$N$6)*(1.784-0.0575*W81+0.0011*W81^2-10^-5*W81^3)))</f>
        <v/>
      </c>
      <c r="Y81" s="49" t="str">
        <f t="shared" si="3"/>
        <v/>
      </c>
      <c r="Z81" s="49" t="str">
        <f t="shared" si="8"/>
        <v/>
      </c>
      <c r="AA81" s="51" t="str">
        <f t="shared" si="9"/>
        <v/>
      </c>
      <c r="AB81" s="51" t="str">
        <f t="shared" si="10"/>
        <v/>
      </c>
      <c r="AC81" s="52" t="str">
        <f t="shared" si="4"/>
        <v/>
      </c>
      <c r="AD81" s="53" t="str">
        <f t="shared" si="12"/>
        <v/>
      </c>
      <c r="AE81" s="91"/>
      <c r="AF81" s="128" t="str">
        <f t="shared" si="6"/>
        <v/>
      </c>
      <c r="AG81" s="129" t="str">
        <f t="shared" si="11"/>
        <v/>
      </c>
      <c r="AH81" s="91"/>
    </row>
    <row r="82" spans="2:34" x14ac:dyDescent="0.25">
      <c r="B82" s="143">
        <f t="shared" si="7"/>
        <v>0.22569444444444411</v>
      </c>
      <c r="C82" s="46"/>
      <c r="D82" s="54"/>
      <c r="E82" s="46"/>
      <c r="F82" s="54"/>
      <c r="G82" s="56"/>
      <c r="H82" s="93"/>
      <c r="I82" s="104"/>
      <c r="J82" s="105"/>
      <c r="K82" s="106"/>
      <c r="L82" s="93"/>
      <c r="M82" s="73"/>
      <c r="N82" s="122"/>
      <c r="O82" s="105"/>
      <c r="P82" s="106"/>
      <c r="Q82" s="106"/>
      <c r="R82" s="106"/>
      <c r="S82" s="93"/>
      <c r="T82" s="118"/>
      <c r="U82" s="118"/>
      <c r="V82" s="55" t="str">
        <f t="shared" si="13"/>
        <v/>
      </c>
      <c r="W82" s="49" t="str">
        <f t="shared" si="14"/>
        <v/>
      </c>
      <c r="X82" s="49" t="str">
        <f t="shared" si="15"/>
        <v/>
      </c>
      <c r="Y82" s="49" t="str">
        <f t="shared" ref="Y82:Y145" si="16">IF(D82=0,"",IF(OR(I82="",J82=""),"MD",I82-J82))</f>
        <v/>
      </c>
      <c r="Z82" s="49" t="str">
        <f t="shared" si="8"/>
        <v/>
      </c>
      <c r="AA82" s="51" t="str">
        <f t="shared" si="9"/>
        <v/>
      </c>
      <c r="AB82" s="51" t="str">
        <f t="shared" si="10"/>
        <v/>
      </c>
      <c r="AC82" s="52" t="str">
        <f t="shared" ref="AC82:AC145" si="17">IF(N82=1,"ND",IF(OR(AA82="",AB82=""),"",IF(OR(NOT(ISNUMBER(AA82)),NOT(ISNUMBER(AB82))),"ND",IF(AND(ISNUMBER(AA82),AA82&gt;=$N$12,ISNUMBER(AB82),AB82&lt;=$P$12),"Yes","No"))))</f>
        <v/>
      </c>
      <c r="AD82" s="53" t="str">
        <f t="shared" si="12"/>
        <v/>
      </c>
      <c r="AE82" s="91"/>
      <c r="AF82" s="128" t="str">
        <f t="shared" ref="AF82:AF145" si="18">IF(AND(AF81="No",AC82="Yes"),"Yes",IF(AND(AF81="",AC82="No"),"Failed DIT",IF(AND(AF81&lt;&gt;"Failed DIT",AF81&lt;&gt;"No",AC82&lt;&gt;"No"),"","No")))</f>
        <v/>
      </c>
      <c r="AG82" s="129" t="str">
        <f t="shared" si="11"/>
        <v/>
      </c>
      <c r="AH82" s="91"/>
    </row>
    <row r="83" spans="2:34" x14ac:dyDescent="0.25">
      <c r="B83" s="143">
        <f t="shared" ref="B83:B146" si="19">+B82+5/1440</f>
        <v>0.22916666666666632</v>
      </c>
      <c r="C83" s="46"/>
      <c r="D83" s="54"/>
      <c r="E83" s="46"/>
      <c r="F83" s="54"/>
      <c r="G83" s="56"/>
      <c r="H83" s="93"/>
      <c r="I83" s="104"/>
      <c r="J83" s="105"/>
      <c r="K83" s="106"/>
      <c r="L83" s="93"/>
      <c r="M83" s="73"/>
      <c r="N83" s="122"/>
      <c r="O83" s="105"/>
      <c r="P83" s="106"/>
      <c r="Q83" s="106"/>
      <c r="R83" s="106"/>
      <c r="S83" s="93"/>
      <c r="T83" s="118"/>
      <c r="U83" s="118"/>
      <c r="V83" s="55" t="str">
        <f t="shared" si="13"/>
        <v/>
      </c>
      <c r="W83" s="49" t="str">
        <f t="shared" si="14"/>
        <v/>
      </c>
      <c r="X83" s="49" t="str">
        <f t="shared" si="15"/>
        <v/>
      </c>
      <c r="Y83" s="49" t="str">
        <f t="shared" si="16"/>
        <v/>
      </c>
      <c r="Z83" s="49" t="str">
        <f t="shared" ref="Z83:Z146" si="20">IF(AND(ISNUMBER(X83),ISNUMBER(Y83)),X83/Y83,"")</f>
        <v/>
      </c>
      <c r="AA83" s="51" t="str">
        <f t="shared" ref="AA83:AA146" si="21">IF(OR(M83="",M83=M82),"",IF(OR(N83=1,O83="",P83="",Q83=""),"ND",IF(OR(P83&gt;O83,Q83&gt;O83),"Error",MIN(O83:Q83))))</f>
        <v/>
      </c>
      <c r="AB83" s="51" t="str">
        <f t="shared" ref="AB83:AB146" si="22">IF(OR(M83="",M83=M82),"",IF(OR(N83=1,O83="",Q83="",R83=""),"ND",IF(Q83&gt;O83,"Error",(O83-Q83)/(R83/60))))</f>
        <v/>
      </c>
      <c r="AC83" s="52" t="str">
        <f t="shared" si="17"/>
        <v/>
      </c>
      <c r="AD83" s="53" t="str">
        <f t="shared" si="12"/>
        <v/>
      </c>
      <c r="AE83" s="91"/>
      <c r="AF83" s="128" t="str">
        <f t="shared" si="18"/>
        <v/>
      </c>
      <c r="AG83" s="129" t="str">
        <f t="shared" ref="AG83:AG146" si="23">IF(AND(AF83="No",D83=1),"Yes","")</f>
        <v/>
      </c>
      <c r="AH83" s="91"/>
    </row>
    <row r="84" spans="2:34" x14ac:dyDescent="0.25">
      <c r="B84" s="143">
        <f t="shared" si="19"/>
        <v>0.23263888888888853</v>
      </c>
      <c r="C84" s="46"/>
      <c r="D84" s="54"/>
      <c r="E84" s="46"/>
      <c r="F84" s="54"/>
      <c r="G84" s="56"/>
      <c r="H84" s="93"/>
      <c r="I84" s="104"/>
      <c r="J84" s="105"/>
      <c r="K84" s="106"/>
      <c r="L84" s="93"/>
      <c r="M84" s="73"/>
      <c r="N84" s="122"/>
      <c r="O84" s="105"/>
      <c r="P84" s="106"/>
      <c r="Q84" s="106"/>
      <c r="R84" s="106"/>
      <c r="S84" s="93"/>
      <c r="T84" s="118"/>
      <c r="U84" s="118"/>
      <c r="V84" s="55" t="str">
        <f t="shared" si="13"/>
        <v/>
      </c>
      <c r="W84" s="49" t="str">
        <f t="shared" si="14"/>
        <v/>
      </c>
      <c r="X84" s="49" t="str">
        <f t="shared" si="15"/>
        <v/>
      </c>
      <c r="Y84" s="49" t="str">
        <f t="shared" si="16"/>
        <v/>
      </c>
      <c r="Z84" s="49" t="str">
        <f t="shared" si="20"/>
        <v/>
      </c>
      <c r="AA84" s="51" t="str">
        <f t="shared" si="21"/>
        <v/>
      </c>
      <c r="AB84" s="51" t="str">
        <f t="shared" si="22"/>
        <v/>
      </c>
      <c r="AC84" s="52" t="str">
        <f t="shared" si="17"/>
        <v/>
      </c>
      <c r="AD84" s="53" t="str">
        <f t="shared" si="12"/>
        <v/>
      </c>
      <c r="AE84" s="91"/>
      <c r="AF84" s="128" t="str">
        <f t="shared" si="18"/>
        <v/>
      </c>
      <c r="AG84" s="129" t="str">
        <f t="shared" si="23"/>
        <v/>
      </c>
      <c r="AH84" s="91"/>
    </row>
    <row r="85" spans="2:34" x14ac:dyDescent="0.25">
      <c r="B85" s="143">
        <f t="shared" si="19"/>
        <v>0.23611111111111074</v>
      </c>
      <c r="C85" s="46"/>
      <c r="D85" s="54"/>
      <c r="E85" s="46"/>
      <c r="F85" s="54"/>
      <c r="G85" s="56"/>
      <c r="H85" s="93"/>
      <c r="I85" s="104"/>
      <c r="J85" s="105"/>
      <c r="K85" s="106"/>
      <c r="L85" s="93"/>
      <c r="M85" s="73"/>
      <c r="N85" s="122"/>
      <c r="O85" s="105"/>
      <c r="P85" s="106"/>
      <c r="Q85" s="106"/>
      <c r="R85" s="106"/>
      <c r="S85" s="93"/>
      <c r="T85" s="118"/>
      <c r="U85" s="118"/>
      <c r="V85" s="55" t="str">
        <f t="shared" si="13"/>
        <v/>
      </c>
      <c r="W85" s="49" t="str">
        <f t="shared" si="14"/>
        <v/>
      </c>
      <c r="X85" s="49" t="str">
        <f t="shared" si="15"/>
        <v/>
      </c>
      <c r="Y85" s="49" t="str">
        <f t="shared" si="16"/>
        <v/>
      </c>
      <c r="Z85" s="49" t="str">
        <f t="shared" si="20"/>
        <v/>
      </c>
      <c r="AA85" s="51" t="str">
        <f t="shared" si="21"/>
        <v/>
      </c>
      <c r="AB85" s="51" t="str">
        <f t="shared" si="22"/>
        <v/>
      </c>
      <c r="AC85" s="52" t="str">
        <f t="shared" si="17"/>
        <v/>
      </c>
      <c r="AD85" s="53" t="str">
        <f t="shared" si="12"/>
        <v/>
      </c>
      <c r="AE85" s="91"/>
      <c r="AF85" s="128" t="str">
        <f t="shared" si="18"/>
        <v/>
      </c>
      <c r="AG85" s="129" t="str">
        <f t="shared" si="23"/>
        <v/>
      </c>
      <c r="AH85" s="91"/>
    </row>
    <row r="86" spans="2:34" x14ac:dyDescent="0.25">
      <c r="B86" s="143">
        <f t="shared" si="19"/>
        <v>0.23958333333333295</v>
      </c>
      <c r="C86" s="46"/>
      <c r="D86" s="54"/>
      <c r="E86" s="46"/>
      <c r="F86" s="54"/>
      <c r="G86" s="56"/>
      <c r="H86" s="93"/>
      <c r="I86" s="104"/>
      <c r="J86" s="105"/>
      <c r="K86" s="106"/>
      <c r="L86" s="93"/>
      <c r="M86" s="73"/>
      <c r="N86" s="122"/>
      <c r="O86" s="105"/>
      <c r="P86" s="106"/>
      <c r="Q86" s="106"/>
      <c r="R86" s="106"/>
      <c r="S86" s="93"/>
      <c r="T86" s="118"/>
      <c r="U86" s="118"/>
      <c r="V86" s="55" t="str">
        <f t="shared" si="13"/>
        <v/>
      </c>
      <c r="W86" s="49" t="str">
        <f t="shared" si="14"/>
        <v/>
      </c>
      <c r="X86" s="49" t="str">
        <f t="shared" si="15"/>
        <v/>
      </c>
      <c r="Y86" s="49" t="str">
        <f t="shared" si="16"/>
        <v/>
      </c>
      <c r="Z86" s="49" t="str">
        <f t="shared" si="20"/>
        <v/>
      </c>
      <c r="AA86" s="51" t="str">
        <f t="shared" si="21"/>
        <v/>
      </c>
      <c r="AB86" s="51" t="str">
        <f t="shared" si="22"/>
        <v/>
      </c>
      <c r="AC86" s="52" t="str">
        <f t="shared" si="17"/>
        <v/>
      </c>
      <c r="AD86" s="53" t="str">
        <f t="shared" si="12"/>
        <v/>
      </c>
      <c r="AE86" s="91"/>
      <c r="AF86" s="128" t="str">
        <f t="shared" si="18"/>
        <v/>
      </c>
      <c r="AG86" s="129" t="str">
        <f t="shared" si="23"/>
        <v/>
      </c>
      <c r="AH86" s="91"/>
    </row>
    <row r="87" spans="2:34" x14ac:dyDescent="0.25">
      <c r="B87" s="143">
        <f t="shared" si="19"/>
        <v>0.24305555555555516</v>
      </c>
      <c r="C87" s="46"/>
      <c r="D87" s="54"/>
      <c r="E87" s="46"/>
      <c r="F87" s="54"/>
      <c r="G87" s="56"/>
      <c r="H87" s="93"/>
      <c r="I87" s="104"/>
      <c r="J87" s="105"/>
      <c r="K87" s="106"/>
      <c r="L87" s="93"/>
      <c r="M87" s="73"/>
      <c r="N87" s="122"/>
      <c r="O87" s="105"/>
      <c r="P87" s="106"/>
      <c r="Q87" s="106"/>
      <c r="R87" s="106"/>
      <c r="S87" s="93"/>
      <c r="T87" s="118"/>
      <c r="U87" s="118"/>
      <c r="V87" s="55" t="str">
        <f t="shared" si="13"/>
        <v/>
      </c>
      <c r="W87" s="49" t="str">
        <f t="shared" si="14"/>
        <v/>
      </c>
      <c r="X87" s="49" t="str">
        <f t="shared" si="15"/>
        <v/>
      </c>
      <c r="Y87" s="49" t="str">
        <f t="shared" si="16"/>
        <v/>
      </c>
      <c r="Z87" s="49" t="str">
        <f t="shared" si="20"/>
        <v/>
      </c>
      <c r="AA87" s="51" t="str">
        <f t="shared" si="21"/>
        <v/>
      </c>
      <c r="AB87" s="51" t="str">
        <f t="shared" si="22"/>
        <v/>
      </c>
      <c r="AC87" s="52" t="str">
        <f t="shared" si="17"/>
        <v/>
      </c>
      <c r="AD87" s="53" t="str">
        <f t="shared" si="12"/>
        <v/>
      </c>
      <c r="AE87" s="91"/>
      <c r="AF87" s="128" t="str">
        <f t="shared" si="18"/>
        <v/>
      </c>
      <c r="AG87" s="129" t="str">
        <f t="shared" si="23"/>
        <v/>
      </c>
      <c r="AH87" s="91"/>
    </row>
    <row r="88" spans="2:34" x14ac:dyDescent="0.25">
      <c r="B88" s="143">
        <f t="shared" si="19"/>
        <v>0.24652777777777737</v>
      </c>
      <c r="C88" s="46"/>
      <c r="D88" s="54"/>
      <c r="E88" s="46"/>
      <c r="F88" s="54"/>
      <c r="G88" s="56"/>
      <c r="H88" s="93"/>
      <c r="I88" s="104"/>
      <c r="J88" s="105"/>
      <c r="K88" s="106"/>
      <c r="L88" s="93"/>
      <c r="M88" s="73"/>
      <c r="N88" s="122"/>
      <c r="O88" s="105"/>
      <c r="P88" s="106"/>
      <c r="Q88" s="106"/>
      <c r="R88" s="106"/>
      <c r="S88" s="93"/>
      <c r="T88" s="118"/>
      <c r="U88" s="118"/>
      <c r="V88" s="55" t="str">
        <f t="shared" si="13"/>
        <v/>
      </c>
      <c r="W88" s="49" t="str">
        <f t="shared" si="14"/>
        <v/>
      </c>
      <c r="X88" s="49" t="str">
        <f t="shared" si="15"/>
        <v/>
      </c>
      <c r="Y88" s="49" t="str">
        <f t="shared" si="16"/>
        <v/>
      </c>
      <c r="Z88" s="49" t="str">
        <f t="shared" si="20"/>
        <v/>
      </c>
      <c r="AA88" s="51" t="str">
        <f t="shared" si="21"/>
        <v/>
      </c>
      <c r="AB88" s="51" t="str">
        <f t="shared" si="22"/>
        <v/>
      </c>
      <c r="AC88" s="52" t="str">
        <f t="shared" si="17"/>
        <v/>
      </c>
      <c r="AD88" s="53" t="str">
        <f t="shared" si="12"/>
        <v/>
      </c>
      <c r="AE88" s="91"/>
      <c r="AF88" s="128" t="str">
        <f t="shared" si="18"/>
        <v/>
      </c>
      <c r="AG88" s="129" t="str">
        <f t="shared" si="23"/>
        <v/>
      </c>
      <c r="AH88" s="91"/>
    </row>
    <row r="89" spans="2:34" x14ac:dyDescent="0.25">
      <c r="B89" s="143">
        <f t="shared" si="19"/>
        <v>0.24999999999999958</v>
      </c>
      <c r="C89" s="46"/>
      <c r="D89" s="54"/>
      <c r="E89" s="46"/>
      <c r="F89" s="54"/>
      <c r="G89" s="56"/>
      <c r="H89" s="93"/>
      <c r="I89" s="104"/>
      <c r="J89" s="105"/>
      <c r="K89" s="106"/>
      <c r="L89" s="93"/>
      <c r="M89" s="73"/>
      <c r="N89" s="122"/>
      <c r="O89" s="105"/>
      <c r="P89" s="106"/>
      <c r="Q89" s="106"/>
      <c r="R89" s="106"/>
      <c r="S89" s="93"/>
      <c r="T89" s="118"/>
      <c r="U89" s="118"/>
      <c r="V89" s="55" t="str">
        <f t="shared" si="13"/>
        <v/>
      </c>
      <c r="W89" s="49" t="str">
        <f t="shared" si="14"/>
        <v/>
      </c>
      <c r="X89" s="49" t="str">
        <f t="shared" si="15"/>
        <v/>
      </c>
      <c r="Y89" s="49" t="str">
        <f t="shared" si="16"/>
        <v/>
      </c>
      <c r="Z89" s="49" t="str">
        <f t="shared" si="20"/>
        <v/>
      </c>
      <c r="AA89" s="51" t="str">
        <f t="shared" si="21"/>
        <v/>
      </c>
      <c r="AB89" s="51" t="str">
        <f t="shared" si="22"/>
        <v/>
      </c>
      <c r="AC89" s="52" t="str">
        <f t="shared" si="17"/>
        <v/>
      </c>
      <c r="AD89" s="53" t="str">
        <f t="shared" ref="AD89:AD152" si="24">IF(OR(U89&gt;=$P$9,AND(U89="",NOT(ISNUMBER(AD88)))),"",IF(ISNUMBER(AD88),AD88+5/60,5/60))</f>
        <v/>
      </c>
      <c r="AE89" s="91"/>
      <c r="AF89" s="128" t="str">
        <f t="shared" si="18"/>
        <v/>
      </c>
      <c r="AG89" s="129" t="str">
        <f t="shared" si="23"/>
        <v/>
      </c>
      <c r="AH89" s="91"/>
    </row>
    <row r="90" spans="2:34" x14ac:dyDescent="0.25">
      <c r="B90" s="143">
        <f t="shared" si="19"/>
        <v>0.25347222222222182</v>
      </c>
      <c r="C90" s="46"/>
      <c r="D90" s="54"/>
      <c r="E90" s="46"/>
      <c r="F90" s="54"/>
      <c r="G90" s="56"/>
      <c r="H90" s="93"/>
      <c r="I90" s="104"/>
      <c r="J90" s="105"/>
      <c r="K90" s="106"/>
      <c r="L90" s="93"/>
      <c r="M90" s="73"/>
      <c r="N90" s="122"/>
      <c r="O90" s="105"/>
      <c r="P90" s="106"/>
      <c r="Q90" s="106"/>
      <c r="R90" s="106"/>
      <c r="S90" s="93"/>
      <c r="T90" s="118"/>
      <c r="U90" s="118"/>
      <c r="V90" s="55" t="str">
        <f t="shared" si="13"/>
        <v/>
      </c>
      <c r="W90" s="49" t="str">
        <f t="shared" si="14"/>
        <v/>
      </c>
      <c r="X90" s="49" t="str">
        <f t="shared" si="15"/>
        <v/>
      </c>
      <c r="Y90" s="49" t="str">
        <f t="shared" si="16"/>
        <v/>
      </c>
      <c r="Z90" s="49" t="str">
        <f t="shared" si="20"/>
        <v/>
      </c>
      <c r="AA90" s="51" t="str">
        <f t="shared" si="21"/>
        <v/>
      </c>
      <c r="AB90" s="51" t="str">
        <f t="shared" si="22"/>
        <v/>
      </c>
      <c r="AC90" s="52" t="str">
        <f t="shared" si="17"/>
        <v/>
      </c>
      <c r="AD90" s="53" t="str">
        <f t="shared" si="24"/>
        <v/>
      </c>
      <c r="AE90" s="91"/>
      <c r="AF90" s="128" t="str">
        <f t="shared" si="18"/>
        <v/>
      </c>
      <c r="AG90" s="129" t="str">
        <f t="shared" si="23"/>
        <v/>
      </c>
      <c r="AH90" s="91"/>
    </row>
    <row r="91" spans="2:34" x14ac:dyDescent="0.25">
      <c r="B91" s="143">
        <f t="shared" si="19"/>
        <v>0.25694444444444403</v>
      </c>
      <c r="C91" s="46"/>
      <c r="D91" s="54"/>
      <c r="E91" s="46"/>
      <c r="F91" s="54"/>
      <c r="G91" s="56"/>
      <c r="H91" s="93"/>
      <c r="I91" s="104"/>
      <c r="J91" s="105"/>
      <c r="K91" s="106"/>
      <c r="L91" s="93"/>
      <c r="M91" s="73"/>
      <c r="N91" s="122"/>
      <c r="O91" s="105"/>
      <c r="P91" s="106"/>
      <c r="Q91" s="106"/>
      <c r="R91" s="106"/>
      <c r="S91" s="93"/>
      <c r="T91" s="118"/>
      <c r="U91" s="118"/>
      <c r="V91" s="55" t="str">
        <f t="shared" si="13"/>
        <v/>
      </c>
      <c r="W91" s="49" t="str">
        <f t="shared" si="14"/>
        <v/>
      </c>
      <c r="X91" s="49" t="str">
        <f t="shared" si="15"/>
        <v/>
      </c>
      <c r="Y91" s="49" t="str">
        <f t="shared" si="16"/>
        <v/>
      </c>
      <c r="Z91" s="49" t="str">
        <f t="shared" si="20"/>
        <v/>
      </c>
      <c r="AA91" s="51" t="str">
        <f t="shared" si="21"/>
        <v/>
      </c>
      <c r="AB91" s="51" t="str">
        <f t="shared" si="22"/>
        <v/>
      </c>
      <c r="AC91" s="52" t="str">
        <f t="shared" si="17"/>
        <v/>
      </c>
      <c r="AD91" s="53" t="str">
        <f t="shared" si="24"/>
        <v/>
      </c>
      <c r="AE91" s="91"/>
      <c r="AF91" s="128" t="str">
        <f t="shared" si="18"/>
        <v/>
      </c>
      <c r="AG91" s="129" t="str">
        <f t="shared" si="23"/>
        <v/>
      </c>
      <c r="AH91" s="91"/>
    </row>
    <row r="92" spans="2:34" x14ac:dyDescent="0.25">
      <c r="B92" s="143">
        <f t="shared" si="19"/>
        <v>0.26041666666666624</v>
      </c>
      <c r="C92" s="46"/>
      <c r="D92" s="54"/>
      <c r="E92" s="46"/>
      <c r="F92" s="54"/>
      <c r="G92" s="56"/>
      <c r="H92" s="93"/>
      <c r="I92" s="104"/>
      <c r="J92" s="105"/>
      <c r="K92" s="106"/>
      <c r="L92" s="93"/>
      <c r="M92" s="73"/>
      <c r="N92" s="122"/>
      <c r="O92" s="105"/>
      <c r="P92" s="106"/>
      <c r="Q92" s="106"/>
      <c r="R92" s="106"/>
      <c r="S92" s="93"/>
      <c r="T92" s="118"/>
      <c r="U92" s="118"/>
      <c r="V92" s="55" t="str">
        <f t="shared" si="13"/>
        <v/>
      </c>
      <c r="W92" s="49" t="str">
        <f t="shared" si="14"/>
        <v/>
      </c>
      <c r="X92" s="49" t="str">
        <f t="shared" si="15"/>
        <v/>
      </c>
      <c r="Y92" s="49" t="str">
        <f t="shared" si="16"/>
        <v/>
      </c>
      <c r="Z92" s="49" t="str">
        <f t="shared" si="20"/>
        <v/>
      </c>
      <c r="AA92" s="51" t="str">
        <f t="shared" si="21"/>
        <v/>
      </c>
      <c r="AB92" s="51" t="str">
        <f t="shared" si="22"/>
        <v/>
      </c>
      <c r="AC92" s="52" t="str">
        <f t="shared" si="17"/>
        <v/>
      </c>
      <c r="AD92" s="53" t="str">
        <f t="shared" si="24"/>
        <v/>
      </c>
      <c r="AE92" s="91"/>
      <c r="AF92" s="128" t="str">
        <f t="shared" si="18"/>
        <v/>
      </c>
      <c r="AG92" s="129" t="str">
        <f t="shared" si="23"/>
        <v/>
      </c>
      <c r="AH92" s="91"/>
    </row>
    <row r="93" spans="2:34" x14ac:dyDescent="0.25">
      <c r="B93" s="143">
        <f t="shared" si="19"/>
        <v>0.26388888888888845</v>
      </c>
      <c r="C93" s="46"/>
      <c r="D93" s="54"/>
      <c r="E93" s="46"/>
      <c r="F93" s="54"/>
      <c r="G93" s="56"/>
      <c r="H93" s="93"/>
      <c r="I93" s="104"/>
      <c r="J93" s="105"/>
      <c r="K93" s="106"/>
      <c r="L93" s="93"/>
      <c r="M93" s="73"/>
      <c r="N93" s="122"/>
      <c r="O93" s="105"/>
      <c r="P93" s="106"/>
      <c r="Q93" s="106"/>
      <c r="R93" s="106"/>
      <c r="S93" s="93"/>
      <c r="T93" s="118"/>
      <c r="U93" s="118"/>
      <c r="V93" s="55" t="str">
        <f t="shared" si="13"/>
        <v/>
      </c>
      <c r="W93" s="49" t="str">
        <f t="shared" si="14"/>
        <v/>
      </c>
      <c r="X93" s="49" t="str">
        <f t="shared" si="15"/>
        <v/>
      </c>
      <c r="Y93" s="49" t="str">
        <f t="shared" si="16"/>
        <v/>
      </c>
      <c r="Z93" s="49" t="str">
        <f t="shared" si="20"/>
        <v/>
      </c>
      <c r="AA93" s="51" t="str">
        <f t="shared" si="21"/>
        <v/>
      </c>
      <c r="AB93" s="51" t="str">
        <f t="shared" si="22"/>
        <v/>
      </c>
      <c r="AC93" s="52" t="str">
        <f t="shared" si="17"/>
        <v/>
      </c>
      <c r="AD93" s="53" t="str">
        <f t="shared" si="24"/>
        <v/>
      </c>
      <c r="AE93" s="91"/>
      <c r="AF93" s="128" t="str">
        <f t="shared" si="18"/>
        <v/>
      </c>
      <c r="AG93" s="129" t="str">
        <f t="shared" si="23"/>
        <v/>
      </c>
      <c r="AH93" s="91"/>
    </row>
    <row r="94" spans="2:34" x14ac:dyDescent="0.25">
      <c r="B94" s="143">
        <f t="shared" si="19"/>
        <v>0.26736111111111066</v>
      </c>
      <c r="C94" s="46"/>
      <c r="D94" s="54"/>
      <c r="E94" s="46"/>
      <c r="F94" s="54"/>
      <c r="G94" s="56"/>
      <c r="H94" s="93"/>
      <c r="I94" s="104"/>
      <c r="J94" s="105"/>
      <c r="K94" s="106"/>
      <c r="L94" s="93"/>
      <c r="M94" s="73"/>
      <c r="N94" s="122"/>
      <c r="O94" s="105"/>
      <c r="P94" s="106"/>
      <c r="Q94" s="106"/>
      <c r="R94" s="106"/>
      <c r="S94" s="93"/>
      <c r="T94" s="118"/>
      <c r="U94" s="118"/>
      <c r="V94" s="55" t="str">
        <f t="shared" si="13"/>
        <v/>
      </c>
      <c r="W94" s="49" t="str">
        <f t="shared" si="14"/>
        <v/>
      </c>
      <c r="X94" s="49" t="str">
        <f t="shared" si="15"/>
        <v/>
      </c>
      <c r="Y94" s="49" t="str">
        <f t="shared" si="16"/>
        <v/>
      </c>
      <c r="Z94" s="49" t="str">
        <f t="shared" si="20"/>
        <v/>
      </c>
      <c r="AA94" s="51" t="str">
        <f t="shared" si="21"/>
        <v/>
      </c>
      <c r="AB94" s="51" t="str">
        <f t="shared" si="22"/>
        <v/>
      </c>
      <c r="AC94" s="52" t="str">
        <f t="shared" si="17"/>
        <v/>
      </c>
      <c r="AD94" s="53" t="str">
        <f t="shared" si="24"/>
        <v/>
      </c>
      <c r="AE94" s="91"/>
      <c r="AF94" s="128" t="str">
        <f t="shared" si="18"/>
        <v/>
      </c>
      <c r="AG94" s="129" t="str">
        <f t="shared" si="23"/>
        <v/>
      </c>
      <c r="AH94" s="91"/>
    </row>
    <row r="95" spans="2:34" x14ac:dyDescent="0.25">
      <c r="B95" s="143">
        <f t="shared" si="19"/>
        <v>0.27083333333333287</v>
      </c>
      <c r="C95" s="46"/>
      <c r="D95" s="54"/>
      <c r="E95" s="46"/>
      <c r="F95" s="54"/>
      <c r="G95" s="56"/>
      <c r="H95" s="93"/>
      <c r="I95" s="104"/>
      <c r="J95" s="105"/>
      <c r="K95" s="106"/>
      <c r="L95" s="93"/>
      <c r="M95" s="73"/>
      <c r="N95" s="122"/>
      <c r="O95" s="105"/>
      <c r="P95" s="106"/>
      <c r="Q95" s="106"/>
      <c r="R95" s="106"/>
      <c r="S95" s="93"/>
      <c r="T95" s="118"/>
      <c r="U95" s="118"/>
      <c r="V95" s="55" t="str">
        <f t="shared" si="13"/>
        <v/>
      </c>
      <c r="W95" s="49" t="str">
        <f t="shared" si="14"/>
        <v/>
      </c>
      <c r="X95" s="49" t="str">
        <f t="shared" si="15"/>
        <v/>
      </c>
      <c r="Y95" s="49" t="str">
        <f t="shared" si="16"/>
        <v/>
      </c>
      <c r="Z95" s="49" t="str">
        <f t="shared" si="20"/>
        <v/>
      </c>
      <c r="AA95" s="51" t="str">
        <f t="shared" si="21"/>
        <v/>
      </c>
      <c r="AB95" s="51" t="str">
        <f t="shared" si="22"/>
        <v/>
      </c>
      <c r="AC95" s="52" t="str">
        <f t="shared" si="17"/>
        <v/>
      </c>
      <c r="AD95" s="53" t="str">
        <f t="shared" si="24"/>
        <v/>
      </c>
      <c r="AE95" s="91"/>
      <c r="AF95" s="128" t="str">
        <f t="shared" si="18"/>
        <v/>
      </c>
      <c r="AG95" s="129" t="str">
        <f t="shared" si="23"/>
        <v/>
      </c>
      <c r="AH95" s="91"/>
    </row>
    <row r="96" spans="2:34" x14ac:dyDescent="0.25">
      <c r="B96" s="143">
        <f t="shared" si="19"/>
        <v>0.27430555555555508</v>
      </c>
      <c r="C96" s="46"/>
      <c r="D96" s="54"/>
      <c r="E96" s="46"/>
      <c r="F96" s="54"/>
      <c r="G96" s="56"/>
      <c r="H96" s="93"/>
      <c r="I96" s="104"/>
      <c r="J96" s="105"/>
      <c r="K96" s="106"/>
      <c r="L96" s="93"/>
      <c r="M96" s="73"/>
      <c r="N96" s="122"/>
      <c r="O96" s="105"/>
      <c r="P96" s="106"/>
      <c r="Q96" s="106"/>
      <c r="R96" s="106"/>
      <c r="S96" s="93"/>
      <c r="T96" s="118"/>
      <c r="U96" s="118"/>
      <c r="V96" s="55" t="str">
        <f t="shared" si="13"/>
        <v/>
      </c>
      <c r="W96" s="49" t="str">
        <f t="shared" si="14"/>
        <v/>
      </c>
      <c r="X96" s="49" t="str">
        <f t="shared" si="15"/>
        <v/>
      </c>
      <c r="Y96" s="49" t="str">
        <f t="shared" si="16"/>
        <v/>
      </c>
      <c r="Z96" s="49" t="str">
        <f t="shared" si="20"/>
        <v/>
      </c>
      <c r="AA96" s="51" t="str">
        <f t="shared" si="21"/>
        <v/>
      </c>
      <c r="AB96" s="51" t="str">
        <f t="shared" si="22"/>
        <v/>
      </c>
      <c r="AC96" s="52" t="str">
        <f t="shared" si="17"/>
        <v/>
      </c>
      <c r="AD96" s="53" t="str">
        <f t="shared" si="24"/>
        <v/>
      </c>
      <c r="AE96" s="91"/>
      <c r="AF96" s="128" t="str">
        <f t="shared" si="18"/>
        <v/>
      </c>
      <c r="AG96" s="129" t="str">
        <f t="shared" si="23"/>
        <v/>
      </c>
      <c r="AH96" s="91"/>
    </row>
    <row r="97" spans="1:34" x14ac:dyDescent="0.25">
      <c r="B97" s="143">
        <f t="shared" si="19"/>
        <v>0.27777777777777729</v>
      </c>
      <c r="C97" s="46"/>
      <c r="D97" s="54"/>
      <c r="E97" s="46"/>
      <c r="F97" s="54"/>
      <c r="G97" s="56"/>
      <c r="H97" s="93"/>
      <c r="I97" s="104"/>
      <c r="J97" s="105"/>
      <c r="K97" s="106"/>
      <c r="L97" s="93"/>
      <c r="M97" s="73"/>
      <c r="N97" s="122"/>
      <c r="O97" s="105"/>
      <c r="P97" s="106"/>
      <c r="Q97" s="106"/>
      <c r="R97" s="106"/>
      <c r="S97" s="93"/>
      <c r="T97" s="118"/>
      <c r="U97" s="118"/>
      <c r="V97" s="55" t="str">
        <f t="shared" si="13"/>
        <v/>
      </c>
      <c r="W97" s="49" t="str">
        <f t="shared" si="14"/>
        <v/>
      </c>
      <c r="X97" s="49" t="str">
        <f t="shared" si="15"/>
        <v/>
      </c>
      <c r="Y97" s="49" t="str">
        <f t="shared" si="16"/>
        <v/>
      </c>
      <c r="Z97" s="49" t="str">
        <f t="shared" si="20"/>
        <v/>
      </c>
      <c r="AA97" s="51" t="str">
        <f t="shared" si="21"/>
        <v/>
      </c>
      <c r="AB97" s="51" t="str">
        <f t="shared" si="22"/>
        <v/>
      </c>
      <c r="AC97" s="52" t="str">
        <f t="shared" si="17"/>
        <v/>
      </c>
      <c r="AD97" s="53" t="str">
        <f t="shared" si="24"/>
        <v/>
      </c>
      <c r="AE97" s="91"/>
      <c r="AF97" s="128" t="str">
        <f t="shared" si="18"/>
        <v/>
      </c>
      <c r="AG97" s="129" t="str">
        <f t="shared" si="23"/>
        <v/>
      </c>
      <c r="AH97" s="91"/>
    </row>
    <row r="98" spans="1:34" x14ac:dyDescent="0.25">
      <c r="B98" s="143">
        <f t="shared" si="19"/>
        <v>0.2812499999999995</v>
      </c>
      <c r="C98" s="46"/>
      <c r="D98" s="54"/>
      <c r="E98" s="46"/>
      <c r="F98" s="54"/>
      <c r="G98" s="56"/>
      <c r="H98" s="93"/>
      <c r="I98" s="104"/>
      <c r="J98" s="105"/>
      <c r="K98" s="106"/>
      <c r="L98" s="93"/>
      <c r="M98" s="73"/>
      <c r="N98" s="122"/>
      <c r="O98" s="105"/>
      <c r="P98" s="106"/>
      <c r="Q98" s="106"/>
      <c r="R98" s="106"/>
      <c r="S98" s="93"/>
      <c r="T98" s="118"/>
      <c r="U98" s="118"/>
      <c r="V98" s="55" t="str">
        <f t="shared" si="13"/>
        <v/>
      </c>
      <c r="W98" s="49" t="str">
        <f t="shared" si="14"/>
        <v/>
      </c>
      <c r="X98" s="49" t="str">
        <f t="shared" si="15"/>
        <v/>
      </c>
      <c r="Y98" s="49" t="str">
        <f t="shared" si="16"/>
        <v/>
      </c>
      <c r="Z98" s="49" t="str">
        <f t="shared" si="20"/>
        <v/>
      </c>
      <c r="AA98" s="51" t="str">
        <f t="shared" si="21"/>
        <v/>
      </c>
      <c r="AB98" s="51" t="str">
        <f t="shared" si="22"/>
        <v/>
      </c>
      <c r="AC98" s="52" t="str">
        <f t="shared" si="17"/>
        <v/>
      </c>
      <c r="AD98" s="53" t="str">
        <f t="shared" si="24"/>
        <v/>
      </c>
      <c r="AE98" s="91"/>
      <c r="AF98" s="128" t="str">
        <f t="shared" si="18"/>
        <v/>
      </c>
      <c r="AG98" s="129" t="str">
        <f t="shared" si="23"/>
        <v/>
      </c>
      <c r="AH98" s="91"/>
    </row>
    <row r="99" spans="1:34" x14ac:dyDescent="0.25">
      <c r="B99" s="143">
        <f t="shared" si="19"/>
        <v>0.28472222222222171</v>
      </c>
      <c r="C99" s="46"/>
      <c r="D99" s="54"/>
      <c r="E99" s="46"/>
      <c r="F99" s="54"/>
      <c r="G99" s="56"/>
      <c r="H99" s="93"/>
      <c r="I99" s="104"/>
      <c r="J99" s="105"/>
      <c r="K99" s="106"/>
      <c r="L99" s="93"/>
      <c r="M99" s="73"/>
      <c r="N99" s="122"/>
      <c r="O99" s="105"/>
      <c r="P99" s="106"/>
      <c r="Q99" s="106"/>
      <c r="R99" s="106"/>
      <c r="S99" s="93"/>
      <c r="T99" s="118"/>
      <c r="U99" s="118"/>
      <c r="V99" s="55" t="str">
        <f t="shared" si="13"/>
        <v/>
      </c>
      <c r="W99" s="49" t="str">
        <f t="shared" si="14"/>
        <v/>
      </c>
      <c r="X99" s="49" t="str">
        <f t="shared" si="15"/>
        <v/>
      </c>
      <c r="Y99" s="49" t="str">
        <f t="shared" si="16"/>
        <v/>
      </c>
      <c r="Z99" s="49" t="str">
        <f t="shared" si="20"/>
        <v/>
      </c>
      <c r="AA99" s="51" t="str">
        <f t="shared" si="21"/>
        <v/>
      </c>
      <c r="AB99" s="51" t="str">
        <f t="shared" si="22"/>
        <v/>
      </c>
      <c r="AC99" s="52" t="str">
        <f t="shared" si="17"/>
        <v/>
      </c>
      <c r="AD99" s="53" t="str">
        <f t="shared" si="24"/>
        <v/>
      </c>
      <c r="AE99" s="91"/>
      <c r="AF99" s="128" t="str">
        <f t="shared" si="18"/>
        <v/>
      </c>
      <c r="AG99" s="129" t="str">
        <f t="shared" si="23"/>
        <v/>
      </c>
      <c r="AH99" s="91"/>
    </row>
    <row r="100" spans="1:34" x14ac:dyDescent="0.25">
      <c r="B100" s="143">
        <f t="shared" si="19"/>
        <v>0.28819444444444392</v>
      </c>
      <c r="C100" s="46"/>
      <c r="D100" s="54"/>
      <c r="E100" s="46"/>
      <c r="F100" s="54"/>
      <c r="G100" s="56"/>
      <c r="H100" s="93"/>
      <c r="I100" s="104"/>
      <c r="J100" s="105"/>
      <c r="K100" s="106"/>
      <c r="L100" s="93"/>
      <c r="M100" s="73"/>
      <c r="N100" s="122"/>
      <c r="O100" s="105"/>
      <c r="P100" s="106"/>
      <c r="Q100" s="106"/>
      <c r="R100" s="106"/>
      <c r="S100" s="93"/>
      <c r="T100" s="118"/>
      <c r="U100" s="118"/>
      <c r="V100" s="55" t="str">
        <f t="shared" si="13"/>
        <v/>
      </c>
      <c r="W100" s="49" t="str">
        <f t="shared" si="14"/>
        <v/>
      </c>
      <c r="X100" s="49" t="str">
        <f t="shared" si="15"/>
        <v/>
      </c>
      <c r="Y100" s="49" t="str">
        <f t="shared" si="16"/>
        <v/>
      </c>
      <c r="Z100" s="49" t="str">
        <f t="shared" si="20"/>
        <v/>
      </c>
      <c r="AA100" s="51" t="str">
        <f t="shared" si="21"/>
        <v/>
      </c>
      <c r="AB100" s="51" t="str">
        <f t="shared" si="22"/>
        <v/>
      </c>
      <c r="AC100" s="52" t="str">
        <f t="shared" si="17"/>
        <v/>
      </c>
      <c r="AD100" s="53" t="str">
        <f t="shared" si="24"/>
        <v/>
      </c>
      <c r="AE100" s="91"/>
      <c r="AF100" s="128" t="str">
        <f t="shared" si="18"/>
        <v/>
      </c>
      <c r="AG100" s="129" t="str">
        <f t="shared" si="23"/>
        <v/>
      </c>
      <c r="AH100" s="91"/>
    </row>
    <row r="101" spans="1:34" x14ac:dyDescent="0.25">
      <c r="B101" s="143">
        <f t="shared" si="19"/>
        <v>0.29166666666666613</v>
      </c>
      <c r="C101" s="46"/>
      <c r="D101" s="54"/>
      <c r="E101" s="46"/>
      <c r="F101" s="54"/>
      <c r="G101" s="56"/>
      <c r="H101" s="93"/>
      <c r="I101" s="104"/>
      <c r="J101" s="105"/>
      <c r="K101" s="106"/>
      <c r="L101" s="93"/>
      <c r="M101" s="73"/>
      <c r="N101" s="122"/>
      <c r="O101" s="105"/>
      <c r="P101" s="106"/>
      <c r="Q101" s="106"/>
      <c r="R101" s="106"/>
      <c r="S101" s="93"/>
      <c r="T101" s="118"/>
      <c r="U101" s="118"/>
      <c r="V101" s="55" t="str">
        <f t="shared" si="13"/>
        <v/>
      </c>
      <c r="W101" s="49" t="str">
        <f t="shared" si="14"/>
        <v/>
      </c>
      <c r="X101" s="49" t="str">
        <f t="shared" si="15"/>
        <v/>
      </c>
      <c r="Y101" s="49" t="str">
        <f t="shared" si="16"/>
        <v/>
      </c>
      <c r="Z101" s="49" t="str">
        <f t="shared" si="20"/>
        <v/>
      </c>
      <c r="AA101" s="51" t="str">
        <f t="shared" si="21"/>
        <v/>
      </c>
      <c r="AB101" s="51" t="str">
        <f t="shared" si="22"/>
        <v/>
      </c>
      <c r="AC101" s="52" t="str">
        <f t="shared" si="17"/>
        <v/>
      </c>
      <c r="AD101" s="53" t="str">
        <f t="shared" si="24"/>
        <v/>
      </c>
      <c r="AE101" s="91"/>
      <c r="AF101" s="128" t="str">
        <f t="shared" si="18"/>
        <v/>
      </c>
      <c r="AG101" s="129" t="str">
        <f t="shared" si="23"/>
        <v/>
      </c>
      <c r="AH101" s="91"/>
    </row>
    <row r="102" spans="1:34" x14ac:dyDescent="0.25">
      <c r="B102" s="143">
        <f t="shared" si="19"/>
        <v>0.29513888888888834</v>
      </c>
      <c r="C102" s="46"/>
      <c r="D102" s="54"/>
      <c r="E102" s="46"/>
      <c r="F102" s="54"/>
      <c r="G102" s="56"/>
      <c r="H102" s="93"/>
      <c r="I102" s="104"/>
      <c r="J102" s="105"/>
      <c r="K102" s="106"/>
      <c r="L102" s="93"/>
      <c r="M102" s="73"/>
      <c r="N102" s="122"/>
      <c r="O102" s="105"/>
      <c r="P102" s="106"/>
      <c r="Q102" s="106"/>
      <c r="R102" s="106"/>
      <c r="S102" s="93"/>
      <c r="T102" s="118"/>
      <c r="U102" s="118"/>
      <c r="V102" s="55" t="str">
        <f t="shared" si="13"/>
        <v/>
      </c>
      <c r="W102" s="49" t="str">
        <f t="shared" si="14"/>
        <v/>
      </c>
      <c r="X102" s="49" t="str">
        <f t="shared" si="15"/>
        <v/>
      </c>
      <c r="Y102" s="49" t="str">
        <f t="shared" si="16"/>
        <v/>
      </c>
      <c r="Z102" s="49" t="str">
        <f t="shared" si="20"/>
        <v/>
      </c>
      <c r="AA102" s="51" t="str">
        <f t="shared" si="21"/>
        <v/>
      </c>
      <c r="AB102" s="51" t="str">
        <f t="shared" si="22"/>
        <v/>
      </c>
      <c r="AC102" s="52" t="str">
        <f t="shared" si="17"/>
        <v/>
      </c>
      <c r="AD102" s="53" t="str">
        <f t="shared" si="24"/>
        <v/>
      </c>
      <c r="AE102" s="91"/>
      <c r="AF102" s="128" t="str">
        <f t="shared" si="18"/>
        <v/>
      </c>
      <c r="AG102" s="129" t="str">
        <f t="shared" si="23"/>
        <v/>
      </c>
      <c r="AH102" s="91"/>
    </row>
    <row r="103" spans="1:34" x14ac:dyDescent="0.25">
      <c r="B103" s="143">
        <f t="shared" si="19"/>
        <v>0.29861111111111055</v>
      </c>
      <c r="C103" s="46"/>
      <c r="D103" s="54"/>
      <c r="E103" s="46"/>
      <c r="F103" s="54"/>
      <c r="G103" s="56"/>
      <c r="H103" s="93"/>
      <c r="I103" s="104"/>
      <c r="J103" s="105"/>
      <c r="K103" s="106"/>
      <c r="L103" s="93"/>
      <c r="M103" s="73"/>
      <c r="N103" s="122"/>
      <c r="O103" s="105"/>
      <c r="P103" s="106"/>
      <c r="Q103" s="106"/>
      <c r="R103" s="106"/>
      <c r="S103" s="93"/>
      <c r="T103" s="118"/>
      <c r="U103" s="118"/>
      <c r="V103" s="55" t="str">
        <f t="shared" si="13"/>
        <v/>
      </c>
      <c r="W103" s="49" t="str">
        <f t="shared" si="14"/>
        <v/>
      </c>
      <c r="X103" s="49" t="str">
        <f t="shared" si="15"/>
        <v/>
      </c>
      <c r="Y103" s="49" t="str">
        <f t="shared" si="16"/>
        <v/>
      </c>
      <c r="Z103" s="49" t="str">
        <f t="shared" si="20"/>
        <v/>
      </c>
      <c r="AA103" s="51" t="str">
        <f t="shared" si="21"/>
        <v/>
      </c>
      <c r="AB103" s="51" t="str">
        <f t="shared" si="22"/>
        <v/>
      </c>
      <c r="AC103" s="52" t="str">
        <f t="shared" si="17"/>
        <v/>
      </c>
      <c r="AD103" s="53" t="str">
        <f t="shared" si="24"/>
        <v/>
      </c>
      <c r="AE103" s="91"/>
      <c r="AF103" s="128" t="str">
        <f t="shared" si="18"/>
        <v/>
      </c>
      <c r="AG103" s="129" t="str">
        <f t="shared" si="23"/>
        <v/>
      </c>
      <c r="AH103" s="91"/>
    </row>
    <row r="104" spans="1:34" x14ac:dyDescent="0.25">
      <c r="B104" s="143">
        <f t="shared" si="19"/>
        <v>0.30208333333333276</v>
      </c>
      <c r="C104" s="46"/>
      <c r="D104" s="54"/>
      <c r="E104" s="46"/>
      <c r="F104" s="54"/>
      <c r="G104" s="56"/>
      <c r="H104" s="93"/>
      <c r="I104" s="104"/>
      <c r="J104" s="105"/>
      <c r="K104" s="106"/>
      <c r="L104" s="93"/>
      <c r="M104" s="73"/>
      <c r="N104" s="122"/>
      <c r="O104" s="105"/>
      <c r="P104" s="106"/>
      <c r="Q104" s="106"/>
      <c r="R104" s="106"/>
      <c r="S104" s="93"/>
      <c r="T104" s="118"/>
      <c r="U104" s="118"/>
      <c r="V104" s="55" t="str">
        <f t="shared" si="13"/>
        <v/>
      </c>
      <c r="W104" s="49" t="str">
        <f t="shared" si="14"/>
        <v/>
      </c>
      <c r="X104" s="49" t="str">
        <f t="shared" si="15"/>
        <v/>
      </c>
      <c r="Y104" s="49" t="str">
        <f t="shared" si="16"/>
        <v/>
      </c>
      <c r="Z104" s="49" t="str">
        <f t="shared" si="20"/>
        <v/>
      </c>
      <c r="AA104" s="51" t="str">
        <f t="shared" si="21"/>
        <v/>
      </c>
      <c r="AB104" s="51" t="str">
        <f t="shared" si="22"/>
        <v/>
      </c>
      <c r="AC104" s="52" t="str">
        <f t="shared" si="17"/>
        <v/>
      </c>
      <c r="AD104" s="53" t="str">
        <f t="shared" si="24"/>
        <v/>
      </c>
      <c r="AE104" s="91"/>
      <c r="AF104" s="128" t="str">
        <f t="shared" si="18"/>
        <v/>
      </c>
      <c r="AG104" s="129" t="str">
        <f t="shared" si="23"/>
        <v/>
      </c>
      <c r="AH104" s="91"/>
    </row>
    <row r="105" spans="1:34" x14ac:dyDescent="0.25">
      <c r="B105" s="143">
        <f t="shared" si="19"/>
        <v>0.30555555555555497</v>
      </c>
      <c r="C105" s="46"/>
      <c r="D105" s="54"/>
      <c r="E105" s="46"/>
      <c r="F105" s="54"/>
      <c r="G105" s="56"/>
      <c r="H105" s="93"/>
      <c r="I105" s="104"/>
      <c r="J105" s="105"/>
      <c r="K105" s="106"/>
      <c r="L105" s="93"/>
      <c r="M105" s="73"/>
      <c r="N105" s="122"/>
      <c r="O105" s="105"/>
      <c r="P105" s="106"/>
      <c r="Q105" s="106"/>
      <c r="R105" s="106"/>
      <c r="S105" s="93"/>
      <c r="T105" s="118"/>
      <c r="U105" s="118"/>
      <c r="V105" s="55" t="str">
        <f t="shared" si="13"/>
        <v/>
      </c>
      <c r="W105" s="49" t="str">
        <f t="shared" si="14"/>
        <v/>
      </c>
      <c r="X105" s="49" t="str">
        <f t="shared" si="15"/>
        <v/>
      </c>
      <c r="Y105" s="49" t="str">
        <f t="shared" si="16"/>
        <v/>
      </c>
      <c r="Z105" s="49" t="str">
        <f t="shared" si="20"/>
        <v/>
      </c>
      <c r="AA105" s="51" t="str">
        <f t="shared" si="21"/>
        <v/>
      </c>
      <c r="AB105" s="51" t="str">
        <f t="shared" si="22"/>
        <v/>
      </c>
      <c r="AC105" s="52" t="str">
        <f t="shared" si="17"/>
        <v/>
      </c>
      <c r="AD105" s="53" t="str">
        <f t="shared" si="24"/>
        <v/>
      </c>
      <c r="AE105" s="91"/>
      <c r="AF105" s="128" t="str">
        <f t="shared" si="18"/>
        <v/>
      </c>
      <c r="AG105" s="129" t="str">
        <f t="shared" si="23"/>
        <v/>
      </c>
      <c r="AH105" s="91"/>
    </row>
    <row r="106" spans="1:34" x14ac:dyDescent="0.25">
      <c r="B106" s="143">
        <f t="shared" si="19"/>
        <v>0.30902777777777718</v>
      </c>
      <c r="C106" s="46"/>
      <c r="D106" s="54"/>
      <c r="E106" s="46"/>
      <c r="F106" s="54"/>
      <c r="G106" s="56"/>
      <c r="H106" s="93"/>
      <c r="I106" s="104"/>
      <c r="J106" s="105"/>
      <c r="K106" s="106"/>
      <c r="L106" s="93"/>
      <c r="M106" s="73"/>
      <c r="N106" s="122"/>
      <c r="O106" s="105"/>
      <c r="P106" s="106"/>
      <c r="Q106" s="106"/>
      <c r="R106" s="106"/>
      <c r="S106" s="93"/>
      <c r="T106" s="118"/>
      <c r="U106" s="118"/>
      <c r="V106" s="55" t="str">
        <f t="shared" si="13"/>
        <v/>
      </c>
      <c r="W106" s="49" t="str">
        <f t="shared" si="14"/>
        <v/>
      </c>
      <c r="X106" s="49" t="str">
        <f t="shared" si="15"/>
        <v/>
      </c>
      <c r="Y106" s="49" t="str">
        <f t="shared" si="16"/>
        <v/>
      </c>
      <c r="Z106" s="49" t="str">
        <f t="shared" si="20"/>
        <v/>
      </c>
      <c r="AA106" s="51" t="str">
        <f t="shared" si="21"/>
        <v/>
      </c>
      <c r="AB106" s="51" t="str">
        <f t="shared" si="22"/>
        <v/>
      </c>
      <c r="AC106" s="52" t="str">
        <f t="shared" si="17"/>
        <v/>
      </c>
      <c r="AD106" s="53" t="str">
        <f t="shared" si="24"/>
        <v/>
      </c>
      <c r="AE106" s="91"/>
      <c r="AF106" s="128" t="str">
        <f t="shared" si="18"/>
        <v/>
      </c>
      <c r="AG106" s="129" t="str">
        <f t="shared" si="23"/>
        <v/>
      </c>
      <c r="AH106" s="91"/>
    </row>
    <row r="107" spans="1:34" x14ac:dyDescent="0.25">
      <c r="B107" s="143">
        <f t="shared" si="19"/>
        <v>0.31249999999999939</v>
      </c>
      <c r="C107" s="46"/>
      <c r="D107" s="54"/>
      <c r="E107" s="46"/>
      <c r="F107" s="54"/>
      <c r="G107" s="56"/>
      <c r="H107" s="93"/>
      <c r="I107" s="104"/>
      <c r="J107" s="105"/>
      <c r="K107" s="106"/>
      <c r="L107" s="93"/>
      <c r="M107" s="73"/>
      <c r="N107" s="122"/>
      <c r="O107" s="105"/>
      <c r="P107" s="106"/>
      <c r="Q107" s="106"/>
      <c r="R107" s="106"/>
      <c r="S107" s="93"/>
      <c r="T107" s="118"/>
      <c r="U107" s="118"/>
      <c r="V107" s="55" t="str">
        <f t="shared" si="13"/>
        <v/>
      </c>
      <c r="W107" s="49" t="str">
        <f t="shared" si="14"/>
        <v/>
      </c>
      <c r="X107" s="49" t="str">
        <f t="shared" si="15"/>
        <v/>
      </c>
      <c r="Y107" s="49" t="str">
        <f t="shared" si="16"/>
        <v/>
      </c>
      <c r="Z107" s="49" t="str">
        <f t="shared" si="20"/>
        <v/>
      </c>
      <c r="AA107" s="51" t="str">
        <f t="shared" si="21"/>
        <v/>
      </c>
      <c r="AB107" s="51" t="str">
        <f t="shared" si="22"/>
        <v/>
      </c>
      <c r="AC107" s="52" t="str">
        <f t="shared" si="17"/>
        <v/>
      </c>
      <c r="AD107" s="53" t="str">
        <f t="shared" si="24"/>
        <v/>
      </c>
      <c r="AE107" s="91"/>
      <c r="AF107" s="128" t="str">
        <f t="shared" si="18"/>
        <v/>
      </c>
      <c r="AG107" s="129" t="str">
        <f t="shared" si="23"/>
        <v/>
      </c>
      <c r="AH107" s="91"/>
    </row>
    <row r="108" spans="1:34" x14ac:dyDescent="0.25">
      <c r="B108" s="143">
        <f t="shared" si="19"/>
        <v>0.3159722222222216</v>
      </c>
      <c r="C108" s="46"/>
      <c r="D108" s="54"/>
      <c r="E108" s="46"/>
      <c r="F108" s="54"/>
      <c r="G108" s="56"/>
      <c r="H108" s="93"/>
      <c r="I108" s="104"/>
      <c r="J108" s="105"/>
      <c r="K108" s="106"/>
      <c r="L108" s="93"/>
      <c r="M108" s="73"/>
      <c r="N108" s="122"/>
      <c r="O108" s="105"/>
      <c r="P108" s="106"/>
      <c r="Q108" s="106"/>
      <c r="R108" s="106"/>
      <c r="S108" s="93"/>
      <c r="T108" s="118"/>
      <c r="U108" s="118"/>
      <c r="V108" s="55" t="str">
        <f t="shared" si="13"/>
        <v/>
      </c>
      <c r="W108" s="49" t="str">
        <f t="shared" si="14"/>
        <v/>
      </c>
      <c r="X108" s="49" t="str">
        <f t="shared" si="15"/>
        <v/>
      </c>
      <c r="Y108" s="49" t="str">
        <f t="shared" si="16"/>
        <v/>
      </c>
      <c r="Z108" s="49" t="str">
        <f t="shared" si="20"/>
        <v/>
      </c>
      <c r="AA108" s="51" t="str">
        <f t="shared" si="21"/>
        <v/>
      </c>
      <c r="AB108" s="51" t="str">
        <f t="shared" si="22"/>
        <v/>
      </c>
      <c r="AC108" s="52" t="str">
        <f t="shared" si="17"/>
        <v/>
      </c>
      <c r="AD108" s="53" t="str">
        <f t="shared" si="24"/>
        <v/>
      </c>
      <c r="AE108" s="91"/>
      <c r="AF108" s="128" t="str">
        <f t="shared" si="18"/>
        <v/>
      </c>
      <c r="AG108" s="129" t="str">
        <f t="shared" si="23"/>
        <v/>
      </c>
      <c r="AH108" s="91"/>
    </row>
    <row r="109" spans="1:34" x14ac:dyDescent="0.25">
      <c r="B109" s="143">
        <f t="shared" si="19"/>
        <v>0.31944444444444381</v>
      </c>
      <c r="C109" s="46"/>
      <c r="D109" s="54"/>
      <c r="E109" s="46"/>
      <c r="F109" s="54"/>
      <c r="G109" s="56"/>
      <c r="H109" s="93"/>
      <c r="I109" s="104"/>
      <c r="J109" s="105"/>
      <c r="K109" s="106"/>
      <c r="L109" s="93"/>
      <c r="M109" s="73"/>
      <c r="N109" s="122"/>
      <c r="O109" s="105"/>
      <c r="P109" s="106"/>
      <c r="Q109" s="106"/>
      <c r="R109" s="106"/>
      <c r="S109" s="93"/>
      <c r="T109" s="118"/>
      <c r="U109" s="118"/>
      <c r="V109" s="55" t="str">
        <f t="shared" si="13"/>
        <v/>
      </c>
      <c r="W109" s="49" t="str">
        <f t="shared" si="14"/>
        <v/>
      </c>
      <c r="X109" s="49" t="str">
        <f t="shared" si="15"/>
        <v/>
      </c>
      <c r="Y109" s="49" t="str">
        <f t="shared" si="16"/>
        <v/>
      </c>
      <c r="Z109" s="49" t="str">
        <f t="shared" si="20"/>
        <v/>
      </c>
      <c r="AA109" s="51" t="str">
        <f t="shared" si="21"/>
        <v/>
      </c>
      <c r="AB109" s="51" t="str">
        <f t="shared" si="22"/>
        <v/>
      </c>
      <c r="AC109" s="52" t="str">
        <f t="shared" si="17"/>
        <v/>
      </c>
      <c r="AD109" s="53" t="str">
        <f t="shared" si="24"/>
        <v/>
      </c>
      <c r="AE109" s="91"/>
      <c r="AF109" s="128" t="str">
        <f t="shared" si="18"/>
        <v/>
      </c>
      <c r="AG109" s="129" t="str">
        <f t="shared" si="23"/>
        <v/>
      </c>
      <c r="AH109" s="91"/>
    </row>
    <row r="110" spans="1:34" x14ac:dyDescent="0.25">
      <c r="B110" s="143">
        <f t="shared" si="19"/>
        <v>0.32291666666666602</v>
      </c>
      <c r="C110" s="46"/>
      <c r="D110" s="54"/>
      <c r="E110" s="46"/>
      <c r="F110" s="54"/>
      <c r="G110" s="56"/>
      <c r="H110" s="93"/>
      <c r="I110" s="104"/>
      <c r="J110" s="105"/>
      <c r="K110" s="106"/>
      <c r="L110" s="93"/>
      <c r="M110" s="73"/>
      <c r="N110" s="122"/>
      <c r="O110" s="105"/>
      <c r="P110" s="106"/>
      <c r="Q110" s="106"/>
      <c r="R110" s="106"/>
      <c r="S110" s="93"/>
      <c r="T110" s="118"/>
      <c r="U110" s="118"/>
      <c r="V110" s="55" t="str">
        <f t="shared" si="13"/>
        <v/>
      </c>
      <c r="W110" s="49" t="str">
        <f t="shared" si="14"/>
        <v/>
      </c>
      <c r="X110" s="49" t="str">
        <f t="shared" si="15"/>
        <v/>
      </c>
      <c r="Y110" s="49" t="str">
        <f t="shared" si="16"/>
        <v/>
      </c>
      <c r="Z110" s="49" t="str">
        <f t="shared" si="20"/>
        <v/>
      </c>
      <c r="AA110" s="51" t="str">
        <f t="shared" si="21"/>
        <v/>
      </c>
      <c r="AB110" s="51" t="str">
        <f t="shared" si="22"/>
        <v/>
      </c>
      <c r="AC110" s="52" t="str">
        <f t="shared" si="17"/>
        <v/>
      </c>
      <c r="AD110" s="53" t="str">
        <f t="shared" si="24"/>
        <v/>
      </c>
      <c r="AE110" s="91"/>
      <c r="AF110" s="128" t="str">
        <f t="shared" si="18"/>
        <v/>
      </c>
      <c r="AG110" s="129" t="str">
        <f t="shared" si="23"/>
        <v/>
      </c>
      <c r="AH110" s="91"/>
    </row>
    <row r="111" spans="1:34" x14ac:dyDescent="0.25">
      <c r="B111" s="143">
        <f t="shared" si="19"/>
        <v>0.32638888888888823</v>
      </c>
      <c r="C111" s="46"/>
      <c r="D111" s="54"/>
      <c r="E111" s="46"/>
      <c r="F111" s="54"/>
      <c r="G111" s="56"/>
      <c r="H111" s="93"/>
      <c r="I111" s="104"/>
      <c r="J111" s="105"/>
      <c r="K111" s="106"/>
      <c r="L111" s="93"/>
      <c r="M111" s="73"/>
      <c r="N111" s="122"/>
      <c r="O111" s="105"/>
      <c r="P111" s="106"/>
      <c r="Q111" s="106"/>
      <c r="R111" s="106"/>
      <c r="S111" s="93"/>
      <c r="T111" s="118"/>
      <c r="U111" s="118"/>
      <c r="V111" s="55" t="str">
        <f t="shared" si="13"/>
        <v/>
      </c>
      <c r="W111" s="49" t="str">
        <f t="shared" si="14"/>
        <v/>
      </c>
      <c r="X111" s="49" t="str">
        <f t="shared" si="15"/>
        <v/>
      </c>
      <c r="Y111" s="49" t="str">
        <f t="shared" si="16"/>
        <v/>
      </c>
      <c r="Z111" s="49" t="str">
        <f t="shared" si="20"/>
        <v/>
      </c>
      <c r="AA111" s="51" t="str">
        <f t="shared" si="21"/>
        <v/>
      </c>
      <c r="AB111" s="51" t="str">
        <f t="shared" si="22"/>
        <v/>
      </c>
      <c r="AC111" s="52" t="str">
        <f t="shared" si="17"/>
        <v/>
      </c>
      <c r="AD111" s="53" t="str">
        <f t="shared" si="24"/>
        <v/>
      </c>
      <c r="AE111" s="91"/>
      <c r="AF111" s="128" t="str">
        <f t="shared" si="18"/>
        <v/>
      </c>
      <c r="AG111" s="129" t="str">
        <f t="shared" si="23"/>
        <v/>
      </c>
      <c r="AH111" s="91"/>
    </row>
    <row r="112" spans="1:34" ht="15.75" thickBot="1" x14ac:dyDescent="0.3">
      <c r="A112" s="14"/>
      <c r="B112" s="149">
        <f t="shared" si="19"/>
        <v>0.32986111111111044</v>
      </c>
      <c r="C112" s="57"/>
      <c r="D112" s="58"/>
      <c r="E112" s="57"/>
      <c r="F112" s="58"/>
      <c r="G112" s="59"/>
      <c r="H112" s="94"/>
      <c r="I112" s="107"/>
      <c r="J112" s="108"/>
      <c r="K112" s="109"/>
      <c r="L112" s="94"/>
      <c r="M112" s="74"/>
      <c r="N112" s="123"/>
      <c r="O112" s="108"/>
      <c r="P112" s="109"/>
      <c r="Q112" s="109"/>
      <c r="R112" s="109"/>
      <c r="S112" s="94"/>
      <c r="T112" s="119"/>
      <c r="U112" s="119"/>
      <c r="V112" s="60" t="str">
        <f t="shared" si="13"/>
        <v/>
      </c>
      <c r="W112" s="61" t="str">
        <f t="shared" si="14"/>
        <v/>
      </c>
      <c r="X112" s="61" t="str">
        <f t="shared" si="15"/>
        <v/>
      </c>
      <c r="Y112" s="61" t="str">
        <f t="shared" si="16"/>
        <v/>
      </c>
      <c r="Z112" s="61" t="str">
        <f t="shared" si="20"/>
        <v/>
      </c>
      <c r="AA112" s="62" t="str">
        <f t="shared" si="21"/>
        <v/>
      </c>
      <c r="AB112" s="62" t="str">
        <f t="shared" si="22"/>
        <v/>
      </c>
      <c r="AC112" s="63" t="str">
        <f t="shared" si="17"/>
        <v/>
      </c>
      <c r="AD112" s="64" t="str">
        <f t="shared" si="24"/>
        <v/>
      </c>
      <c r="AE112" s="91"/>
      <c r="AF112" s="128" t="str">
        <f t="shared" si="18"/>
        <v/>
      </c>
      <c r="AG112" s="129" t="str">
        <f t="shared" si="23"/>
        <v/>
      </c>
      <c r="AH112" s="91"/>
    </row>
    <row r="113" spans="1:34" x14ac:dyDescent="0.25">
      <c r="A113" s="14" t="s">
        <v>46</v>
      </c>
      <c r="B113" s="150">
        <f t="shared" si="19"/>
        <v>0.33333333333333265</v>
      </c>
      <c r="C113" s="65"/>
      <c r="D113" s="47"/>
      <c r="E113" s="65"/>
      <c r="F113" s="47"/>
      <c r="G113" s="66"/>
      <c r="H113" s="95"/>
      <c r="I113" s="110"/>
      <c r="J113" s="111"/>
      <c r="K113" s="112"/>
      <c r="L113" s="95"/>
      <c r="M113" s="75"/>
      <c r="N113" s="121"/>
      <c r="O113" s="111"/>
      <c r="P113" s="112"/>
      <c r="Q113" s="112"/>
      <c r="R113" s="112"/>
      <c r="S113" s="95"/>
      <c r="T113" s="120"/>
      <c r="U113" s="120"/>
      <c r="V113" s="48" t="str">
        <f t="shared" si="13"/>
        <v/>
      </c>
      <c r="W113" s="50" t="str">
        <f t="shared" si="14"/>
        <v/>
      </c>
      <c r="X113" s="50" t="str">
        <f t="shared" si="15"/>
        <v/>
      </c>
      <c r="Y113" s="50" t="str">
        <f t="shared" si="16"/>
        <v/>
      </c>
      <c r="Z113" s="50" t="str">
        <f t="shared" si="20"/>
        <v/>
      </c>
      <c r="AA113" s="67" t="str">
        <f t="shared" si="21"/>
        <v/>
      </c>
      <c r="AB113" s="67" t="str">
        <f t="shared" si="22"/>
        <v/>
      </c>
      <c r="AC113" s="68" t="str">
        <f t="shared" si="17"/>
        <v/>
      </c>
      <c r="AD113" s="69" t="str">
        <f t="shared" si="24"/>
        <v/>
      </c>
      <c r="AE113" s="91"/>
      <c r="AF113" s="128" t="str">
        <f t="shared" si="18"/>
        <v/>
      </c>
      <c r="AG113" s="129" t="str">
        <f t="shared" si="23"/>
        <v/>
      </c>
      <c r="AH113" s="91"/>
    </row>
    <row r="114" spans="1:34" x14ac:dyDescent="0.25">
      <c r="B114" s="143">
        <f t="shared" si="19"/>
        <v>0.33680555555555486</v>
      </c>
      <c r="C114" s="46"/>
      <c r="D114" s="54"/>
      <c r="E114" s="46"/>
      <c r="F114" s="54"/>
      <c r="G114" s="56"/>
      <c r="H114" s="93"/>
      <c r="I114" s="104"/>
      <c r="J114" s="105"/>
      <c r="K114" s="106"/>
      <c r="L114" s="93"/>
      <c r="M114" s="73"/>
      <c r="N114" s="122"/>
      <c r="O114" s="105"/>
      <c r="P114" s="106"/>
      <c r="Q114" s="106"/>
      <c r="R114" s="106"/>
      <c r="S114" s="93"/>
      <c r="T114" s="118"/>
      <c r="U114" s="118"/>
      <c r="V114" s="55" t="str">
        <f t="shared" si="13"/>
        <v/>
      </c>
      <c r="W114" s="49" t="str">
        <f t="shared" si="14"/>
        <v/>
      </c>
      <c r="X114" s="49" t="str">
        <f t="shared" si="15"/>
        <v/>
      </c>
      <c r="Y114" s="49" t="str">
        <f t="shared" si="16"/>
        <v/>
      </c>
      <c r="Z114" s="49" t="str">
        <f t="shared" si="20"/>
        <v/>
      </c>
      <c r="AA114" s="51" t="str">
        <f t="shared" si="21"/>
        <v/>
      </c>
      <c r="AB114" s="51" t="str">
        <f t="shared" si="22"/>
        <v/>
      </c>
      <c r="AC114" s="52" t="str">
        <f t="shared" si="17"/>
        <v/>
      </c>
      <c r="AD114" s="53" t="str">
        <f t="shared" si="24"/>
        <v/>
      </c>
      <c r="AE114" s="91"/>
      <c r="AF114" s="128" t="str">
        <f t="shared" si="18"/>
        <v/>
      </c>
      <c r="AG114" s="129" t="str">
        <f t="shared" si="23"/>
        <v/>
      </c>
      <c r="AH114" s="91"/>
    </row>
    <row r="115" spans="1:34" x14ac:dyDescent="0.25">
      <c r="B115" s="143">
        <f t="shared" si="19"/>
        <v>0.34027777777777707</v>
      </c>
      <c r="C115" s="46"/>
      <c r="D115" s="54"/>
      <c r="E115" s="46"/>
      <c r="F115" s="54"/>
      <c r="G115" s="56"/>
      <c r="H115" s="93"/>
      <c r="I115" s="104"/>
      <c r="J115" s="105"/>
      <c r="K115" s="106"/>
      <c r="L115" s="93"/>
      <c r="M115" s="73"/>
      <c r="N115" s="122"/>
      <c r="O115" s="105"/>
      <c r="P115" s="106"/>
      <c r="Q115" s="106"/>
      <c r="R115" s="106"/>
      <c r="S115" s="93"/>
      <c r="T115" s="118"/>
      <c r="U115" s="118"/>
      <c r="V115" s="55" t="str">
        <f t="shared" si="13"/>
        <v/>
      </c>
      <c r="W115" s="49" t="str">
        <f t="shared" si="14"/>
        <v/>
      </c>
      <c r="X115" s="49" t="str">
        <f t="shared" si="15"/>
        <v/>
      </c>
      <c r="Y115" s="49" t="str">
        <f t="shared" si="16"/>
        <v/>
      </c>
      <c r="Z115" s="49" t="str">
        <f t="shared" si="20"/>
        <v/>
      </c>
      <c r="AA115" s="51" t="str">
        <f t="shared" si="21"/>
        <v/>
      </c>
      <c r="AB115" s="51" t="str">
        <f t="shared" si="22"/>
        <v/>
      </c>
      <c r="AC115" s="52" t="str">
        <f t="shared" si="17"/>
        <v/>
      </c>
      <c r="AD115" s="53" t="str">
        <f t="shared" si="24"/>
        <v/>
      </c>
      <c r="AE115" s="91"/>
      <c r="AF115" s="128" t="str">
        <f t="shared" si="18"/>
        <v/>
      </c>
      <c r="AG115" s="129" t="str">
        <f t="shared" si="23"/>
        <v/>
      </c>
      <c r="AH115" s="91"/>
    </row>
    <row r="116" spans="1:34" x14ac:dyDescent="0.25">
      <c r="B116" s="143">
        <f t="shared" si="19"/>
        <v>0.34374999999999928</v>
      </c>
      <c r="C116" s="46"/>
      <c r="D116" s="54"/>
      <c r="E116" s="46"/>
      <c r="F116" s="54"/>
      <c r="G116" s="56"/>
      <c r="H116" s="93"/>
      <c r="I116" s="104"/>
      <c r="J116" s="105"/>
      <c r="K116" s="106"/>
      <c r="L116" s="93"/>
      <c r="M116" s="73"/>
      <c r="N116" s="122"/>
      <c r="O116" s="105"/>
      <c r="P116" s="106"/>
      <c r="Q116" s="106"/>
      <c r="R116" s="106"/>
      <c r="S116" s="93"/>
      <c r="T116" s="118"/>
      <c r="U116" s="118"/>
      <c r="V116" s="55" t="str">
        <f t="shared" si="13"/>
        <v/>
      </c>
      <c r="W116" s="49" t="str">
        <f t="shared" si="14"/>
        <v/>
      </c>
      <c r="X116" s="49" t="str">
        <f t="shared" si="15"/>
        <v/>
      </c>
      <c r="Y116" s="49" t="str">
        <f t="shared" si="16"/>
        <v/>
      </c>
      <c r="Z116" s="49" t="str">
        <f t="shared" si="20"/>
        <v/>
      </c>
      <c r="AA116" s="51" t="str">
        <f t="shared" si="21"/>
        <v/>
      </c>
      <c r="AB116" s="51" t="str">
        <f t="shared" si="22"/>
        <v/>
      </c>
      <c r="AC116" s="52" t="str">
        <f t="shared" si="17"/>
        <v/>
      </c>
      <c r="AD116" s="53" t="str">
        <f t="shared" si="24"/>
        <v/>
      </c>
      <c r="AE116" s="91"/>
      <c r="AF116" s="128" t="str">
        <f t="shared" si="18"/>
        <v/>
      </c>
      <c r="AG116" s="129" t="str">
        <f t="shared" si="23"/>
        <v/>
      </c>
      <c r="AH116" s="91"/>
    </row>
    <row r="117" spans="1:34" x14ac:dyDescent="0.25">
      <c r="B117" s="143">
        <f t="shared" si="19"/>
        <v>0.34722222222222149</v>
      </c>
      <c r="C117" s="46"/>
      <c r="D117" s="54"/>
      <c r="E117" s="46"/>
      <c r="F117" s="54"/>
      <c r="G117" s="56"/>
      <c r="H117" s="93"/>
      <c r="I117" s="104"/>
      <c r="J117" s="105"/>
      <c r="K117" s="106"/>
      <c r="L117" s="93"/>
      <c r="M117" s="73"/>
      <c r="N117" s="122"/>
      <c r="O117" s="105"/>
      <c r="P117" s="106"/>
      <c r="Q117" s="106"/>
      <c r="R117" s="106"/>
      <c r="S117" s="93"/>
      <c r="T117" s="118"/>
      <c r="U117" s="118"/>
      <c r="V117" s="55" t="str">
        <f t="shared" si="13"/>
        <v/>
      </c>
      <c r="W117" s="49" t="str">
        <f t="shared" si="14"/>
        <v/>
      </c>
      <c r="X117" s="49" t="str">
        <f t="shared" si="15"/>
        <v/>
      </c>
      <c r="Y117" s="49" t="str">
        <f t="shared" si="16"/>
        <v/>
      </c>
      <c r="Z117" s="49" t="str">
        <f t="shared" si="20"/>
        <v/>
      </c>
      <c r="AA117" s="51" t="str">
        <f t="shared" si="21"/>
        <v/>
      </c>
      <c r="AB117" s="51" t="str">
        <f t="shared" si="22"/>
        <v/>
      </c>
      <c r="AC117" s="52" t="str">
        <f t="shared" si="17"/>
        <v/>
      </c>
      <c r="AD117" s="53" t="str">
        <f t="shared" si="24"/>
        <v/>
      </c>
      <c r="AE117" s="91"/>
      <c r="AF117" s="128" t="str">
        <f t="shared" si="18"/>
        <v/>
      </c>
      <c r="AG117" s="129" t="str">
        <f t="shared" si="23"/>
        <v/>
      </c>
      <c r="AH117" s="91"/>
    </row>
    <row r="118" spans="1:34" x14ac:dyDescent="0.25">
      <c r="B118" s="143">
        <f t="shared" si="19"/>
        <v>0.3506944444444437</v>
      </c>
      <c r="C118" s="46"/>
      <c r="D118" s="54"/>
      <c r="E118" s="46"/>
      <c r="F118" s="54"/>
      <c r="G118" s="56"/>
      <c r="H118" s="93"/>
      <c r="I118" s="104"/>
      <c r="J118" s="105"/>
      <c r="K118" s="106"/>
      <c r="L118" s="93"/>
      <c r="M118" s="73"/>
      <c r="N118" s="122"/>
      <c r="O118" s="105"/>
      <c r="P118" s="106"/>
      <c r="Q118" s="106"/>
      <c r="R118" s="106"/>
      <c r="S118" s="93"/>
      <c r="T118" s="118"/>
      <c r="U118" s="118"/>
      <c r="V118" s="55" t="str">
        <f t="shared" si="13"/>
        <v/>
      </c>
      <c r="W118" s="49" t="str">
        <f t="shared" si="14"/>
        <v/>
      </c>
      <c r="X118" s="49" t="str">
        <f t="shared" si="15"/>
        <v/>
      </c>
      <c r="Y118" s="49" t="str">
        <f t="shared" si="16"/>
        <v/>
      </c>
      <c r="Z118" s="49" t="str">
        <f t="shared" si="20"/>
        <v/>
      </c>
      <c r="AA118" s="51" t="str">
        <f t="shared" si="21"/>
        <v/>
      </c>
      <c r="AB118" s="51" t="str">
        <f t="shared" si="22"/>
        <v/>
      </c>
      <c r="AC118" s="52" t="str">
        <f t="shared" si="17"/>
        <v/>
      </c>
      <c r="AD118" s="53" t="str">
        <f t="shared" si="24"/>
        <v/>
      </c>
      <c r="AE118" s="91"/>
      <c r="AF118" s="128" t="str">
        <f t="shared" si="18"/>
        <v/>
      </c>
      <c r="AG118" s="129" t="str">
        <f t="shared" si="23"/>
        <v/>
      </c>
      <c r="AH118" s="91"/>
    </row>
    <row r="119" spans="1:34" x14ac:dyDescent="0.25">
      <c r="B119" s="143">
        <f t="shared" si="19"/>
        <v>0.35416666666666591</v>
      </c>
      <c r="C119" s="46"/>
      <c r="D119" s="54"/>
      <c r="E119" s="46"/>
      <c r="F119" s="54"/>
      <c r="G119" s="56"/>
      <c r="H119" s="93"/>
      <c r="I119" s="104"/>
      <c r="J119" s="105"/>
      <c r="K119" s="106"/>
      <c r="L119" s="93"/>
      <c r="M119" s="73"/>
      <c r="N119" s="122"/>
      <c r="O119" s="105"/>
      <c r="P119" s="106"/>
      <c r="Q119" s="106"/>
      <c r="R119" s="106"/>
      <c r="S119" s="93"/>
      <c r="T119" s="118"/>
      <c r="U119" s="118"/>
      <c r="V119" s="55" t="str">
        <f t="shared" si="13"/>
        <v/>
      </c>
      <c r="W119" s="49" t="str">
        <f t="shared" si="14"/>
        <v/>
      </c>
      <c r="X119" s="49" t="str">
        <f t="shared" si="15"/>
        <v/>
      </c>
      <c r="Y119" s="49" t="str">
        <f t="shared" si="16"/>
        <v/>
      </c>
      <c r="Z119" s="49" t="str">
        <f t="shared" si="20"/>
        <v/>
      </c>
      <c r="AA119" s="51" t="str">
        <f t="shared" si="21"/>
        <v/>
      </c>
      <c r="AB119" s="51" t="str">
        <f t="shared" si="22"/>
        <v/>
      </c>
      <c r="AC119" s="52" t="str">
        <f t="shared" si="17"/>
        <v/>
      </c>
      <c r="AD119" s="53" t="str">
        <f t="shared" si="24"/>
        <v/>
      </c>
      <c r="AE119" s="91"/>
      <c r="AF119" s="128" t="str">
        <f t="shared" si="18"/>
        <v/>
      </c>
      <c r="AG119" s="129" t="str">
        <f t="shared" si="23"/>
        <v/>
      </c>
      <c r="AH119" s="91"/>
    </row>
    <row r="120" spans="1:34" x14ac:dyDescent="0.25">
      <c r="B120" s="143">
        <f t="shared" si="19"/>
        <v>0.35763888888888812</v>
      </c>
      <c r="C120" s="46"/>
      <c r="D120" s="54"/>
      <c r="E120" s="46"/>
      <c r="F120" s="54"/>
      <c r="G120" s="56"/>
      <c r="H120" s="93"/>
      <c r="I120" s="104"/>
      <c r="J120" s="105"/>
      <c r="K120" s="106"/>
      <c r="L120" s="93"/>
      <c r="M120" s="73"/>
      <c r="N120" s="122"/>
      <c r="O120" s="105"/>
      <c r="P120" s="106"/>
      <c r="Q120" s="106"/>
      <c r="R120" s="106"/>
      <c r="S120" s="93"/>
      <c r="T120" s="118"/>
      <c r="U120" s="118"/>
      <c r="V120" s="55" t="str">
        <f t="shared" si="13"/>
        <v/>
      </c>
      <c r="W120" s="49" t="str">
        <f t="shared" si="14"/>
        <v/>
      </c>
      <c r="X120" s="49" t="str">
        <f t="shared" si="15"/>
        <v/>
      </c>
      <c r="Y120" s="49" t="str">
        <f t="shared" si="16"/>
        <v/>
      </c>
      <c r="Z120" s="49" t="str">
        <f t="shared" si="20"/>
        <v/>
      </c>
      <c r="AA120" s="51" t="str">
        <f t="shared" si="21"/>
        <v/>
      </c>
      <c r="AB120" s="51" t="str">
        <f t="shared" si="22"/>
        <v/>
      </c>
      <c r="AC120" s="52" t="str">
        <f t="shared" si="17"/>
        <v/>
      </c>
      <c r="AD120" s="53" t="str">
        <f t="shared" si="24"/>
        <v/>
      </c>
      <c r="AE120" s="91"/>
      <c r="AF120" s="128" t="str">
        <f t="shared" si="18"/>
        <v/>
      </c>
      <c r="AG120" s="129" t="str">
        <f t="shared" si="23"/>
        <v/>
      </c>
      <c r="AH120" s="91"/>
    </row>
    <row r="121" spans="1:34" x14ac:dyDescent="0.25">
      <c r="B121" s="143">
        <f t="shared" si="19"/>
        <v>0.36111111111111033</v>
      </c>
      <c r="C121" s="46"/>
      <c r="D121" s="54"/>
      <c r="E121" s="46"/>
      <c r="F121" s="54"/>
      <c r="G121" s="56"/>
      <c r="H121" s="93"/>
      <c r="I121" s="104"/>
      <c r="J121" s="105"/>
      <c r="K121" s="106"/>
      <c r="L121" s="93"/>
      <c r="M121" s="73"/>
      <c r="N121" s="122"/>
      <c r="O121" s="105"/>
      <c r="P121" s="106"/>
      <c r="Q121" s="106"/>
      <c r="R121" s="106"/>
      <c r="S121" s="93"/>
      <c r="T121" s="118"/>
      <c r="U121" s="118"/>
      <c r="V121" s="55" t="str">
        <f t="shared" si="13"/>
        <v/>
      </c>
      <c r="W121" s="49" t="str">
        <f t="shared" si="14"/>
        <v/>
      </c>
      <c r="X121" s="49" t="str">
        <f t="shared" si="15"/>
        <v/>
      </c>
      <c r="Y121" s="49" t="str">
        <f t="shared" si="16"/>
        <v/>
      </c>
      <c r="Z121" s="49" t="str">
        <f t="shared" si="20"/>
        <v/>
      </c>
      <c r="AA121" s="51" t="str">
        <f t="shared" si="21"/>
        <v/>
      </c>
      <c r="AB121" s="51" t="str">
        <f t="shared" si="22"/>
        <v/>
      </c>
      <c r="AC121" s="52" t="str">
        <f t="shared" si="17"/>
        <v/>
      </c>
      <c r="AD121" s="53" t="str">
        <f t="shared" si="24"/>
        <v/>
      </c>
      <c r="AE121" s="91"/>
      <c r="AF121" s="128" t="str">
        <f t="shared" si="18"/>
        <v/>
      </c>
      <c r="AG121" s="129" t="str">
        <f t="shared" si="23"/>
        <v/>
      </c>
      <c r="AH121" s="91"/>
    </row>
    <row r="122" spans="1:34" x14ac:dyDescent="0.25">
      <c r="B122" s="143">
        <f t="shared" si="19"/>
        <v>0.36458333333333254</v>
      </c>
      <c r="C122" s="46"/>
      <c r="D122" s="54"/>
      <c r="E122" s="46"/>
      <c r="F122" s="54"/>
      <c r="G122" s="56"/>
      <c r="H122" s="93"/>
      <c r="I122" s="104"/>
      <c r="J122" s="105"/>
      <c r="K122" s="106"/>
      <c r="L122" s="93"/>
      <c r="M122" s="73"/>
      <c r="N122" s="122"/>
      <c r="O122" s="105"/>
      <c r="P122" s="106"/>
      <c r="Q122" s="106"/>
      <c r="R122" s="106"/>
      <c r="S122" s="93"/>
      <c r="T122" s="118"/>
      <c r="U122" s="118"/>
      <c r="V122" s="55" t="str">
        <f t="shared" si="13"/>
        <v/>
      </c>
      <c r="W122" s="49" t="str">
        <f t="shared" si="14"/>
        <v/>
      </c>
      <c r="X122" s="49" t="str">
        <f t="shared" si="15"/>
        <v/>
      </c>
      <c r="Y122" s="49" t="str">
        <f t="shared" si="16"/>
        <v/>
      </c>
      <c r="Z122" s="49" t="str">
        <f t="shared" si="20"/>
        <v/>
      </c>
      <c r="AA122" s="51" t="str">
        <f t="shared" si="21"/>
        <v/>
      </c>
      <c r="AB122" s="51" t="str">
        <f t="shared" si="22"/>
        <v/>
      </c>
      <c r="AC122" s="52" t="str">
        <f t="shared" si="17"/>
        <v/>
      </c>
      <c r="AD122" s="53" t="str">
        <f t="shared" si="24"/>
        <v/>
      </c>
      <c r="AE122" s="91"/>
      <c r="AF122" s="128" t="str">
        <f t="shared" si="18"/>
        <v/>
      </c>
      <c r="AG122" s="129" t="str">
        <f t="shared" si="23"/>
        <v/>
      </c>
      <c r="AH122" s="91"/>
    </row>
    <row r="123" spans="1:34" x14ac:dyDescent="0.25">
      <c r="B123" s="143">
        <f t="shared" si="19"/>
        <v>0.36805555555555475</v>
      </c>
      <c r="C123" s="46"/>
      <c r="D123" s="54"/>
      <c r="E123" s="46"/>
      <c r="F123" s="54"/>
      <c r="G123" s="56"/>
      <c r="H123" s="93"/>
      <c r="I123" s="104"/>
      <c r="J123" s="105"/>
      <c r="K123" s="106"/>
      <c r="L123" s="93"/>
      <c r="M123" s="73"/>
      <c r="N123" s="122"/>
      <c r="O123" s="105"/>
      <c r="P123" s="106"/>
      <c r="Q123" s="106"/>
      <c r="R123" s="106"/>
      <c r="S123" s="93"/>
      <c r="T123" s="118"/>
      <c r="U123" s="118"/>
      <c r="V123" s="55" t="str">
        <f t="shared" si="13"/>
        <v/>
      </c>
      <c r="W123" s="49" t="str">
        <f t="shared" si="14"/>
        <v/>
      </c>
      <c r="X123" s="49" t="str">
        <f t="shared" si="15"/>
        <v/>
      </c>
      <c r="Y123" s="49" t="str">
        <f t="shared" si="16"/>
        <v/>
      </c>
      <c r="Z123" s="49" t="str">
        <f t="shared" si="20"/>
        <v/>
      </c>
      <c r="AA123" s="51" t="str">
        <f t="shared" si="21"/>
        <v/>
      </c>
      <c r="AB123" s="51" t="str">
        <f t="shared" si="22"/>
        <v/>
      </c>
      <c r="AC123" s="52" t="str">
        <f t="shared" si="17"/>
        <v/>
      </c>
      <c r="AD123" s="53" t="str">
        <f t="shared" si="24"/>
        <v/>
      </c>
      <c r="AE123" s="91"/>
      <c r="AF123" s="128" t="str">
        <f t="shared" si="18"/>
        <v/>
      </c>
      <c r="AG123" s="129" t="str">
        <f t="shared" si="23"/>
        <v/>
      </c>
      <c r="AH123" s="91"/>
    </row>
    <row r="124" spans="1:34" x14ac:dyDescent="0.25">
      <c r="B124" s="143">
        <f t="shared" si="19"/>
        <v>0.37152777777777696</v>
      </c>
      <c r="C124" s="46"/>
      <c r="D124" s="54"/>
      <c r="E124" s="46"/>
      <c r="F124" s="54"/>
      <c r="G124" s="56"/>
      <c r="H124" s="93"/>
      <c r="I124" s="104"/>
      <c r="J124" s="105"/>
      <c r="K124" s="106"/>
      <c r="L124" s="93"/>
      <c r="M124" s="73"/>
      <c r="N124" s="122"/>
      <c r="O124" s="105"/>
      <c r="P124" s="106"/>
      <c r="Q124" s="106"/>
      <c r="R124" s="106"/>
      <c r="S124" s="93"/>
      <c r="T124" s="118"/>
      <c r="U124" s="118"/>
      <c r="V124" s="55" t="str">
        <f t="shared" si="13"/>
        <v/>
      </c>
      <c r="W124" s="49" t="str">
        <f t="shared" si="14"/>
        <v/>
      </c>
      <c r="X124" s="49" t="str">
        <f t="shared" si="15"/>
        <v/>
      </c>
      <c r="Y124" s="49" t="str">
        <f t="shared" si="16"/>
        <v/>
      </c>
      <c r="Z124" s="49" t="str">
        <f t="shared" si="20"/>
        <v/>
      </c>
      <c r="AA124" s="51" t="str">
        <f t="shared" si="21"/>
        <v/>
      </c>
      <c r="AB124" s="51" t="str">
        <f t="shared" si="22"/>
        <v/>
      </c>
      <c r="AC124" s="52" t="str">
        <f t="shared" si="17"/>
        <v/>
      </c>
      <c r="AD124" s="53" t="str">
        <f t="shared" si="24"/>
        <v/>
      </c>
      <c r="AE124" s="91"/>
      <c r="AF124" s="128" t="str">
        <f t="shared" si="18"/>
        <v/>
      </c>
      <c r="AG124" s="129" t="str">
        <f t="shared" si="23"/>
        <v/>
      </c>
      <c r="AH124" s="91"/>
    </row>
    <row r="125" spans="1:34" x14ac:dyDescent="0.25">
      <c r="B125" s="143">
        <f t="shared" si="19"/>
        <v>0.37499999999999917</v>
      </c>
      <c r="C125" s="46"/>
      <c r="D125" s="54"/>
      <c r="E125" s="46"/>
      <c r="F125" s="54"/>
      <c r="G125" s="56"/>
      <c r="H125" s="93"/>
      <c r="I125" s="104"/>
      <c r="J125" s="105"/>
      <c r="K125" s="106"/>
      <c r="L125" s="93"/>
      <c r="M125" s="73"/>
      <c r="N125" s="122"/>
      <c r="O125" s="105"/>
      <c r="P125" s="106"/>
      <c r="Q125" s="106"/>
      <c r="R125" s="106"/>
      <c r="S125" s="93"/>
      <c r="T125" s="118"/>
      <c r="U125" s="118"/>
      <c r="V125" s="55" t="str">
        <f t="shared" si="13"/>
        <v/>
      </c>
      <c r="W125" s="49" t="str">
        <f t="shared" si="14"/>
        <v/>
      </c>
      <c r="X125" s="49" t="str">
        <f t="shared" si="15"/>
        <v/>
      </c>
      <c r="Y125" s="49" t="str">
        <f t="shared" si="16"/>
        <v/>
      </c>
      <c r="Z125" s="49" t="str">
        <f t="shared" si="20"/>
        <v/>
      </c>
      <c r="AA125" s="51" t="str">
        <f t="shared" si="21"/>
        <v/>
      </c>
      <c r="AB125" s="51" t="str">
        <f t="shared" si="22"/>
        <v/>
      </c>
      <c r="AC125" s="52" t="str">
        <f t="shared" si="17"/>
        <v/>
      </c>
      <c r="AD125" s="53" t="str">
        <f t="shared" si="24"/>
        <v/>
      </c>
      <c r="AE125" s="91"/>
      <c r="AF125" s="128" t="str">
        <f t="shared" si="18"/>
        <v/>
      </c>
      <c r="AG125" s="129" t="str">
        <f t="shared" si="23"/>
        <v/>
      </c>
      <c r="AH125" s="91"/>
    </row>
    <row r="126" spans="1:34" x14ac:dyDescent="0.25">
      <c r="B126" s="143">
        <f t="shared" si="19"/>
        <v>0.37847222222222138</v>
      </c>
      <c r="C126" s="46"/>
      <c r="D126" s="54"/>
      <c r="E126" s="46"/>
      <c r="F126" s="54"/>
      <c r="G126" s="56"/>
      <c r="H126" s="93"/>
      <c r="I126" s="104"/>
      <c r="J126" s="105"/>
      <c r="K126" s="106"/>
      <c r="L126" s="93"/>
      <c r="M126" s="73"/>
      <c r="N126" s="122"/>
      <c r="O126" s="105"/>
      <c r="P126" s="106"/>
      <c r="Q126" s="106"/>
      <c r="R126" s="106"/>
      <c r="S126" s="93"/>
      <c r="T126" s="118"/>
      <c r="U126" s="118"/>
      <c r="V126" s="55" t="str">
        <f t="shared" si="13"/>
        <v/>
      </c>
      <c r="W126" s="49" t="str">
        <f t="shared" si="14"/>
        <v/>
      </c>
      <c r="X126" s="49" t="str">
        <f t="shared" si="15"/>
        <v/>
      </c>
      <c r="Y126" s="49" t="str">
        <f t="shared" si="16"/>
        <v/>
      </c>
      <c r="Z126" s="49" t="str">
        <f t="shared" si="20"/>
        <v/>
      </c>
      <c r="AA126" s="51" t="str">
        <f t="shared" si="21"/>
        <v/>
      </c>
      <c r="AB126" s="51" t="str">
        <f t="shared" si="22"/>
        <v/>
      </c>
      <c r="AC126" s="52" t="str">
        <f t="shared" si="17"/>
        <v/>
      </c>
      <c r="AD126" s="53" t="str">
        <f t="shared" si="24"/>
        <v/>
      </c>
      <c r="AE126" s="91"/>
      <c r="AF126" s="128" t="str">
        <f t="shared" si="18"/>
        <v/>
      </c>
      <c r="AG126" s="129" t="str">
        <f t="shared" si="23"/>
        <v/>
      </c>
      <c r="AH126" s="91"/>
    </row>
    <row r="127" spans="1:34" x14ac:dyDescent="0.25">
      <c r="B127" s="143">
        <f t="shared" si="19"/>
        <v>0.38194444444444359</v>
      </c>
      <c r="C127" s="46"/>
      <c r="D127" s="54"/>
      <c r="E127" s="46"/>
      <c r="F127" s="54"/>
      <c r="G127" s="56"/>
      <c r="H127" s="93"/>
      <c r="I127" s="104"/>
      <c r="J127" s="105"/>
      <c r="K127" s="106"/>
      <c r="L127" s="93"/>
      <c r="M127" s="73"/>
      <c r="N127" s="122"/>
      <c r="O127" s="105"/>
      <c r="P127" s="106"/>
      <c r="Q127" s="106"/>
      <c r="R127" s="106"/>
      <c r="S127" s="93"/>
      <c r="T127" s="118"/>
      <c r="U127" s="118"/>
      <c r="V127" s="55" t="str">
        <f t="shared" si="13"/>
        <v/>
      </c>
      <c r="W127" s="49" t="str">
        <f t="shared" si="14"/>
        <v/>
      </c>
      <c r="X127" s="49" t="str">
        <f t="shared" si="15"/>
        <v/>
      </c>
      <c r="Y127" s="49" t="str">
        <f t="shared" si="16"/>
        <v/>
      </c>
      <c r="Z127" s="49" t="str">
        <f t="shared" si="20"/>
        <v/>
      </c>
      <c r="AA127" s="51" t="str">
        <f t="shared" si="21"/>
        <v/>
      </c>
      <c r="AB127" s="51" t="str">
        <f t="shared" si="22"/>
        <v/>
      </c>
      <c r="AC127" s="52" t="str">
        <f t="shared" si="17"/>
        <v/>
      </c>
      <c r="AD127" s="53" t="str">
        <f t="shared" si="24"/>
        <v/>
      </c>
      <c r="AE127" s="91"/>
      <c r="AF127" s="128" t="str">
        <f t="shared" si="18"/>
        <v/>
      </c>
      <c r="AG127" s="129" t="str">
        <f t="shared" si="23"/>
        <v/>
      </c>
      <c r="AH127" s="91"/>
    </row>
    <row r="128" spans="1:34" x14ac:dyDescent="0.25">
      <c r="B128" s="143">
        <f t="shared" si="19"/>
        <v>0.3854166666666658</v>
      </c>
      <c r="C128" s="46"/>
      <c r="D128" s="54"/>
      <c r="E128" s="46"/>
      <c r="F128" s="54"/>
      <c r="G128" s="56"/>
      <c r="H128" s="93"/>
      <c r="I128" s="104"/>
      <c r="J128" s="105"/>
      <c r="K128" s="106"/>
      <c r="L128" s="93"/>
      <c r="M128" s="73"/>
      <c r="N128" s="122"/>
      <c r="O128" s="105"/>
      <c r="P128" s="106"/>
      <c r="Q128" s="106"/>
      <c r="R128" s="106"/>
      <c r="S128" s="93"/>
      <c r="T128" s="118"/>
      <c r="U128" s="118"/>
      <c r="V128" s="55" t="str">
        <f t="shared" si="13"/>
        <v/>
      </c>
      <c r="W128" s="49" t="str">
        <f t="shared" si="14"/>
        <v/>
      </c>
      <c r="X128" s="49" t="str">
        <f t="shared" si="15"/>
        <v/>
      </c>
      <c r="Y128" s="49" t="str">
        <f t="shared" si="16"/>
        <v/>
      </c>
      <c r="Z128" s="49" t="str">
        <f t="shared" si="20"/>
        <v/>
      </c>
      <c r="AA128" s="51" t="str">
        <f t="shared" si="21"/>
        <v/>
      </c>
      <c r="AB128" s="51" t="str">
        <f t="shared" si="22"/>
        <v/>
      </c>
      <c r="AC128" s="52" t="str">
        <f t="shared" si="17"/>
        <v/>
      </c>
      <c r="AD128" s="53" t="str">
        <f t="shared" si="24"/>
        <v/>
      </c>
      <c r="AE128" s="91"/>
      <c r="AF128" s="128" t="str">
        <f t="shared" si="18"/>
        <v/>
      </c>
      <c r="AG128" s="129" t="str">
        <f t="shared" si="23"/>
        <v/>
      </c>
      <c r="AH128" s="91"/>
    </row>
    <row r="129" spans="2:34" x14ac:dyDescent="0.25">
      <c r="B129" s="143">
        <f t="shared" si="19"/>
        <v>0.38888888888888801</v>
      </c>
      <c r="C129" s="46"/>
      <c r="D129" s="54"/>
      <c r="E129" s="46"/>
      <c r="F129" s="54"/>
      <c r="G129" s="56"/>
      <c r="H129" s="93"/>
      <c r="I129" s="104"/>
      <c r="J129" s="105"/>
      <c r="K129" s="106"/>
      <c r="L129" s="93"/>
      <c r="M129" s="73"/>
      <c r="N129" s="122"/>
      <c r="O129" s="105"/>
      <c r="P129" s="106"/>
      <c r="Q129" s="106"/>
      <c r="R129" s="106"/>
      <c r="S129" s="93"/>
      <c r="T129" s="118"/>
      <c r="U129" s="118"/>
      <c r="V129" s="55" t="str">
        <f t="shared" si="13"/>
        <v/>
      </c>
      <c r="W129" s="49" t="str">
        <f t="shared" si="14"/>
        <v/>
      </c>
      <c r="X129" s="49" t="str">
        <f t="shared" si="15"/>
        <v/>
      </c>
      <c r="Y129" s="49" t="str">
        <f t="shared" si="16"/>
        <v/>
      </c>
      <c r="Z129" s="49" t="str">
        <f t="shared" si="20"/>
        <v/>
      </c>
      <c r="AA129" s="51" t="str">
        <f t="shared" si="21"/>
        <v/>
      </c>
      <c r="AB129" s="51" t="str">
        <f t="shared" si="22"/>
        <v/>
      </c>
      <c r="AC129" s="52" t="str">
        <f t="shared" si="17"/>
        <v/>
      </c>
      <c r="AD129" s="53" t="str">
        <f t="shared" si="24"/>
        <v/>
      </c>
      <c r="AE129" s="91"/>
      <c r="AF129" s="128" t="str">
        <f t="shared" si="18"/>
        <v/>
      </c>
      <c r="AG129" s="129" t="str">
        <f t="shared" si="23"/>
        <v/>
      </c>
      <c r="AH129" s="91"/>
    </row>
    <row r="130" spans="2:34" x14ac:dyDescent="0.25">
      <c r="B130" s="143">
        <f t="shared" si="19"/>
        <v>0.39236111111111022</v>
      </c>
      <c r="C130" s="46"/>
      <c r="D130" s="54"/>
      <c r="E130" s="46"/>
      <c r="F130" s="54"/>
      <c r="G130" s="56"/>
      <c r="H130" s="93"/>
      <c r="I130" s="104"/>
      <c r="J130" s="105"/>
      <c r="K130" s="106"/>
      <c r="L130" s="93"/>
      <c r="M130" s="73"/>
      <c r="N130" s="122"/>
      <c r="O130" s="105"/>
      <c r="P130" s="106"/>
      <c r="Q130" s="106"/>
      <c r="R130" s="106"/>
      <c r="S130" s="93"/>
      <c r="T130" s="118"/>
      <c r="U130" s="118"/>
      <c r="V130" s="55" t="str">
        <f t="shared" si="13"/>
        <v/>
      </c>
      <c r="W130" s="49" t="str">
        <f t="shared" si="14"/>
        <v/>
      </c>
      <c r="X130" s="49" t="str">
        <f t="shared" si="15"/>
        <v/>
      </c>
      <c r="Y130" s="49" t="str">
        <f t="shared" si="16"/>
        <v/>
      </c>
      <c r="Z130" s="49" t="str">
        <f t="shared" si="20"/>
        <v/>
      </c>
      <c r="AA130" s="51" t="str">
        <f t="shared" si="21"/>
        <v/>
      </c>
      <c r="AB130" s="51" t="str">
        <f t="shared" si="22"/>
        <v/>
      </c>
      <c r="AC130" s="52" t="str">
        <f t="shared" si="17"/>
        <v/>
      </c>
      <c r="AD130" s="53" t="str">
        <f t="shared" si="24"/>
        <v/>
      </c>
      <c r="AE130" s="91"/>
      <c r="AF130" s="128" t="str">
        <f t="shared" si="18"/>
        <v/>
      </c>
      <c r="AG130" s="129" t="str">
        <f t="shared" si="23"/>
        <v/>
      </c>
      <c r="AH130" s="91"/>
    </row>
    <row r="131" spans="2:34" x14ac:dyDescent="0.25">
      <c r="B131" s="143">
        <f t="shared" si="19"/>
        <v>0.39583333333333243</v>
      </c>
      <c r="C131" s="46"/>
      <c r="D131" s="54"/>
      <c r="E131" s="46"/>
      <c r="F131" s="54"/>
      <c r="G131" s="56"/>
      <c r="H131" s="93"/>
      <c r="I131" s="104"/>
      <c r="J131" s="105"/>
      <c r="K131" s="106"/>
      <c r="L131" s="93"/>
      <c r="M131" s="73"/>
      <c r="N131" s="122"/>
      <c r="O131" s="105"/>
      <c r="P131" s="106"/>
      <c r="Q131" s="106"/>
      <c r="R131" s="106"/>
      <c r="S131" s="93"/>
      <c r="T131" s="118"/>
      <c r="U131" s="118"/>
      <c r="V131" s="55" t="str">
        <f t="shared" si="13"/>
        <v/>
      </c>
      <c r="W131" s="49" t="str">
        <f t="shared" si="14"/>
        <v/>
      </c>
      <c r="X131" s="49" t="str">
        <f t="shared" si="15"/>
        <v/>
      </c>
      <c r="Y131" s="49" t="str">
        <f t="shared" si="16"/>
        <v/>
      </c>
      <c r="Z131" s="49" t="str">
        <f t="shared" si="20"/>
        <v/>
      </c>
      <c r="AA131" s="51" t="str">
        <f t="shared" si="21"/>
        <v/>
      </c>
      <c r="AB131" s="51" t="str">
        <f t="shared" si="22"/>
        <v/>
      </c>
      <c r="AC131" s="52" t="str">
        <f t="shared" si="17"/>
        <v/>
      </c>
      <c r="AD131" s="53" t="str">
        <f t="shared" si="24"/>
        <v/>
      </c>
      <c r="AE131" s="91"/>
      <c r="AF131" s="128" t="str">
        <f t="shared" si="18"/>
        <v/>
      </c>
      <c r="AG131" s="129" t="str">
        <f t="shared" si="23"/>
        <v/>
      </c>
      <c r="AH131" s="91"/>
    </row>
    <row r="132" spans="2:34" x14ac:dyDescent="0.25">
      <c r="B132" s="143">
        <f t="shared" si="19"/>
        <v>0.39930555555555464</v>
      </c>
      <c r="C132" s="46"/>
      <c r="D132" s="54"/>
      <c r="E132" s="46"/>
      <c r="F132" s="54"/>
      <c r="G132" s="56"/>
      <c r="H132" s="93"/>
      <c r="I132" s="104"/>
      <c r="J132" s="105"/>
      <c r="K132" s="106"/>
      <c r="L132" s="93"/>
      <c r="M132" s="73"/>
      <c r="N132" s="122"/>
      <c r="O132" s="105"/>
      <c r="P132" s="106"/>
      <c r="Q132" s="106"/>
      <c r="R132" s="106"/>
      <c r="S132" s="93"/>
      <c r="T132" s="118"/>
      <c r="U132" s="118"/>
      <c r="V132" s="55" t="str">
        <f t="shared" si="13"/>
        <v/>
      </c>
      <c r="W132" s="49" t="str">
        <f t="shared" si="14"/>
        <v/>
      </c>
      <c r="X132" s="49" t="str">
        <f t="shared" si="15"/>
        <v/>
      </c>
      <c r="Y132" s="49" t="str">
        <f t="shared" si="16"/>
        <v/>
      </c>
      <c r="Z132" s="49" t="str">
        <f t="shared" si="20"/>
        <v/>
      </c>
      <c r="AA132" s="51" t="str">
        <f t="shared" si="21"/>
        <v/>
      </c>
      <c r="AB132" s="51" t="str">
        <f t="shared" si="22"/>
        <v/>
      </c>
      <c r="AC132" s="52" t="str">
        <f t="shared" si="17"/>
        <v/>
      </c>
      <c r="AD132" s="53" t="str">
        <f t="shared" si="24"/>
        <v/>
      </c>
      <c r="AE132" s="91"/>
      <c r="AF132" s="128" t="str">
        <f t="shared" si="18"/>
        <v/>
      </c>
      <c r="AG132" s="129" t="str">
        <f t="shared" si="23"/>
        <v/>
      </c>
      <c r="AH132" s="91"/>
    </row>
    <row r="133" spans="2:34" x14ac:dyDescent="0.25">
      <c r="B133" s="143">
        <f t="shared" si="19"/>
        <v>0.40277777777777685</v>
      </c>
      <c r="C133" s="46"/>
      <c r="D133" s="54"/>
      <c r="E133" s="46"/>
      <c r="F133" s="54"/>
      <c r="G133" s="56"/>
      <c r="H133" s="93"/>
      <c r="I133" s="104"/>
      <c r="J133" s="105"/>
      <c r="K133" s="106"/>
      <c r="L133" s="93"/>
      <c r="M133" s="73"/>
      <c r="N133" s="122"/>
      <c r="O133" s="105"/>
      <c r="P133" s="106"/>
      <c r="Q133" s="106"/>
      <c r="R133" s="106"/>
      <c r="S133" s="93"/>
      <c r="T133" s="118"/>
      <c r="U133" s="118"/>
      <c r="V133" s="55" t="str">
        <f t="shared" si="13"/>
        <v/>
      </c>
      <c r="W133" s="49" t="str">
        <f t="shared" si="14"/>
        <v/>
      </c>
      <c r="X133" s="49" t="str">
        <f t="shared" si="15"/>
        <v/>
      </c>
      <c r="Y133" s="49" t="str">
        <f t="shared" si="16"/>
        <v/>
      </c>
      <c r="Z133" s="49" t="str">
        <f t="shared" si="20"/>
        <v/>
      </c>
      <c r="AA133" s="51" t="str">
        <f t="shared" si="21"/>
        <v/>
      </c>
      <c r="AB133" s="51" t="str">
        <f t="shared" si="22"/>
        <v/>
      </c>
      <c r="AC133" s="52" t="str">
        <f t="shared" si="17"/>
        <v/>
      </c>
      <c r="AD133" s="53" t="str">
        <f t="shared" si="24"/>
        <v/>
      </c>
      <c r="AE133" s="91"/>
      <c r="AF133" s="128" t="str">
        <f t="shared" si="18"/>
        <v/>
      </c>
      <c r="AG133" s="129" t="str">
        <f t="shared" si="23"/>
        <v/>
      </c>
      <c r="AH133" s="91"/>
    </row>
    <row r="134" spans="2:34" x14ac:dyDescent="0.25">
      <c r="B134" s="143">
        <f t="shared" si="19"/>
        <v>0.40624999999999906</v>
      </c>
      <c r="C134" s="46"/>
      <c r="D134" s="54"/>
      <c r="E134" s="46"/>
      <c r="F134" s="54"/>
      <c r="G134" s="56"/>
      <c r="H134" s="93"/>
      <c r="I134" s="104"/>
      <c r="J134" s="105"/>
      <c r="K134" s="106"/>
      <c r="L134" s="93"/>
      <c r="M134" s="73"/>
      <c r="N134" s="122"/>
      <c r="O134" s="105"/>
      <c r="P134" s="106"/>
      <c r="Q134" s="106"/>
      <c r="R134" s="106"/>
      <c r="S134" s="93"/>
      <c r="T134" s="118"/>
      <c r="U134" s="118"/>
      <c r="V134" s="55" t="str">
        <f t="shared" si="13"/>
        <v/>
      </c>
      <c r="W134" s="49" t="str">
        <f t="shared" si="14"/>
        <v/>
      </c>
      <c r="X134" s="49" t="str">
        <f t="shared" si="15"/>
        <v/>
      </c>
      <c r="Y134" s="49" t="str">
        <f t="shared" si="16"/>
        <v/>
      </c>
      <c r="Z134" s="49" t="str">
        <f t="shared" si="20"/>
        <v/>
      </c>
      <c r="AA134" s="51" t="str">
        <f t="shared" si="21"/>
        <v/>
      </c>
      <c r="AB134" s="51" t="str">
        <f t="shared" si="22"/>
        <v/>
      </c>
      <c r="AC134" s="52" t="str">
        <f t="shared" si="17"/>
        <v/>
      </c>
      <c r="AD134" s="53" t="str">
        <f t="shared" si="24"/>
        <v/>
      </c>
      <c r="AE134" s="91"/>
      <c r="AF134" s="128" t="str">
        <f t="shared" si="18"/>
        <v/>
      </c>
      <c r="AG134" s="129" t="str">
        <f t="shared" si="23"/>
        <v/>
      </c>
      <c r="AH134" s="91"/>
    </row>
    <row r="135" spans="2:34" x14ac:dyDescent="0.25">
      <c r="B135" s="143">
        <f t="shared" si="19"/>
        <v>0.40972222222222127</v>
      </c>
      <c r="C135" s="46"/>
      <c r="D135" s="54"/>
      <c r="E135" s="46"/>
      <c r="F135" s="54"/>
      <c r="G135" s="56"/>
      <c r="H135" s="93"/>
      <c r="I135" s="104"/>
      <c r="J135" s="105"/>
      <c r="K135" s="106"/>
      <c r="L135" s="93"/>
      <c r="M135" s="73"/>
      <c r="N135" s="122"/>
      <c r="O135" s="105"/>
      <c r="P135" s="106"/>
      <c r="Q135" s="106"/>
      <c r="R135" s="106"/>
      <c r="S135" s="93"/>
      <c r="T135" s="118"/>
      <c r="U135" s="118"/>
      <c r="V135" s="55" t="str">
        <f t="shared" si="13"/>
        <v/>
      </c>
      <c r="W135" s="49" t="str">
        <f t="shared" si="14"/>
        <v/>
      </c>
      <c r="X135" s="49" t="str">
        <f t="shared" si="15"/>
        <v/>
      </c>
      <c r="Y135" s="49" t="str">
        <f t="shared" si="16"/>
        <v/>
      </c>
      <c r="Z135" s="49" t="str">
        <f t="shared" si="20"/>
        <v/>
      </c>
      <c r="AA135" s="51" t="str">
        <f t="shared" si="21"/>
        <v/>
      </c>
      <c r="AB135" s="51" t="str">
        <f t="shared" si="22"/>
        <v/>
      </c>
      <c r="AC135" s="52" t="str">
        <f t="shared" si="17"/>
        <v/>
      </c>
      <c r="AD135" s="53" t="str">
        <f t="shared" si="24"/>
        <v/>
      </c>
      <c r="AE135" s="91"/>
      <c r="AF135" s="128" t="str">
        <f t="shared" si="18"/>
        <v/>
      </c>
      <c r="AG135" s="129" t="str">
        <f t="shared" si="23"/>
        <v/>
      </c>
      <c r="AH135" s="91"/>
    </row>
    <row r="136" spans="2:34" x14ac:dyDescent="0.25">
      <c r="B136" s="143">
        <f t="shared" si="19"/>
        <v>0.41319444444444348</v>
      </c>
      <c r="C136" s="46"/>
      <c r="D136" s="54"/>
      <c r="E136" s="46"/>
      <c r="F136" s="54"/>
      <c r="G136" s="56"/>
      <c r="H136" s="93"/>
      <c r="I136" s="104"/>
      <c r="J136" s="105"/>
      <c r="K136" s="106"/>
      <c r="L136" s="93"/>
      <c r="M136" s="73"/>
      <c r="N136" s="122"/>
      <c r="O136" s="105"/>
      <c r="P136" s="106"/>
      <c r="Q136" s="106"/>
      <c r="R136" s="106"/>
      <c r="S136" s="93"/>
      <c r="T136" s="118"/>
      <c r="U136" s="118"/>
      <c r="V136" s="55" t="str">
        <f t="shared" si="13"/>
        <v/>
      </c>
      <c r="W136" s="49" t="str">
        <f t="shared" si="14"/>
        <v/>
      </c>
      <c r="X136" s="49" t="str">
        <f t="shared" si="15"/>
        <v/>
      </c>
      <c r="Y136" s="49" t="str">
        <f t="shared" si="16"/>
        <v/>
      </c>
      <c r="Z136" s="49" t="str">
        <f t="shared" si="20"/>
        <v/>
      </c>
      <c r="AA136" s="51" t="str">
        <f t="shared" si="21"/>
        <v/>
      </c>
      <c r="AB136" s="51" t="str">
        <f t="shared" si="22"/>
        <v/>
      </c>
      <c r="AC136" s="52" t="str">
        <f t="shared" si="17"/>
        <v/>
      </c>
      <c r="AD136" s="53" t="str">
        <f t="shared" si="24"/>
        <v/>
      </c>
      <c r="AE136" s="91"/>
      <c r="AF136" s="128" t="str">
        <f t="shared" si="18"/>
        <v/>
      </c>
      <c r="AG136" s="129" t="str">
        <f t="shared" si="23"/>
        <v/>
      </c>
      <c r="AH136" s="91"/>
    </row>
    <row r="137" spans="2:34" x14ac:dyDescent="0.25">
      <c r="B137" s="143">
        <f t="shared" si="19"/>
        <v>0.41666666666666569</v>
      </c>
      <c r="C137" s="46"/>
      <c r="D137" s="54"/>
      <c r="E137" s="46"/>
      <c r="F137" s="54"/>
      <c r="G137" s="56"/>
      <c r="H137" s="93"/>
      <c r="I137" s="104"/>
      <c r="J137" s="105"/>
      <c r="K137" s="106"/>
      <c r="L137" s="93"/>
      <c r="M137" s="73"/>
      <c r="N137" s="122"/>
      <c r="O137" s="105"/>
      <c r="P137" s="106"/>
      <c r="Q137" s="106"/>
      <c r="R137" s="106"/>
      <c r="S137" s="93"/>
      <c r="T137" s="118"/>
      <c r="U137" s="118"/>
      <c r="V137" s="55" t="str">
        <f t="shared" si="13"/>
        <v/>
      </c>
      <c r="W137" s="49" t="str">
        <f t="shared" si="14"/>
        <v/>
      </c>
      <c r="X137" s="49" t="str">
        <f t="shared" si="15"/>
        <v/>
      </c>
      <c r="Y137" s="49" t="str">
        <f t="shared" si="16"/>
        <v/>
      </c>
      <c r="Z137" s="49" t="str">
        <f t="shared" si="20"/>
        <v/>
      </c>
      <c r="AA137" s="51" t="str">
        <f t="shared" si="21"/>
        <v/>
      </c>
      <c r="AB137" s="51" t="str">
        <f t="shared" si="22"/>
        <v/>
      </c>
      <c r="AC137" s="52" t="str">
        <f t="shared" si="17"/>
        <v/>
      </c>
      <c r="AD137" s="53" t="str">
        <f t="shared" si="24"/>
        <v/>
      </c>
      <c r="AE137" s="91"/>
      <c r="AF137" s="128" t="str">
        <f t="shared" si="18"/>
        <v/>
      </c>
      <c r="AG137" s="129" t="str">
        <f t="shared" si="23"/>
        <v/>
      </c>
      <c r="AH137" s="91"/>
    </row>
    <row r="138" spans="2:34" x14ac:dyDescent="0.25">
      <c r="B138" s="143">
        <f t="shared" si="19"/>
        <v>0.4201388888888879</v>
      </c>
      <c r="C138" s="46"/>
      <c r="D138" s="54"/>
      <c r="E138" s="46"/>
      <c r="F138" s="54"/>
      <c r="G138" s="56"/>
      <c r="H138" s="93"/>
      <c r="I138" s="104"/>
      <c r="J138" s="105"/>
      <c r="K138" s="106"/>
      <c r="L138" s="93"/>
      <c r="M138" s="73"/>
      <c r="N138" s="122"/>
      <c r="O138" s="105"/>
      <c r="P138" s="106"/>
      <c r="Q138" s="106"/>
      <c r="R138" s="106"/>
      <c r="S138" s="93"/>
      <c r="T138" s="118"/>
      <c r="U138" s="118"/>
      <c r="V138" s="55" t="str">
        <f t="shared" si="13"/>
        <v/>
      </c>
      <c r="W138" s="49" t="str">
        <f t="shared" si="14"/>
        <v/>
      </c>
      <c r="X138" s="49" t="str">
        <f t="shared" si="15"/>
        <v/>
      </c>
      <c r="Y138" s="49" t="str">
        <f t="shared" si="16"/>
        <v/>
      </c>
      <c r="Z138" s="49" t="str">
        <f t="shared" si="20"/>
        <v/>
      </c>
      <c r="AA138" s="51" t="str">
        <f t="shared" si="21"/>
        <v/>
      </c>
      <c r="AB138" s="51" t="str">
        <f t="shared" si="22"/>
        <v/>
      </c>
      <c r="AC138" s="52" t="str">
        <f t="shared" si="17"/>
        <v/>
      </c>
      <c r="AD138" s="53" t="str">
        <f t="shared" si="24"/>
        <v/>
      </c>
      <c r="AE138" s="91"/>
      <c r="AF138" s="128" t="str">
        <f t="shared" si="18"/>
        <v/>
      </c>
      <c r="AG138" s="129" t="str">
        <f t="shared" si="23"/>
        <v/>
      </c>
      <c r="AH138" s="91"/>
    </row>
    <row r="139" spans="2:34" x14ac:dyDescent="0.25">
      <c r="B139" s="143">
        <f t="shared" si="19"/>
        <v>0.42361111111111011</v>
      </c>
      <c r="C139" s="46"/>
      <c r="D139" s="54"/>
      <c r="E139" s="46"/>
      <c r="F139" s="54"/>
      <c r="G139" s="56"/>
      <c r="H139" s="93"/>
      <c r="I139" s="104"/>
      <c r="J139" s="105"/>
      <c r="K139" s="106"/>
      <c r="L139" s="93"/>
      <c r="M139" s="73"/>
      <c r="N139" s="122"/>
      <c r="O139" s="105"/>
      <c r="P139" s="106"/>
      <c r="Q139" s="106"/>
      <c r="R139" s="106"/>
      <c r="S139" s="93"/>
      <c r="T139" s="118"/>
      <c r="U139" s="118"/>
      <c r="V139" s="55" t="str">
        <f t="shared" si="13"/>
        <v/>
      </c>
      <c r="W139" s="49" t="str">
        <f t="shared" si="14"/>
        <v/>
      </c>
      <c r="X139" s="49" t="str">
        <f t="shared" si="15"/>
        <v/>
      </c>
      <c r="Y139" s="49" t="str">
        <f t="shared" si="16"/>
        <v/>
      </c>
      <c r="Z139" s="49" t="str">
        <f t="shared" si="20"/>
        <v/>
      </c>
      <c r="AA139" s="51" t="str">
        <f t="shared" si="21"/>
        <v/>
      </c>
      <c r="AB139" s="51" t="str">
        <f t="shared" si="22"/>
        <v/>
      </c>
      <c r="AC139" s="52" t="str">
        <f t="shared" si="17"/>
        <v/>
      </c>
      <c r="AD139" s="53" t="str">
        <f t="shared" si="24"/>
        <v/>
      </c>
      <c r="AE139" s="91"/>
      <c r="AF139" s="128" t="str">
        <f t="shared" si="18"/>
        <v/>
      </c>
      <c r="AG139" s="129" t="str">
        <f t="shared" si="23"/>
        <v/>
      </c>
      <c r="AH139" s="91"/>
    </row>
    <row r="140" spans="2:34" x14ac:dyDescent="0.25">
      <c r="B140" s="143">
        <f t="shared" si="19"/>
        <v>0.42708333333333232</v>
      </c>
      <c r="C140" s="46"/>
      <c r="D140" s="54"/>
      <c r="E140" s="46"/>
      <c r="F140" s="54"/>
      <c r="G140" s="56"/>
      <c r="H140" s="93"/>
      <c r="I140" s="104"/>
      <c r="J140" s="105"/>
      <c r="K140" s="106"/>
      <c r="L140" s="93"/>
      <c r="M140" s="73"/>
      <c r="N140" s="122"/>
      <c r="O140" s="105"/>
      <c r="P140" s="106"/>
      <c r="Q140" s="106"/>
      <c r="R140" s="106"/>
      <c r="S140" s="93"/>
      <c r="T140" s="118"/>
      <c r="U140" s="118"/>
      <c r="V140" s="55" t="str">
        <f t="shared" si="13"/>
        <v/>
      </c>
      <c r="W140" s="49" t="str">
        <f t="shared" si="14"/>
        <v/>
      </c>
      <c r="X140" s="49" t="str">
        <f t="shared" si="15"/>
        <v/>
      </c>
      <c r="Y140" s="49" t="str">
        <f t="shared" si="16"/>
        <v/>
      </c>
      <c r="Z140" s="49" t="str">
        <f t="shared" si="20"/>
        <v/>
      </c>
      <c r="AA140" s="51" t="str">
        <f t="shared" si="21"/>
        <v/>
      </c>
      <c r="AB140" s="51" t="str">
        <f t="shared" si="22"/>
        <v/>
      </c>
      <c r="AC140" s="52" t="str">
        <f t="shared" si="17"/>
        <v/>
      </c>
      <c r="AD140" s="53" t="str">
        <f t="shared" si="24"/>
        <v/>
      </c>
      <c r="AE140" s="91"/>
      <c r="AF140" s="128" t="str">
        <f t="shared" si="18"/>
        <v/>
      </c>
      <c r="AG140" s="129" t="str">
        <f t="shared" si="23"/>
        <v/>
      </c>
      <c r="AH140" s="91"/>
    </row>
    <row r="141" spans="2:34" x14ac:dyDescent="0.25">
      <c r="B141" s="143">
        <f t="shared" si="19"/>
        <v>0.43055555555555453</v>
      </c>
      <c r="C141" s="46"/>
      <c r="D141" s="54"/>
      <c r="E141" s="46"/>
      <c r="F141" s="54"/>
      <c r="G141" s="56"/>
      <c r="H141" s="93"/>
      <c r="I141" s="104"/>
      <c r="J141" s="105"/>
      <c r="K141" s="106"/>
      <c r="L141" s="93"/>
      <c r="M141" s="73"/>
      <c r="N141" s="122"/>
      <c r="O141" s="105"/>
      <c r="P141" s="106"/>
      <c r="Q141" s="106"/>
      <c r="R141" s="106"/>
      <c r="S141" s="93"/>
      <c r="T141" s="118"/>
      <c r="U141" s="118"/>
      <c r="V141" s="55" t="str">
        <f t="shared" si="13"/>
        <v/>
      </c>
      <c r="W141" s="49" t="str">
        <f t="shared" si="14"/>
        <v/>
      </c>
      <c r="X141" s="49" t="str">
        <f t="shared" si="15"/>
        <v/>
      </c>
      <c r="Y141" s="49" t="str">
        <f t="shared" si="16"/>
        <v/>
      </c>
      <c r="Z141" s="49" t="str">
        <f t="shared" si="20"/>
        <v/>
      </c>
      <c r="AA141" s="51" t="str">
        <f t="shared" si="21"/>
        <v/>
      </c>
      <c r="AB141" s="51" t="str">
        <f t="shared" si="22"/>
        <v/>
      </c>
      <c r="AC141" s="52" t="str">
        <f t="shared" si="17"/>
        <v/>
      </c>
      <c r="AD141" s="53" t="str">
        <f t="shared" si="24"/>
        <v/>
      </c>
      <c r="AE141" s="91"/>
      <c r="AF141" s="128" t="str">
        <f t="shared" si="18"/>
        <v/>
      </c>
      <c r="AG141" s="129" t="str">
        <f t="shared" si="23"/>
        <v/>
      </c>
      <c r="AH141" s="91"/>
    </row>
    <row r="142" spans="2:34" x14ac:dyDescent="0.25">
      <c r="B142" s="143">
        <f t="shared" si="19"/>
        <v>0.43402777777777674</v>
      </c>
      <c r="C142" s="46"/>
      <c r="D142" s="54"/>
      <c r="E142" s="46"/>
      <c r="F142" s="54"/>
      <c r="G142" s="56"/>
      <c r="H142" s="93"/>
      <c r="I142" s="104"/>
      <c r="J142" s="105"/>
      <c r="K142" s="106"/>
      <c r="L142" s="93"/>
      <c r="M142" s="73"/>
      <c r="N142" s="122"/>
      <c r="O142" s="105"/>
      <c r="P142" s="106"/>
      <c r="Q142" s="106"/>
      <c r="R142" s="106"/>
      <c r="S142" s="93"/>
      <c r="T142" s="118"/>
      <c r="U142" s="118"/>
      <c r="V142" s="55" t="str">
        <f t="shared" si="13"/>
        <v/>
      </c>
      <c r="W142" s="49" t="str">
        <f t="shared" si="14"/>
        <v/>
      </c>
      <c r="X142" s="49" t="str">
        <f t="shared" si="15"/>
        <v/>
      </c>
      <c r="Y142" s="49" t="str">
        <f t="shared" si="16"/>
        <v/>
      </c>
      <c r="Z142" s="49" t="str">
        <f t="shared" si="20"/>
        <v/>
      </c>
      <c r="AA142" s="51" t="str">
        <f t="shared" si="21"/>
        <v/>
      </c>
      <c r="AB142" s="51" t="str">
        <f t="shared" si="22"/>
        <v/>
      </c>
      <c r="AC142" s="52" t="str">
        <f t="shared" si="17"/>
        <v/>
      </c>
      <c r="AD142" s="53" t="str">
        <f t="shared" si="24"/>
        <v/>
      </c>
      <c r="AE142" s="91"/>
      <c r="AF142" s="128" t="str">
        <f t="shared" si="18"/>
        <v/>
      </c>
      <c r="AG142" s="129" t="str">
        <f t="shared" si="23"/>
        <v/>
      </c>
      <c r="AH142" s="91"/>
    </row>
    <row r="143" spans="2:34" x14ac:dyDescent="0.25">
      <c r="B143" s="143">
        <f t="shared" si="19"/>
        <v>0.43749999999999895</v>
      </c>
      <c r="C143" s="46"/>
      <c r="D143" s="54"/>
      <c r="E143" s="46"/>
      <c r="F143" s="54"/>
      <c r="G143" s="56"/>
      <c r="H143" s="93"/>
      <c r="I143" s="104"/>
      <c r="J143" s="105"/>
      <c r="K143" s="106"/>
      <c r="L143" s="93"/>
      <c r="M143" s="73"/>
      <c r="N143" s="122"/>
      <c r="O143" s="105"/>
      <c r="P143" s="106"/>
      <c r="Q143" s="106"/>
      <c r="R143" s="106"/>
      <c r="S143" s="93"/>
      <c r="T143" s="118"/>
      <c r="U143" s="118"/>
      <c r="V143" s="55" t="str">
        <f t="shared" si="13"/>
        <v/>
      </c>
      <c r="W143" s="49" t="str">
        <f t="shared" si="14"/>
        <v/>
      </c>
      <c r="X143" s="49" t="str">
        <f t="shared" si="15"/>
        <v/>
      </c>
      <c r="Y143" s="49" t="str">
        <f t="shared" si="16"/>
        <v/>
      </c>
      <c r="Z143" s="49" t="str">
        <f t="shared" si="20"/>
        <v/>
      </c>
      <c r="AA143" s="51" t="str">
        <f t="shared" si="21"/>
        <v/>
      </c>
      <c r="AB143" s="51" t="str">
        <f t="shared" si="22"/>
        <v/>
      </c>
      <c r="AC143" s="52" t="str">
        <f t="shared" si="17"/>
        <v/>
      </c>
      <c r="AD143" s="53" t="str">
        <f t="shared" si="24"/>
        <v/>
      </c>
      <c r="AE143" s="91"/>
      <c r="AF143" s="128" t="str">
        <f t="shared" si="18"/>
        <v/>
      </c>
      <c r="AG143" s="129" t="str">
        <f t="shared" si="23"/>
        <v/>
      </c>
      <c r="AH143" s="91"/>
    </row>
    <row r="144" spans="2:34" x14ac:dyDescent="0.25">
      <c r="B144" s="143">
        <f t="shared" si="19"/>
        <v>0.44097222222222116</v>
      </c>
      <c r="C144" s="46"/>
      <c r="D144" s="54"/>
      <c r="E144" s="46"/>
      <c r="F144" s="54"/>
      <c r="G144" s="56"/>
      <c r="H144" s="93"/>
      <c r="I144" s="104"/>
      <c r="J144" s="105"/>
      <c r="K144" s="106"/>
      <c r="L144" s="93"/>
      <c r="M144" s="73"/>
      <c r="N144" s="122"/>
      <c r="O144" s="105"/>
      <c r="P144" s="106"/>
      <c r="Q144" s="106"/>
      <c r="R144" s="106"/>
      <c r="S144" s="93"/>
      <c r="T144" s="118"/>
      <c r="U144" s="118"/>
      <c r="V144" s="55" t="str">
        <f t="shared" si="13"/>
        <v/>
      </c>
      <c r="W144" s="49" t="str">
        <f t="shared" si="14"/>
        <v/>
      </c>
      <c r="X144" s="49" t="str">
        <f t="shared" si="15"/>
        <v/>
      </c>
      <c r="Y144" s="49" t="str">
        <f t="shared" si="16"/>
        <v/>
      </c>
      <c r="Z144" s="49" t="str">
        <f t="shared" si="20"/>
        <v/>
      </c>
      <c r="AA144" s="51" t="str">
        <f t="shared" si="21"/>
        <v/>
      </c>
      <c r="AB144" s="51" t="str">
        <f t="shared" si="22"/>
        <v/>
      </c>
      <c r="AC144" s="52" t="str">
        <f t="shared" si="17"/>
        <v/>
      </c>
      <c r="AD144" s="53" t="str">
        <f t="shared" si="24"/>
        <v/>
      </c>
      <c r="AE144" s="91"/>
      <c r="AF144" s="128" t="str">
        <f t="shared" si="18"/>
        <v/>
      </c>
      <c r="AG144" s="129" t="str">
        <f t="shared" si="23"/>
        <v/>
      </c>
      <c r="AH144" s="91"/>
    </row>
    <row r="145" spans="1:34" x14ac:dyDescent="0.25">
      <c r="B145" s="143">
        <f t="shared" si="19"/>
        <v>0.44444444444444337</v>
      </c>
      <c r="C145" s="46"/>
      <c r="D145" s="54"/>
      <c r="E145" s="46"/>
      <c r="F145" s="54"/>
      <c r="G145" s="56"/>
      <c r="H145" s="93"/>
      <c r="I145" s="104"/>
      <c r="J145" s="105"/>
      <c r="K145" s="106"/>
      <c r="L145" s="93"/>
      <c r="M145" s="73"/>
      <c r="N145" s="122"/>
      <c r="O145" s="105"/>
      <c r="P145" s="106"/>
      <c r="Q145" s="106"/>
      <c r="R145" s="106"/>
      <c r="S145" s="93"/>
      <c r="T145" s="118"/>
      <c r="U145" s="118"/>
      <c r="V145" s="55" t="str">
        <f t="shared" ref="V145:V208" si="25">IF(AND(D145=1,E145&gt;0.154,D146=1,E146&gt;0.154),MAX(E145:E146),IF(AND(D145=1,E145=""),"MD",IF(AND(D145=1,E145&lt;0.155),E145,"")))</f>
        <v/>
      </c>
      <c r="W145" s="49" t="str">
        <f t="shared" ref="W145:W208" si="26">IF(D145=0,"",IF(G145="","MD",IF($S$6="Yes",(G145-32)/1.8,G145)))</f>
        <v/>
      </c>
      <c r="X145" s="49" t="str">
        <f t="shared" ref="X145:X208" si="27">IF(D145=0,"",IF(OR(F145="",G145=""),"MD",(F145*1440)/($P$6*$N$6)*(1.784-0.0575*W145+0.0011*W145^2-10^-5*W145^3)))</f>
        <v/>
      </c>
      <c r="Y145" s="49" t="str">
        <f t="shared" si="16"/>
        <v/>
      </c>
      <c r="Z145" s="49" t="str">
        <f t="shared" si="20"/>
        <v/>
      </c>
      <c r="AA145" s="51" t="str">
        <f t="shared" si="21"/>
        <v/>
      </c>
      <c r="AB145" s="51" t="str">
        <f t="shared" si="22"/>
        <v/>
      </c>
      <c r="AC145" s="52" t="str">
        <f t="shared" si="17"/>
        <v/>
      </c>
      <c r="AD145" s="53" t="str">
        <f t="shared" si="24"/>
        <v/>
      </c>
      <c r="AE145" s="91"/>
      <c r="AF145" s="128" t="str">
        <f t="shared" si="18"/>
        <v/>
      </c>
      <c r="AG145" s="129" t="str">
        <f t="shared" si="23"/>
        <v/>
      </c>
      <c r="AH145" s="91"/>
    </row>
    <row r="146" spans="1:34" x14ac:dyDescent="0.25">
      <c r="B146" s="143">
        <f t="shared" si="19"/>
        <v>0.44791666666666557</v>
      </c>
      <c r="C146" s="46"/>
      <c r="D146" s="54"/>
      <c r="E146" s="46"/>
      <c r="F146" s="54"/>
      <c r="G146" s="56"/>
      <c r="H146" s="93"/>
      <c r="I146" s="104"/>
      <c r="J146" s="105"/>
      <c r="K146" s="106"/>
      <c r="L146" s="93"/>
      <c r="M146" s="73"/>
      <c r="N146" s="122"/>
      <c r="O146" s="105"/>
      <c r="P146" s="106"/>
      <c r="Q146" s="106"/>
      <c r="R146" s="106"/>
      <c r="S146" s="93"/>
      <c r="T146" s="118"/>
      <c r="U146" s="118"/>
      <c r="V146" s="55" t="str">
        <f t="shared" si="25"/>
        <v/>
      </c>
      <c r="W146" s="49" t="str">
        <f t="shared" si="26"/>
        <v/>
      </c>
      <c r="X146" s="49" t="str">
        <f t="shared" si="27"/>
        <v/>
      </c>
      <c r="Y146" s="49" t="str">
        <f t="shared" ref="Y146:Y209" si="28">IF(D146=0,"",IF(OR(I146="",J146=""),"MD",I146-J146))</f>
        <v/>
      </c>
      <c r="Z146" s="49" t="str">
        <f t="shared" si="20"/>
        <v/>
      </c>
      <c r="AA146" s="51" t="str">
        <f t="shared" si="21"/>
        <v/>
      </c>
      <c r="AB146" s="51" t="str">
        <f t="shared" si="22"/>
        <v/>
      </c>
      <c r="AC146" s="52" t="str">
        <f t="shared" ref="AC146:AC209" si="29">IF(N146=1,"ND",IF(OR(AA146="",AB146=""),"",IF(OR(NOT(ISNUMBER(AA146)),NOT(ISNUMBER(AB146))),"ND",IF(AND(ISNUMBER(AA146),AA146&gt;=$N$12,ISNUMBER(AB146),AB146&lt;=$P$12),"Yes","No"))))</f>
        <v/>
      </c>
      <c r="AD146" s="53" t="str">
        <f t="shared" si="24"/>
        <v/>
      </c>
      <c r="AE146" s="91"/>
      <c r="AF146" s="128" t="str">
        <f t="shared" ref="AF146:AF209" si="30">IF(AND(AF145="No",AC146="Yes"),"Yes",IF(AND(AF145="",AC146="No"),"Failed DIT",IF(AND(AF145&lt;&gt;"Failed DIT",AF145&lt;&gt;"No",AC146&lt;&gt;"No"),"","No")))</f>
        <v/>
      </c>
      <c r="AG146" s="129" t="str">
        <f t="shared" si="23"/>
        <v/>
      </c>
      <c r="AH146" s="91"/>
    </row>
    <row r="147" spans="1:34" x14ac:dyDescent="0.25">
      <c r="B147" s="143">
        <f t="shared" ref="B147:B210" si="31">+B146+5/1440</f>
        <v>0.45138888888888778</v>
      </c>
      <c r="C147" s="46"/>
      <c r="D147" s="54"/>
      <c r="E147" s="46"/>
      <c r="F147" s="54"/>
      <c r="G147" s="56"/>
      <c r="H147" s="93"/>
      <c r="I147" s="104"/>
      <c r="J147" s="105"/>
      <c r="K147" s="106"/>
      <c r="L147" s="93"/>
      <c r="M147" s="73"/>
      <c r="N147" s="122"/>
      <c r="O147" s="105"/>
      <c r="P147" s="106"/>
      <c r="Q147" s="106"/>
      <c r="R147" s="106"/>
      <c r="S147" s="93"/>
      <c r="T147" s="118"/>
      <c r="U147" s="118"/>
      <c r="V147" s="55" t="str">
        <f t="shared" si="25"/>
        <v/>
      </c>
      <c r="W147" s="49" t="str">
        <f t="shared" si="26"/>
        <v/>
      </c>
      <c r="X147" s="49" t="str">
        <f t="shared" si="27"/>
        <v/>
      </c>
      <c r="Y147" s="49" t="str">
        <f t="shared" si="28"/>
        <v/>
      </c>
      <c r="Z147" s="49" t="str">
        <f t="shared" ref="Z147:Z210" si="32">IF(AND(ISNUMBER(X147),ISNUMBER(Y147)),X147/Y147,"")</f>
        <v/>
      </c>
      <c r="AA147" s="51" t="str">
        <f t="shared" ref="AA147:AA210" si="33">IF(OR(M147="",M147=M146),"",IF(OR(N147=1,O147="",P147="",Q147=""),"ND",IF(OR(P147&gt;O147,Q147&gt;O147),"Error",MIN(O147:Q147))))</f>
        <v/>
      </c>
      <c r="AB147" s="51" t="str">
        <f t="shared" ref="AB147:AB210" si="34">IF(OR(M147="",M147=M146),"",IF(OR(N147=1,O147="",Q147="",R147=""),"ND",IF(Q147&gt;O147,"Error",(O147-Q147)/(R147/60))))</f>
        <v/>
      </c>
      <c r="AC147" s="52" t="str">
        <f t="shared" si="29"/>
        <v/>
      </c>
      <c r="AD147" s="53" t="str">
        <f t="shared" si="24"/>
        <v/>
      </c>
      <c r="AE147" s="91"/>
      <c r="AF147" s="128" t="str">
        <f t="shared" si="30"/>
        <v/>
      </c>
      <c r="AG147" s="129" t="str">
        <f t="shared" ref="AG147:AG210" si="35">IF(AND(AF147="No",D147=1),"Yes","")</f>
        <v/>
      </c>
      <c r="AH147" s="91"/>
    </row>
    <row r="148" spans="1:34" x14ac:dyDescent="0.25">
      <c r="B148" s="143">
        <f t="shared" si="31"/>
        <v>0.45486111111110999</v>
      </c>
      <c r="C148" s="46"/>
      <c r="D148" s="54"/>
      <c r="E148" s="46"/>
      <c r="F148" s="54"/>
      <c r="G148" s="56"/>
      <c r="H148" s="93"/>
      <c r="I148" s="104"/>
      <c r="J148" s="105"/>
      <c r="K148" s="106"/>
      <c r="L148" s="93"/>
      <c r="M148" s="73"/>
      <c r="N148" s="122"/>
      <c r="O148" s="105"/>
      <c r="P148" s="106"/>
      <c r="Q148" s="106"/>
      <c r="R148" s="106"/>
      <c r="S148" s="93"/>
      <c r="T148" s="118"/>
      <c r="U148" s="118"/>
      <c r="V148" s="55" t="str">
        <f t="shared" si="25"/>
        <v/>
      </c>
      <c r="W148" s="49" t="str">
        <f t="shared" si="26"/>
        <v/>
      </c>
      <c r="X148" s="49" t="str">
        <f t="shared" si="27"/>
        <v/>
      </c>
      <c r="Y148" s="49" t="str">
        <f t="shared" si="28"/>
        <v/>
      </c>
      <c r="Z148" s="49" t="str">
        <f t="shared" si="32"/>
        <v/>
      </c>
      <c r="AA148" s="51" t="str">
        <f t="shared" si="33"/>
        <v/>
      </c>
      <c r="AB148" s="51" t="str">
        <f t="shared" si="34"/>
        <v/>
      </c>
      <c r="AC148" s="52" t="str">
        <f t="shared" si="29"/>
        <v/>
      </c>
      <c r="AD148" s="53" t="str">
        <f t="shared" si="24"/>
        <v/>
      </c>
      <c r="AE148" s="91"/>
      <c r="AF148" s="128" t="str">
        <f t="shared" si="30"/>
        <v/>
      </c>
      <c r="AG148" s="129" t="str">
        <f t="shared" si="35"/>
        <v/>
      </c>
      <c r="AH148" s="91"/>
    </row>
    <row r="149" spans="1:34" x14ac:dyDescent="0.25">
      <c r="B149" s="143">
        <f t="shared" si="31"/>
        <v>0.4583333333333322</v>
      </c>
      <c r="C149" s="46"/>
      <c r="D149" s="54"/>
      <c r="E149" s="46"/>
      <c r="F149" s="54"/>
      <c r="G149" s="56"/>
      <c r="H149" s="93"/>
      <c r="I149" s="104"/>
      <c r="J149" s="105"/>
      <c r="K149" s="106"/>
      <c r="L149" s="93"/>
      <c r="M149" s="73"/>
      <c r="N149" s="122"/>
      <c r="O149" s="105"/>
      <c r="P149" s="106"/>
      <c r="Q149" s="106"/>
      <c r="R149" s="106"/>
      <c r="S149" s="93"/>
      <c r="T149" s="118"/>
      <c r="U149" s="118"/>
      <c r="V149" s="55" t="str">
        <f t="shared" si="25"/>
        <v/>
      </c>
      <c r="W149" s="49" t="str">
        <f t="shared" si="26"/>
        <v/>
      </c>
      <c r="X149" s="49" t="str">
        <f t="shared" si="27"/>
        <v/>
      </c>
      <c r="Y149" s="49" t="str">
        <f t="shared" si="28"/>
        <v/>
      </c>
      <c r="Z149" s="49" t="str">
        <f t="shared" si="32"/>
        <v/>
      </c>
      <c r="AA149" s="51" t="str">
        <f t="shared" si="33"/>
        <v/>
      </c>
      <c r="AB149" s="51" t="str">
        <f t="shared" si="34"/>
        <v/>
      </c>
      <c r="AC149" s="52" t="str">
        <f t="shared" si="29"/>
        <v/>
      </c>
      <c r="AD149" s="53" t="str">
        <f t="shared" si="24"/>
        <v/>
      </c>
      <c r="AE149" s="91"/>
      <c r="AF149" s="128" t="str">
        <f t="shared" si="30"/>
        <v/>
      </c>
      <c r="AG149" s="129" t="str">
        <f t="shared" si="35"/>
        <v/>
      </c>
      <c r="AH149" s="91"/>
    </row>
    <row r="150" spans="1:34" x14ac:dyDescent="0.25">
      <c r="B150" s="143">
        <f t="shared" si="31"/>
        <v>0.46180555555555441</v>
      </c>
      <c r="C150" s="46"/>
      <c r="D150" s="54"/>
      <c r="E150" s="46"/>
      <c r="F150" s="54"/>
      <c r="G150" s="56"/>
      <c r="H150" s="93"/>
      <c r="I150" s="104"/>
      <c r="J150" s="105"/>
      <c r="K150" s="106"/>
      <c r="L150" s="93"/>
      <c r="M150" s="73"/>
      <c r="N150" s="122"/>
      <c r="O150" s="105"/>
      <c r="P150" s="106"/>
      <c r="Q150" s="106"/>
      <c r="R150" s="106"/>
      <c r="S150" s="93"/>
      <c r="T150" s="118"/>
      <c r="U150" s="118"/>
      <c r="V150" s="55" t="str">
        <f t="shared" si="25"/>
        <v/>
      </c>
      <c r="W150" s="49" t="str">
        <f t="shared" si="26"/>
        <v/>
      </c>
      <c r="X150" s="49" t="str">
        <f t="shared" si="27"/>
        <v/>
      </c>
      <c r="Y150" s="49" t="str">
        <f t="shared" si="28"/>
        <v/>
      </c>
      <c r="Z150" s="49" t="str">
        <f t="shared" si="32"/>
        <v/>
      </c>
      <c r="AA150" s="51" t="str">
        <f t="shared" si="33"/>
        <v/>
      </c>
      <c r="AB150" s="51" t="str">
        <f t="shared" si="34"/>
        <v/>
      </c>
      <c r="AC150" s="52" t="str">
        <f t="shared" si="29"/>
        <v/>
      </c>
      <c r="AD150" s="53" t="str">
        <f t="shared" si="24"/>
        <v/>
      </c>
      <c r="AE150" s="91"/>
      <c r="AF150" s="128" t="str">
        <f t="shared" si="30"/>
        <v/>
      </c>
      <c r="AG150" s="129" t="str">
        <f t="shared" si="35"/>
        <v/>
      </c>
      <c r="AH150" s="91"/>
    </row>
    <row r="151" spans="1:34" x14ac:dyDescent="0.25">
      <c r="B151" s="143">
        <f t="shared" si="31"/>
        <v>0.46527777777777662</v>
      </c>
      <c r="C151" s="46"/>
      <c r="D151" s="54"/>
      <c r="E151" s="46"/>
      <c r="F151" s="54"/>
      <c r="G151" s="56"/>
      <c r="H151" s="93"/>
      <c r="I151" s="104"/>
      <c r="J151" s="105"/>
      <c r="K151" s="106"/>
      <c r="L151" s="93"/>
      <c r="M151" s="73"/>
      <c r="N151" s="122"/>
      <c r="O151" s="105"/>
      <c r="P151" s="106"/>
      <c r="Q151" s="106"/>
      <c r="R151" s="106"/>
      <c r="S151" s="93"/>
      <c r="T151" s="118"/>
      <c r="U151" s="118"/>
      <c r="V151" s="55" t="str">
        <f t="shared" si="25"/>
        <v/>
      </c>
      <c r="W151" s="49" t="str">
        <f t="shared" si="26"/>
        <v/>
      </c>
      <c r="X151" s="49" t="str">
        <f t="shared" si="27"/>
        <v/>
      </c>
      <c r="Y151" s="49" t="str">
        <f t="shared" si="28"/>
        <v/>
      </c>
      <c r="Z151" s="49" t="str">
        <f t="shared" si="32"/>
        <v/>
      </c>
      <c r="AA151" s="51" t="str">
        <f t="shared" si="33"/>
        <v/>
      </c>
      <c r="AB151" s="51" t="str">
        <f t="shared" si="34"/>
        <v/>
      </c>
      <c r="AC151" s="52" t="str">
        <f t="shared" si="29"/>
        <v/>
      </c>
      <c r="AD151" s="53" t="str">
        <f t="shared" si="24"/>
        <v/>
      </c>
      <c r="AE151" s="91"/>
      <c r="AF151" s="128" t="str">
        <f t="shared" si="30"/>
        <v/>
      </c>
      <c r="AG151" s="129" t="str">
        <f t="shared" si="35"/>
        <v/>
      </c>
      <c r="AH151" s="91"/>
    </row>
    <row r="152" spans="1:34" x14ac:dyDescent="0.25">
      <c r="B152" s="143">
        <f t="shared" si="31"/>
        <v>0.46874999999999883</v>
      </c>
      <c r="C152" s="46"/>
      <c r="D152" s="54"/>
      <c r="E152" s="46"/>
      <c r="F152" s="54"/>
      <c r="G152" s="56"/>
      <c r="H152" s="93"/>
      <c r="I152" s="104"/>
      <c r="J152" s="105"/>
      <c r="K152" s="106"/>
      <c r="L152" s="93"/>
      <c r="M152" s="73"/>
      <c r="N152" s="122"/>
      <c r="O152" s="105"/>
      <c r="P152" s="106"/>
      <c r="Q152" s="106"/>
      <c r="R152" s="106"/>
      <c r="S152" s="93"/>
      <c r="T152" s="118"/>
      <c r="U152" s="118"/>
      <c r="V152" s="55" t="str">
        <f t="shared" si="25"/>
        <v/>
      </c>
      <c r="W152" s="49" t="str">
        <f t="shared" si="26"/>
        <v/>
      </c>
      <c r="X152" s="49" t="str">
        <f t="shared" si="27"/>
        <v/>
      </c>
      <c r="Y152" s="49" t="str">
        <f t="shared" si="28"/>
        <v/>
      </c>
      <c r="Z152" s="49" t="str">
        <f t="shared" si="32"/>
        <v/>
      </c>
      <c r="AA152" s="51" t="str">
        <f t="shared" si="33"/>
        <v/>
      </c>
      <c r="AB152" s="51" t="str">
        <f t="shared" si="34"/>
        <v/>
      </c>
      <c r="AC152" s="52" t="str">
        <f t="shared" si="29"/>
        <v/>
      </c>
      <c r="AD152" s="53" t="str">
        <f t="shared" si="24"/>
        <v/>
      </c>
      <c r="AE152" s="91"/>
      <c r="AF152" s="128" t="str">
        <f t="shared" si="30"/>
        <v/>
      </c>
      <c r="AG152" s="129" t="str">
        <f t="shared" si="35"/>
        <v/>
      </c>
      <c r="AH152" s="91"/>
    </row>
    <row r="153" spans="1:34" x14ac:dyDescent="0.25">
      <c r="B153" s="143">
        <f t="shared" si="31"/>
        <v>0.47222222222222104</v>
      </c>
      <c r="C153" s="46"/>
      <c r="D153" s="54"/>
      <c r="E153" s="46"/>
      <c r="F153" s="54"/>
      <c r="G153" s="56"/>
      <c r="H153" s="93"/>
      <c r="I153" s="104"/>
      <c r="J153" s="105"/>
      <c r="K153" s="106"/>
      <c r="L153" s="93"/>
      <c r="M153" s="73"/>
      <c r="N153" s="122"/>
      <c r="O153" s="105"/>
      <c r="P153" s="106"/>
      <c r="Q153" s="106"/>
      <c r="R153" s="106"/>
      <c r="S153" s="93"/>
      <c r="T153" s="118"/>
      <c r="U153" s="118"/>
      <c r="V153" s="55" t="str">
        <f t="shared" si="25"/>
        <v/>
      </c>
      <c r="W153" s="49" t="str">
        <f t="shared" si="26"/>
        <v/>
      </c>
      <c r="X153" s="49" t="str">
        <f t="shared" si="27"/>
        <v/>
      </c>
      <c r="Y153" s="49" t="str">
        <f t="shared" si="28"/>
        <v/>
      </c>
      <c r="Z153" s="49" t="str">
        <f t="shared" si="32"/>
        <v/>
      </c>
      <c r="AA153" s="51" t="str">
        <f t="shared" si="33"/>
        <v/>
      </c>
      <c r="AB153" s="51" t="str">
        <f t="shared" si="34"/>
        <v/>
      </c>
      <c r="AC153" s="52" t="str">
        <f t="shared" si="29"/>
        <v/>
      </c>
      <c r="AD153" s="53" t="str">
        <f t="shared" ref="AD153:AD216" si="36">IF(OR(U153&gt;=$P$9,AND(U153="",NOT(ISNUMBER(AD152)))),"",IF(ISNUMBER(AD152),AD152+5/60,5/60))</f>
        <v/>
      </c>
      <c r="AE153" s="91"/>
      <c r="AF153" s="128" t="str">
        <f t="shared" si="30"/>
        <v/>
      </c>
      <c r="AG153" s="129" t="str">
        <f t="shared" si="35"/>
        <v/>
      </c>
      <c r="AH153" s="91"/>
    </row>
    <row r="154" spans="1:34" x14ac:dyDescent="0.25">
      <c r="B154" s="143">
        <f t="shared" si="31"/>
        <v>0.47569444444444325</v>
      </c>
      <c r="C154" s="46"/>
      <c r="D154" s="54"/>
      <c r="E154" s="46"/>
      <c r="F154" s="54"/>
      <c r="G154" s="56"/>
      <c r="H154" s="93"/>
      <c r="I154" s="104"/>
      <c r="J154" s="105"/>
      <c r="K154" s="106"/>
      <c r="L154" s="93"/>
      <c r="M154" s="73"/>
      <c r="N154" s="122"/>
      <c r="O154" s="105"/>
      <c r="P154" s="106"/>
      <c r="Q154" s="106"/>
      <c r="R154" s="106"/>
      <c r="S154" s="93"/>
      <c r="T154" s="118"/>
      <c r="U154" s="118"/>
      <c r="V154" s="55" t="str">
        <f t="shared" si="25"/>
        <v/>
      </c>
      <c r="W154" s="49" t="str">
        <f t="shared" si="26"/>
        <v/>
      </c>
      <c r="X154" s="49" t="str">
        <f t="shared" si="27"/>
        <v/>
      </c>
      <c r="Y154" s="49" t="str">
        <f t="shared" si="28"/>
        <v/>
      </c>
      <c r="Z154" s="49" t="str">
        <f t="shared" si="32"/>
        <v/>
      </c>
      <c r="AA154" s="51" t="str">
        <f t="shared" si="33"/>
        <v/>
      </c>
      <c r="AB154" s="51" t="str">
        <f t="shared" si="34"/>
        <v/>
      </c>
      <c r="AC154" s="52" t="str">
        <f t="shared" si="29"/>
        <v/>
      </c>
      <c r="AD154" s="53" t="str">
        <f t="shared" si="36"/>
        <v/>
      </c>
      <c r="AE154" s="91"/>
      <c r="AF154" s="128" t="str">
        <f t="shared" si="30"/>
        <v/>
      </c>
      <c r="AG154" s="129" t="str">
        <f t="shared" si="35"/>
        <v/>
      </c>
      <c r="AH154" s="91"/>
    </row>
    <row r="155" spans="1:34" x14ac:dyDescent="0.25">
      <c r="B155" s="143">
        <f t="shared" si="31"/>
        <v>0.47916666666666546</v>
      </c>
      <c r="C155" s="46"/>
      <c r="D155" s="54"/>
      <c r="E155" s="46"/>
      <c r="F155" s="54"/>
      <c r="G155" s="56"/>
      <c r="H155" s="93"/>
      <c r="I155" s="104"/>
      <c r="J155" s="105"/>
      <c r="K155" s="106"/>
      <c r="L155" s="93"/>
      <c r="M155" s="73"/>
      <c r="N155" s="122"/>
      <c r="O155" s="105"/>
      <c r="P155" s="106"/>
      <c r="Q155" s="106"/>
      <c r="R155" s="106"/>
      <c r="S155" s="93"/>
      <c r="T155" s="118"/>
      <c r="U155" s="118"/>
      <c r="V155" s="55" t="str">
        <f t="shared" si="25"/>
        <v/>
      </c>
      <c r="W155" s="49" t="str">
        <f t="shared" si="26"/>
        <v/>
      </c>
      <c r="X155" s="49" t="str">
        <f t="shared" si="27"/>
        <v/>
      </c>
      <c r="Y155" s="49" t="str">
        <f t="shared" si="28"/>
        <v/>
      </c>
      <c r="Z155" s="49" t="str">
        <f t="shared" si="32"/>
        <v/>
      </c>
      <c r="AA155" s="51" t="str">
        <f t="shared" si="33"/>
        <v/>
      </c>
      <c r="AB155" s="51" t="str">
        <f t="shared" si="34"/>
        <v/>
      </c>
      <c r="AC155" s="52" t="str">
        <f t="shared" si="29"/>
        <v/>
      </c>
      <c r="AD155" s="53" t="str">
        <f t="shared" si="36"/>
        <v/>
      </c>
      <c r="AE155" s="91"/>
      <c r="AF155" s="128" t="str">
        <f t="shared" si="30"/>
        <v/>
      </c>
      <c r="AG155" s="129" t="str">
        <f t="shared" si="35"/>
        <v/>
      </c>
      <c r="AH155" s="91"/>
    </row>
    <row r="156" spans="1:34" x14ac:dyDescent="0.25">
      <c r="B156" s="143">
        <f t="shared" si="31"/>
        <v>0.48263888888888767</v>
      </c>
      <c r="C156" s="46"/>
      <c r="D156" s="54"/>
      <c r="E156" s="46"/>
      <c r="F156" s="54"/>
      <c r="G156" s="56"/>
      <c r="H156" s="93"/>
      <c r="I156" s="104"/>
      <c r="J156" s="105"/>
      <c r="K156" s="106"/>
      <c r="L156" s="93"/>
      <c r="M156" s="73"/>
      <c r="N156" s="122"/>
      <c r="O156" s="105"/>
      <c r="P156" s="106"/>
      <c r="Q156" s="106"/>
      <c r="R156" s="106"/>
      <c r="S156" s="93"/>
      <c r="T156" s="118"/>
      <c r="U156" s="118"/>
      <c r="V156" s="55" t="str">
        <f t="shared" si="25"/>
        <v/>
      </c>
      <c r="W156" s="49" t="str">
        <f t="shared" si="26"/>
        <v/>
      </c>
      <c r="X156" s="49" t="str">
        <f t="shared" si="27"/>
        <v/>
      </c>
      <c r="Y156" s="49" t="str">
        <f t="shared" si="28"/>
        <v/>
      </c>
      <c r="Z156" s="49" t="str">
        <f t="shared" si="32"/>
        <v/>
      </c>
      <c r="AA156" s="51" t="str">
        <f t="shared" si="33"/>
        <v/>
      </c>
      <c r="AB156" s="51" t="str">
        <f t="shared" si="34"/>
        <v/>
      </c>
      <c r="AC156" s="52" t="str">
        <f t="shared" si="29"/>
        <v/>
      </c>
      <c r="AD156" s="53" t="str">
        <f t="shared" si="36"/>
        <v/>
      </c>
      <c r="AE156" s="91"/>
      <c r="AF156" s="128" t="str">
        <f t="shared" si="30"/>
        <v/>
      </c>
      <c r="AG156" s="129" t="str">
        <f t="shared" si="35"/>
        <v/>
      </c>
      <c r="AH156" s="91"/>
    </row>
    <row r="157" spans="1:34" x14ac:dyDescent="0.25">
      <c r="B157" s="143">
        <f t="shared" si="31"/>
        <v>0.48611111111110988</v>
      </c>
      <c r="C157" s="46"/>
      <c r="D157" s="54"/>
      <c r="E157" s="46"/>
      <c r="F157" s="54"/>
      <c r="G157" s="56"/>
      <c r="H157" s="93"/>
      <c r="I157" s="104"/>
      <c r="J157" s="105"/>
      <c r="K157" s="106"/>
      <c r="L157" s="93"/>
      <c r="M157" s="73"/>
      <c r="N157" s="122"/>
      <c r="O157" s="105"/>
      <c r="P157" s="106"/>
      <c r="Q157" s="106"/>
      <c r="R157" s="106"/>
      <c r="S157" s="93"/>
      <c r="T157" s="118"/>
      <c r="U157" s="118"/>
      <c r="V157" s="55" t="str">
        <f t="shared" si="25"/>
        <v/>
      </c>
      <c r="W157" s="49" t="str">
        <f t="shared" si="26"/>
        <v/>
      </c>
      <c r="X157" s="49" t="str">
        <f t="shared" si="27"/>
        <v/>
      </c>
      <c r="Y157" s="49" t="str">
        <f t="shared" si="28"/>
        <v/>
      </c>
      <c r="Z157" s="49" t="str">
        <f t="shared" si="32"/>
        <v/>
      </c>
      <c r="AA157" s="51" t="str">
        <f t="shared" si="33"/>
        <v/>
      </c>
      <c r="AB157" s="51" t="str">
        <f t="shared" si="34"/>
        <v/>
      </c>
      <c r="AC157" s="52" t="str">
        <f t="shared" si="29"/>
        <v/>
      </c>
      <c r="AD157" s="53" t="str">
        <f t="shared" si="36"/>
        <v/>
      </c>
      <c r="AE157" s="91"/>
      <c r="AF157" s="128" t="str">
        <f t="shared" si="30"/>
        <v/>
      </c>
      <c r="AG157" s="129" t="str">
        <f t="shared" si="35"/>
        <v/>
      </c>
      <c r="AH157" s="91"/>
    </row>
    <row r="158" spans="1:34" x14ac:dyDescent="0.25">
      <c r="B158" s="143">
        <f t="shared" si="31"/>
        <v>0.48958333333333209</v>
      </c>
      <c r="C158" s="46"/>
      <c r="D158" s="54"/>
      <c r="E158" s="46"/>
      <c r="F158" s="54"/>
      <c r="G158" s="56"/>
      <c r="H158" s="93"/>
      <c r="I158" s="104"/>
      <c r="J158" s="105"/>
      <c r="K158" s="106"/>
      <c r="L158" s="93"/>
      <c r="M158" s="73"/>
      <c r="N158" s="122"/>
      <c r="O158" s="105"/>
      <c r="P158" s="106"/>
      <c r="Q158" s="106"/>
      <c r="R158" s="106"/>
      <c r="S158" s="93"/>
      <c r="T158" s="118"/>
      <c r="U158" s="118"/>
      <c r="V158" s="55" t="str">
        <f t="shared" si="25"/>
        <v/>
      </c>
      <c r="W158" s="49" t="str">
        <f t="shared" si="26"/>
        <v/>
      </c>
      <c r="X158" s="49" t="str">
        <f t="shared" si="27"/>
        <v/>
      </c>
      <c r="Y158" s="49" t="str">
        <f t="shared" si="28"/>
        <v/>
      </c>
      <c r="Z158" s="49" t="str">
        <f t="shared" si="32"/>
        <v/>
      </c>
      <c r="AA158" s="51" t="str">
        <f t="shared" si="33"/>
        <v/>
      </c>
      <c r="AB158" s="51" t="str">
        <f t="shared" si="34"/>
        <v/>
      </c>
      <c r="AC158" s="52" t="str">
        <f t="shared" si="29"/>
        <v/>
      </c>
      <c r="AD158" s="53" t="str">
        <f t="shared" si="36"/>
        <v/>
      </c>
      <c r="AE158" s="91"/>
      <c r="AF158" s="128" t="str">
        <f t="shared" si="30"/>
        <v/>
      </c>
      <c r="AG158" s="129" t="str">
        <f t="shared" si="35"/>
        <v/>
      </c>
      <c r="AH158" s="91"/>
    </row>
    <row r="159" spans="1:34" x14ac:dyDescent="0.25">
      <c r="B159" s="143">
        <f t="shared" si="31"/>
        <v>0.4930555555555543</v>
      </c>
      <c r="C159" s="46"/>
      <c r="D159" s="54"/>
      <c r="E159" s="46"/>
      <c r="F159" s="54"/>
      <c r="G159" s="56"/>
      <c r="H159" s="93"/>
      <c r="I159" s="104"/>
      <c r="J159" s="105"/>
      <c r="K159" s="106"/>
      <c r="L159" s="93"/>
      <c r="M159" s="73"/>
      <c r="N159" s="122"/>
      <c r="O159" s="105"/>
      <c r="P159" s="106"/>
      <c r="Q159" s="106"/>
      <c r="R159" s="106"/>
      <c r="S159" s="93"/>
      <c r="T159" s="118"/>
      <c r="U159" s="118"/>
      <c r="V159" s="55" t="str">
        <f t="shared" si="25"/>
        <v/>
      </c>
      <c r="W159" s="49" t="str">
        <f t="shared" si="26"/>
        <v/>
      </c>
      <c r="X159" s="49" t="str">
        <f t="shared" si="27"/>
        <v/>
      </c>
      <c r="Y159" s="49" t="str">
        <f t="shared" si="28"/>
        <v/>
      </c>
      <c r="Z159" s="49" t="str">
        <f t="shared" si="32"/>
        <v/>
      </c>
      <c r="AA159" s="51" t="str">
        <f t="shared" si="33"/>
        <v/>
      </c>
      <c r="AB159" s="51" t="str">
        <f t="shared" si="34"/>
        <v/>
      </c>
      <c r="AC159" s="52" t="str">
        <f t="shared" si="29"/>
        <v/>
      </c>
      <c r="AD159" s="53" t="str">
        <f t="shared" si="36"/>
        <v/>
      </c>
      <c r="AE159" s="91"/>
      <c r="AF159" s="128" t="str">
        <f t="shared" si="30"/>
        <v/>
      </c>
      <c r="AG159" s="129" t="str">
        <f t="shared" si="35"/>
        <v/>
      </c>
      <c r="AH159" s="91"/>
    </row>
    <row r="160" spans="1:34" ht="15.75" thickBot="1" x14ac:dyDescent="0.3">
      <c r="A160" s="14"/>
      <c r="B160" s="149">
        <f t="shared" si="31"/>
        <v>0.49652777777777651</v>
      </c>
      <c r="C160" s="57"/>
      <c r="D160" s="58"/>
      <c r="E160" s="57"/>
      <c r="F160" s="58"/>
      <c r="G160" s="59"/>
      <c r="H160" s="94"/>
      <c r="I160" s="107"/>
      <c r="J160" s="108"/>
      <c r="K160" s="109"/>
      <c r="L160" s="94"/>
      <c r="M160" s="74"/>
      <c r="N160" s="123"/>
      <c r="O160" s="108"/>
      <c r="P160" s="109"/>
      <c r="Q160" s="109"/>
      <c r="R160" s="109"/>
      <c r="S160" s="94"/>
      <c r="T160" s="119"/>
      <c r="U160" s="119"/>
      <c r="V160" s="60" t="str">
        <f t="shared" si="25"/>
        <v/>
      </c>
      <c r="W160" s="61" t="str">
        <f t="shared" si="26"/>
        <v/>
      </c>
      <c r="X160" s="61" t="str">
        <f t="shared" si="27"/>
        <v/>
      </c>
      <c r="Y160" s="61" t="str">
        <f t="shared" si="28"/>
        <v/>
      </c>
      <c r="Z160" s="61" t="str">
        <f t="shared" si="32"/>
        <v/>
      </c>
      <c r="AA160" s="62" t="str">
        <f t="shared" si="33"/>
        <v/>
      </c>
      <c r="AB160" s="62" t="str">
        <f t="shared" si="34"/>
        <v/>
      </c>
      <c r="AC160" s="63" t="str">
        <f t="shared" si="29"/>
        <v/>
      </c>
      <c r="AD160" s="64" t="str">
        <f t="shared" si="36"/>
        <v/>
      </c>
      <c r="AE160" s="91"/>
      <c r="AF160" s="128" t="str">
        <f t="shared" si="30"/>
        <v/>
      </c>
      <c r="AG160" s="129" t="str">
        <f t="shared" si="35"/>
        <v/>
      </c>
      <c r="AH160" s="91"/>
    </row>
    <row r="161" spans="1:34" x14ac:dyDescent="0.25">
      <c r="A161" s="14" t="s">
        <v>46</v>
      </c>
      <c r="B161" s="150">
        <f t="shared" si="31"/>
        <v>0.49999999999999872</v>
      </c>
      <c r="C161" s="65"/>
      <c r="D161" s="47"/>
      <c r="E161" s="65"/>
      <c r="F161" s="47"/>
      <c r="G161" s="66"/>
      <c r="H161" s="95"/>
      <c r="I161" s="110"/>
      <c r="J161" s="111"/>
      <c r="K161" s="112"/>
      <c r="L161" s="95"/>
      <c r="M161" s="75"/>
      <c r="N161" s="121"/>
      <c r="O161" s="111"/>
      <c r="P161" s="112"/>
      <c r="Q161" s="112"/>
      <c r="R161" s="112"/>
      <c r="S161" s="95"/>
      <c r="T161" s="120"/>
      <c r="U161" s="120"/>
      <c r="V161" s="48" t="str">
        <f t="shared" si="25"/>
        <v/>
      </c>
      <c r="W161" s="50" t="str">
        <f t="shared" si="26"/>
        <v/>
      </c>
      <c r="X161" s="50" t="str">
        <f t="shared" si="27"/>
        <v/>
      </c>
      <c r="Y161" s="50" t="str">
        <f t="shared" si="28"/>
        <v/>
      </c>
      <c r="Z161" s="50" t="str">
        <f t="shared" si="32"/>
        <v/>
      </c>
      <c r="AA161" s="67" t="str">
        <f t="shared" si="33"/>
        <v/>
      </c>
      <c r="AB161" s="67" t="str">
        <f t="shared" si="34"/>
        <v/>
      </c>
      <c r="AC161" s="68" t="str">
        <f t="shared" si="29"/>
        <v/>
      </c>
      <c r="AD161" s="69" t="str">
        <f t="shared" si="36"/>
        <v/>
      </c>
      <c r="AE161" s="91"/>
      <c r="AF161" s="128" t="str">
        <f t="shared" si="30"/>
        <v/>
      </c>
      <c r="AG161" s="129" t="str">
        <f t="shared" si="35"/>
        <v/>
      </c>
      <c r="AH161" s="91"/>
    </row>
    <row r="162" spans="1:34" x14ac:dyDescent="0.25">
      <c r="B162" s="143">
        <f t="shared" si="31"/>
        <v>0.50347222222222099</v>
      </c>
      <c r="C162" s="46"/>
      <c r="D162" s="54"/>
      <c r="E162" s="46"/>
      <c r="F162" s="54"/>
      <c r="G162" s="56"/>
      <c r="H162" s="93"/>
      <c r="I162" s="104"/>
      <c r="J162" s="105"/>
      <c r="K162" s="106"/>
      <c r="L162" s="93"/>
      <c r="M162" s="73"/>
      <c r="N162" s="122"/>
      <c r="O162" s="105"/>
      <c r="P162" s="106"/>
      <c r="Q162" s="106"/>
      <c r="R162" s="106"/>
      <c r="S162" s="93"/>
      <c r="T162" s="118"/>
      <c r="U162" s="118"/>
      <c r="V162" s="55" t="str">
        <f t="shared" si="25"/>
        <v/>
      </c>
      <c r="W162" s="49" t="str">
        <f t="shared" si="26"/>
        <v/>
      </c>
      <c r="X162" s="49" t="str">
        <f t="shared" si="27"/>
        <v/>
      </c>
      <c r="Y162" s="49" t="str">
        <f t="shared" si="28"/>
        <v/>
      </c>
      <c r="Z162" s="49" t="str">
        <f t="shared" si="32"/>
        <v/>
      </c>
      <c r="AA162" s="51" t="str">
        <f t="shared" si="33"/>
        <v/>
      </c>
      <c r="AB162" s="51" t="str">
        <f t="shared" si="34"/>
        <v/>
      </c>
      <c r="AC162" s="52" t="str">
        <f t="shared" si="29"/>
        <v/>
      </c>
      <c r="AD162" s="53" t="str">
        <f t="shared" si="36"/>
        <v/>
      </c>
      <c r="AE162" s="91"/>
      <c r="AF162" s="128" t="str">
        <f t="shared" si="30"/>
        <v/>
      </c>
      <c r="AG162" s="129" t="str">
        <f t="shared" si="35"/>
        <v/>
      </c>
      <c r="AH162" s="91"/>
    </row>
    <row r="163" spans="1:34" x14ac:dyDescent="0.25">
      <c r="B163" s="143">
        <f t="shared" si="31"/>
        <v>0.5069444444444432</v>
      </c>
      <c r="C163" s="46"/>
      <c r="D163" s="54"/>
      <c r="E163" s="46"/>
      <c r="F163" s="54"/>
      <c r="G163" s="56"/>
      <c r="H163" s="93"/>
      <c r="I163" s="104"/>
      <c r="J163" s="105"/>
      <c r="K163" s="106"/>
      <c r="L163" s="93"/>
      <c r="M163" s="73"/>
      <c r="N163" s="122"/>
      <c r="O163" s="105"/>
      <c r="P163" s="106"/>
      <c r="Q163" s="106"/>
      <c r="R163" s="106"/>
      <c r="S163" s="93"/>
      <c r="T163" s="118"/>
      <c r="U163" s="118"/>
      <c r="V163" s="55" t="str">
        <f t="shared" si="25"/>
        <v/>
      </c>
      <c r="W163" s="49" t="str">
        <f t="shared" si="26"/>
        <v/>
      </c>
      <c r="X163" s="49" t="str">
        <f t="shared" si="27"/>
        <v/>
      </c>
      <c r="Y163" s="49" t="str">
        <f t="shared" si="28"/>
        <v/>
      </c>
      <c r="Z163" s="49" t="str">
        <f t="shared" si="32"/>
        <v/>
      </c>
      <c r="AA163" s="51" t="str">
        <f t="shared" si="33"/>
        <v/>
      </c>
      <c r="AB163" s="51" t="str">
        <f t="shared" si="34"/>
        <v/>
      </c>
      <c r="AC163" s="52" t="str">
        <f t="shared" si="29"/>
        <v/>
      </c>
      <c r="AD163" s="53" t="str">
        <f t="shared" si="36"/>
        <v/>
      </c>
      <c r="AE163" s="91"/>
      <c r="AF163" s="128" t="str">
        <f t="shared" si="30"/>
        <v/>
      </c>
      <c r="AG163" s="129" t="str">
        <f t="shared" si="35"/>
        <v/>
      </c>
      <c r="AH163" s="91"/>
    </row>
    <row r="164" spans="1:34" x14ac:dyDescent="0.25">
      <c r="B164" s="143">
        <f t="shared" si="31"/>
        <v>0.51041666666666541</v>
      </c>
      <c r="C164" s="46"/>
      <c r="D164" s="54"/>
      <c r="E164" s="46"/>
      <c r="F164" s="54"/>
      <c r="G164" s="56"/>
      <c r="H164" s="93"/>
      <c r="I164" s="104"/>
      <c r="J164" s="105"/>
      <c r="K164" s="106"/>
      <c r="L164" s="93"/>
      <c r="M164" s="73"/>
      <c r="N164" s="122"/>
      <c r="O164" s="105"/>
      <c r="P164" s="106"/>
      <c r="Q164" s="106"/>
      <c r="R164" s="106"/>
      <c r="S164" s="93"/>
      <c r="T164" s="118"/>
      <c r="U164" s="118"/>
      <c r="V164" s="55" t="str">
        <f t="shared" si="25"/>
        <v/>
      </c>
      <c r="W164" s="49" t="str">
        <f t="shared" si="26"/>
        <v/>
      </c>
      <c r="X164" s="49" t="str">
        <f t="shared" si="27"/>
        <v/>
      </c>
      <c r="Y164" s="49" t="str">
        <f t="shared" si="28"/>
        <v/>
      </c>
      <c r="Z164" s="49" t="str">
        <f t="shared" si="32"/>
        <v/>
      </c>
      <c r="AA164" s="51" t="str">
        <f t="shared" si="33"/>
        <v/>
      </c>
      <c r="AB164" s="51" t="str">
        <f t="shared" si="34"/>
        <v/>
      </c>
      <c r="AC164" s="52" t="str">
        <f t="shared" si="29"/>
        <v/>
      </c>
      <c r="AD164" s="53" t="str">
        <f t="shared" si="36"/>
        <v/>
      </c>
      <c r="AE164" s="91"/>
      <c r="AF164" s="128" t="str">
        <f t="shared" si="30"/>
        <v/>
      </c>
      <c r="AG164" s="129" t="str">
        <f t="shared" si="35"/>
        <v/>
      </c>
      <c r="AH164" s="91"/>
    </row>
    <row r="165" spans="1:34" x14ac:dyDescent="0.25">
      <c r="B165" s="143">
        <f t="shared" si="31"/>
        <v>0.51388888888888762</v>
      </c>
      <c r="C165" s="46"/>
      <c r="D165" s="54"/>
      <c r="E165" s="46"/>
      <c r="F165" s="54"/>
      <c r="G165" s="56"/>
      <c r="H165" s="93"/>
      <c r="I165" s="104"/>
      <c r="J165" s="105"/>
      <c r="K165" s="106"/>
      <c r="L165" s="93"/>
      <c r="M165" s="73"/>
      <c r="N165" s="122"/>
      <c r="O165" s="105"/>
      <c r="P165" s="106"/>
      <c r="Q165" s="106"/>
      <c r="R165" s="106"/>
      <c r="S165" s="93"/>
      <c r="T165" s="118"/>
      <c r="U165" s="118"/>
      <c r="V165" s="55" t="str">
        <f t="shared" si="25"/>
        <v/>
      </c>
      <c r="W165" s="49" t="str">
        <f t="shared" si="26"/>
        <v/>
      </c>
      <c r="X165" s="49" t="str">
        <f t="shared" si="27"/>
        <v/>
      </c>
      <c r="Y165" s="49" t="str">
        <f t="shared" si="28"/>
        <v/>
      </c>
      <c r="Z165" s="49" t="str">
        <f t="shared" si="32"/>
        <v/>
      </c>
      <c r="AA165" s="51" t="str">
        <f t="shared" si="33"/>
        <v/>
      </c>
      <c r="AB165" s="51" t="str">
        <f t="shared" si="34"/>
        <v/>
      </c>
      <c r="AC165" s="52" t="str">
        <f t="shared" si="29"/>
        <v/>
      </c>
      <c r="AD165" s="53" t="str">
        <f t="shared" si="36"/>
        <v/>
      </c>
      <c r="AE165" s="91"/>
      <c r="AF165" s="128" t="str">
        <f t="shared" si="30"/>
        <v/>
      </c>
      <c r="AG165" s="129" t="str">
        <f t="shared" si="35"/>
        <v/>
      </c>
      <c r="AH165" s="91"/>
    </row>
    <row r="166" spans="1:34" x14ac:dyDescent="0.25">
      <c r="B166" s="143">
        <f t="shared" si="31"/>
        <v>0.51736111111110983</v>
      </c>
      <c r="C166" s="46"/>
      <c r="D166" s="54"/>
      <c r="E166" s="46"/>
      <c r="F166" s="54"/>
      <c r="G166" s="56"/>
      <c r="H166" s="93"/>
      <c r="I166" s="104"/>
      <c r="J166" s="105"/>
      <c r="K166" s="106"/>
      <c r="L166" s="93"/>
      <c r="M166" s="73"/>
      <c r="N166" s="122"/>
      <c r="O166" s="105"/>
      <c r="P166" s="106"/>
      <c r="Q166" s="106"/>
      <c r="R166" s="106"/>
      <c r="S166" s="93"/>
      <c r="T166" s="118"/>
      <c r="U166" s="118"/>
      <c r="V166" s="55" t="str">
        <f t="shared" si="25"/>
        <v/>
      </c>
      <c r="W166" s="49" t="str">
        <f t="shared" si="26"/>
        <v/>
      </c>
      <c r="X166" s="49" t="str">
        <f t="shared" si="27"/>
        <v/>
      </c>
      <c r="Y166" s="49" t="str">
        <f t="shared" si="28"/>
        <v/>
      </c>
      <c r="Z166" s="49" t="str">
        <f t="shared" si="32"/>
        <v/>
      </c>
      <c r="AA166" s="51" t="str">
        <f t="shared" si="33"/>
        <v/>
      </c>
      <c r="AB166" s="51" t="str">
        <f t="shared" si="34"/>
        <v/>
      </c>
      <c r="AC166" s="52" t="str">
        <f t="shared" si="29"/>
        <v/>
      </c>
      <c r="AD166" s="53" t="str">
        <f t="shared" si="36"/>
        <v/>
      </c>
      <c r="AE166" s="91"/>
      <c r="AF166" s="128" t="str">
        <f t="shared" si="30"/>
        <v/>
      </c>
      <c r="AG166" s="129" t="str">
        <f t="shared" si="35"/>
        <v/>
      </c>
      <c r="AH166" s="91"/>
    </row>
    <row r="167" spans="1:34" x14ac:dyDescent="0.25">
      <c r="B167" s="143">
        <f t="shared" si="31"/>
        <v>0.52083333333333204</v>
      </c>
      <c r="C167" s="46"/>
      <c r="D167" s="54"/>
      <c r="E167" s="46"/>
      <c r="F167" s="54"/>
      <c r="G167" s="56"/>
      <c r="H167" s="93"/>
      <c r="I167" s="104"/>
      <c r="J167" s="105"/>
      <c r="K167" s="106"/>
      <c r="L167" s="93"/>
      <c r="M167" s="73"/>
      <c r="N167" s="122"/>
      <c r="O167" s="105"/>
      <c r="P167" s="106"/>
      <c r="Q167" s="106"/>
      <c r="R167" s="106"/>
      <c r="S167" s="93"/>
      <c r="T167" s="118"/>
      <c r="U167" s="118"/>
      <c r="V167" s="55" t="str">
        <f t="shared" si="25"/>
        <v/>
      </c>
      <c r="W167" s="49" t="str">
        <f t="shared" si="26"/>
        <v/>
      </c>
      <c r="X167" s="49" t="str">
        <f t="shared" si="27"/>
        <v/>
      </c>
      <c r="Y167" s="49" t="str">
        <f t="shared" si="28"/>
        <v/>
      </c>
      <c r="Z167" s="49" t="str">
        <f t="shared" si="32"/>
        <v/>
      </c>
      <c r="AA167" s="51" t="str">
        <f t="shared" si="33"/>
        <v/>
      </c>
      <c r="AB167" s="51" t="str">
        <f t="shared" si="34"/>
        <v/>
      </c>
      <c r="AC167" s="52" t="str">
        <f t="shared" si="29"/>
        <v/>
      </c>
      <c r="AD167" s="53" t="str">
        <f t="shared" si="36"/>
        <v/>
      </c>
      <c r="AE167" s="91"/>
      <c r="AF167" s="128" t="str">
        <f t="shared" si="30"/>
        <v/>
      </c>
      <c r="AG167" s="129" t="str">
        <f t="shared" si="35"/>
        <v/>
      </c>
      <c r="AH167" s="91"/>
    </row>
    <row r="168" spans="1:34" x14ac:dyDescent="0.25">
      <c r="B168" s="143">
        <f t="shared" si="31"/>
        <v>0.52430555555555425</v>
      </c>
      <c r="C168" s="46"/>
      <c r="D168" s="54"/>
      <c r="E168" s="46"/>
      <c r="F168" s="54"/>
      <c r="G168" s="56"/>
      <c r="H168" s="93"/>
      <c r="I168" s="104"/>
      <c r="J168" s="105"/>
      <c r="K168" s="106"/>
      <c r="L168" s="93"/>
      <c r="M168" s="73"/>
      <c r="N168" s="122"/>
      <c r="O168" s="105"/>
      <c r="P168" s="106"/>
      <c r="Q168" s="106"/>
      <c r="R168" s="106"/>
      <c r="S168" s="93"/>
      <c r="T168" s="118"/>
      <c r="U168" s="118"/>
      <c r="V168" s="55" t="str">
        <f t="shared" si="25"/>
        <v/>
      </c>
      <c r="W168" s="49" t="str">
        <f t="shared" si="26"/>
        <v/>
      </c>
      <c r="X168" s="49" t="str">
        <f t="shared" si="27"/>
        <v/>
      </c>
      <c r="Y168" s="49" t="str">
        <f t="shared" si="28"/>
        <v/>
      </c>
      <c r="Z168" s="49" t="str">
        <f t="shared" si="32"/>
        <v/>
      </c>
      <c r="AA168" s="51" t="str">
        <f t="shared" si="33"/>
        <v/>
      </c>
      <c r="AB168" s="51" t="str">
        <f t="shared" si="34"/>
        <v/>
      </c>
      <c r="AC168" s="52" t="str">
        <f t="shared" si="29"/>
        <v/>
      </c>
      <c r="AD168" s="53" t="str">
        <f t="shared" si="36"/>
        <v/>
      </c>
      <c r="AE168" s="91"/>
      <c r="AF168" s="128" t="str">
        <f t="shared" si="30"/>
        <v/>
      </c>
      <c r="AG168" s="129" t="str">
        <f t="shared" si="35"/>
        <v/>
      </c>
      <c r="AH168" s="91"/>
    </row>
    <row r="169" spans="1:34" x14ac:dyDescent="0.25">
      <c r="B169" s="143">
        <f t="shared" si="31"/>
        <v>0.52777777777777646</v>
      </c>
      <c r="C169" s="46"/>
      <c r="D169" s="54"/>
      <c r="E169" s="46"/>
      <c r="F169" s="54"/>
      <c r="G169" s="56"/>
      <c r="H169" s="93"/>
      <c r="I169" s="104"/>
      <c r="J169" s="105"/>
      <c r="K169" s="106"/>
      <c r="L169" s="93"/>
      <c r="M169" s="73"/>
      <c r="N169" s="122"/>
      <c r="O169" s="105"/>
      <c r="P169" s="106"/>
      <c r="Q169" s="106"/>
      <c r="R169" s="106"/>
      <c r="S169" s="93"/>
      <c r="T169" s="118"/>
      <c r="U169" s="118"/>
      <c r="V169" s="55" t="str">
        <f t="shared" si="25"/>
        <v/>
      </c>
      <c r="W169" s="49" t="str">
        <f t="shared" si="26"/>
        <v/>
      </c>
      <c r="X169" s="49" t="str">
        <f t="shared" si="27"/>
        <v/>
      </c>
      <c r="Y169" s="49" t="str">
        <f t="shared" si="28"/>
        <v/>
      </c>
      <c r="Z169" s="49" t="str">
        <f t="shared" si="32"/>
        <v/>
      </c>
      <c r="AA169" s="51" t="str">
        <f t="shared" si="33"/>
        <v/>
      </c>
      <c r="AB169" s="51" t="str">
        <f t="shared" si="34"/>
        <v/>
      </c>
      <c r="AC169" s="52" t="str">
        <f t="shared" si="29"/>
        <v/>
      </c>
      <c r="AD169" s="53" t="str">
        <f t="shared" si="36"/>
        <v/>
      </c>
      <c r="AE169" s="91"/>
      <c r="AF169" s="128" t="str">
        <f t="shared" si="30"/>
        <v/>
      </c>
      <c r="AG169" s="129" t="str">
        <f t="shared" si="35"/>
        <v/>
      </c>
      <c r="AH169" s="91"/>
    </row>
    <row r="170" spans="1:34" x14ac:dyDescent="0.25">
      <c r="B170" s="143">
        <f t="shared" si="31"/>
        <v>0.53124999999999867</v>
      </c>
      <c r="C170" s="46"/>
      <c r="D170" s="54"/>
      <c r="E170" s="46"/>
      <c r="F170" s="54"/>
      <c r="G170" s="56"/>
      <c r="H170" s="93"/>
      <c r="I170" s="104"/>
      <c r="J170" s="105"/>
      <c r="K170" s="106"/>
      <c r="L170" s="93"/>
      <c r="M170" s="73"/>
      <c r="N170" s="122"/>
      <c r="O170" s="105"/>
      <c r="P170" s="106"/>
      <c r="Q170" s="106"/>
      <c r="R170" s="106"/>
      <c r="S170" s="93"/>
      <c r="T170" s="118"/>
      <c r="U170" s="118"/>
      <c r="V170" s="55" t="str">
        <f t="shared" si="25"/>
        <v/>
      </c>
      <c r="W170" s="49" t="str">
        <f t="shared" si="26"/>
        <v/>
      </c>
      <c r="X170" s="49" t="str">
        <f t="shared" si="27"/>
        <v/>
      </c>
      <c r="Y170" s="49" t="str">
        <f t="shared" si="28"/>
        <v/>
      </c>
      <c r="Z170" s="49" t="str">
        <f t="shared" si="32"/>
        <v/>
      </c>
      <c r="AA170" s="51" t="str">
        <f t="shared" si="33"/>
        <v/>
      </c>
      <c r="AB170" s="51" t="str">
        <f t="shared" si="34"/>
        <v/>
      </c>
      <c r="AC170" s="52" t="str">
        <f t="shared" si="29"/>
        <v/>
      </c>
      <c r="AD170" s="53" t="str">
        <f t="shared" si="36"/>
        <v/>
      </c>
      <c r="AE170" s="91"/>
      <c r="AF170" s="128" t="str">
        <f t="shared" si="30"/>
        <v/>
      </c>
      <c r="AG170" s="129" t="str">
        <f t="shared" si="35"/>
        <v/>
      </c>
      <c r="AH170" s="91"/>
    </row>
    <row r="171" spans="1:34" x14ac:dyDescent="0.25">
      <c r="B171" s="143">
        <f t="shared" si="31"/>
        <v>0.53472222222222088</v>
      </c>
      <c r="C171" s="46"/>
      <c r="D171" s="54"/>
      <c r="E171" s="46"/>
      <c r="F171" s="54"/>
      <c r="G171" s="56"/>
      <c r="H171" s="93"/>
      <c r="I171" s="104"/>
      <c r="J171" s="105"/>
      <c r="K171" s="106"/>
      <c r="L171" s="93"/>
      <c r="M171" s="73"/>
      <c r="N171" s="122"/>
      <c r="O171" s="105"/>
      <c r="P171" s="106"/>
      <c r="Q171" s="106"/>
      <c r="R171" s="106"/>
      <c r="S171" s="93"/>
      <c r="T171" s="118"/>
      <c r="U171" s="118"/>
      <c r="V171" s="55" t="str">
        <f t="shared" si="25"/>
        <v/>
      </c>
      <c r="W171" s="49" t="str">
        <f t="shared" si="26"/>
        <v/>
      </c>
      <c r="X171" s="49" t="str">
        <f t="shared" si="27"/>
        <v/>
      </c>
      <c r="Y171" s="49" t="str">
        <f t="shared" si="28"/>
        <v/>
      </c>
      <c r="Z171" s="49" t="str">
        <f t="shared" si="32"/>
        <v/>
      </c>
      <c r="AA171" s="51" t="str">
        <f t="shared" si="33"/>
        <v/>
      </c>
      <c r="AB171" s="51" t="str">
        <f t="shared" si="34"/>
        <v/>
      </c>
      <c r="AC171" s="52" t="str">
        <f t="shared" si="29"/>
        <v/>
      </c>
      <c r="AD171" s="53" t="str">
        <f t="shared" si="36"/>
        <v/>
      </c>
      <c r="AE171" s="91"/>
      <c r="AF171" s="128" t="str">
        <f t="shared" si="30"/>
        <v/>
      </c>
      <c r="AG171" s="129" t="str">
        <f t="shared" si="35"/>
        <v/>
      </c>
      <c r="AH171" s="91"/>
    </row>
    <row r="172" spans="1:34" x14ac:dyDescent="0.25">
      <c r="B172" s="143">
        <f t="shared" si="31"/>
        <v>0.53819444444444309</v>
      </c>
      <c r="C172" s="46"/>
      <c r="D172" s="54"/>
      <c r="E172" s="46"/>
      <c r="F172" s="54"/>
      <c r="G172" s="56"/>
      <c r="H172" s="93"/>
      <c r="I172" s="104"/>
      <c r="J172" s="105"/>
      <c r="K172" s="106"/>
      <c r="L172" s="93"/>
      <c r="M172" s="73"/>
      <c r="N172" s="122"/>
      <c r="O172" s="105"/>
      <c r="P172" s="106"/>
      <c r="Q172" s="106"/>
      <c r="R172" s="106"/>
      <c r="S172" s="93"/>
      <c r="T172" s="118"/>
      <c r="U172" s="118"/>
      <c r="V172" s="55" t="str">
        <f t="shared" si="25"/>
        <v/>
      </c>
      <c r="W172" s="49" t="str">
        <f t="shared" si="26"/>
        <v/>
      </c>
      <c r="X172" s="49" t="str">
        <f t="shared" si="27"/>
        <v/>
      </c>
      <c r="Y172" s="49" t="str">
        <f t="shared" si="28"/>
        <v/>
      </c>
      <c r="Z172" s="49" t="str">
        <f t="shared" si="32"/>
        <v/>
      </c>
      <c r="AA172" s="51" t="str">
        <f t="shared" si="33"/>
        <v/>
      </c>
      <c r="AB172" s="51" t="str">
        <f t="shared" si="34"/>
        <v/>
      </c>
      <c r="AC172" s="52" t="str">
        <f t="shared" si="29"/>
        <v/>
      </c>
      <c r="AD172" s="53" t="str">
        <f t="shared" si="36"/>
        <v/>
      </c>
      <c r="AE172" s="91"/>
      <c r="AF172" s="128" t="str">
        <f t="shared" si="30"/>
        <v/>
      </c>
      <c r="AG172" s="129" t="str">
        <f t="shared" si="35"/>
        <v/>
      </c>
      <c r="AH172" s="91"/>
    </row>
    <row r="173" spans="1:34" x14ac:dyDescent="0.25">
      <c r="B173" s="143">
        <f t="shared" si="31"/>
        <v>0.5416666666666653</v>
      </c>
      <c r="C173" s="46"/>
      <c r="D173" s="54"/>
      <c r="E173" s="46"/>
      <c r="F173" s="54"/>
      <c r="G173" s="56"/>
      <c r="H173" s="93"/>
      <c r="I173" s="104"/>
      <c r="J173" s="105"/>
      <c r="K173" s="106"/>
      <c r="L173" s="93"/>
      <c r="M173" s="73"/>
      <c r="N173" s="122"/>
      <c r="O173" s="105"/>
      <c r="P173" s="106"/>
      <c r="Q173" s="106"/>
      <c r="R173" s="106"/>
      <c r="S173" s="93"/>
      <c r="T173" s="118"/>
      <c r="U173" s="118"/>
      <c r="V173" s="55" t="str">
        <f t="shared" si="25"/>
        <v/>
      </c>
      <c r="W173" s="49" t="str">
        <f t="shared" si="26"/>
        <v/>
      </c>
      <c r="X173" s="49" t="str">
        <f t="shared" si="27"/>
        <v/>
      </c>
      <c r="Y173" s="49" t="str">
        <f t="shared" si="28"/>
        <v/>
      </c>
      <c r="Z173" s="49" t="str">
        <f t="shared" si="32"/>
        <v/>
      </c>
      <c r="AA173" s="51" t="str">
        <f t="shared" si="33"/>
        <v/>
      </c>
      <c r="AB173" s="51" t="str">
        <f t="shared" si="34"/>
        <v/>
      </c>
      <c r="AC173" s="52" t="str">
        <f t="shared" si="29"/>
        <v/>
      </c>
      <c r="AD173" s="53" t="str">
        <f t="shared" si="36"/>
        <v/>
      </c>
      <c r="AE173" s="91"/>
      <c r="AF173" s="128" t="str">
        <f t="shared" si="30"/>
        <v/>
      </c>
      <c r="AG173" s="129" t="str">
        <f t="shared" si="35"/>
        <v/>
      </c>
      <c r="AH173" s="91"/>
    </row>
    <row r="174" spans="1:34" x14ac:dyDescent="0.25">
      <c r="B174" s="143">
        <f t="shared" si="31"/>
        <v>0.54513888888888751</v>
      </c>
      <c r="C174" s="46"/>
      <c r="D174" s="54"/>
      <c r="E174" s="46"/>
      <c r="F174" s="54"/>
      <c r="G174" s="56"/>
      <c r="H174" s="93"/>
      <c r="I174" s="104"/>
      <c r="J174" s="105"/>
      <c r="K174" s="106"/>
      <c r="L174" s="93"/>
      <c r="M174" s="73"/>
      <c r="N174" s="122"/>
      <c r="O174" s="105"/>
      <c r="P174" s="106"/>
      <c r="Q174" s="106"/>
      <c r="R174" s="106"/>
      <c r="S174" s="93"/>
      <c r="T174" s="118"/>
      <c r="U174" s="118"/>
      <c r="V174" s="55" t="str">
        <f t="shared" si="25"/>
        <v/>
      </c>
      <c r="W174" s="49" t="str">
        <f t="shared" si="26"/>
        <v/>
      </c>
      <c r="X174" s="49" t="str">
        <f t="shared" si="27"/>
        <v/>
      </c>
      <c r="Y174" s="49" t="str">
        <f t="shared" si="28"/>
        <v/>
      </c>
      <c r="Z174" s="49" t="str">
        <f t="shared" si="32"/>
        <v/>
      </c>
      <c r="AA174" s="51" t="str">
        <f t="shared" si="33"/>
        <v/>
      </c>
      <c r="AB174" s="51" t="str">
        <f t="shared" si="34"/>
        <v/>
      </c>
      <c r="AC174" s="52" t="str">
        <f t="shared" si="29"/>
        <v/>
      </c>
      <c r="AD174" s="53" t="str">
        <f t="shared" si="36"/>
        <v/>
      </c>
      <c r="AE174" s="91"/>
      <c r="AF174" s="128" t="str">
        <f t="shared" si="30"/>
        <v/>
      </c>
      <c r="AG174" s="129" t="str">
        <f t="shared" si="35"/>
        <v/>
      </c>
      <c r="AH174" s="91"/>
    </row>
    <row r="175" spans="1:34" x14ac:dyDescent="0.25">
      <c r="B175" s="143">
        <f t="shared" si="31"/>
        <v>0.54861111111110972</v>
      </c>
      <c r="C175" s="46"/>
      <c r="D175" s="54"/>
      <c r="E175" s="46"/>
      <c r="F175" s="54"/>
      <c r="G175" s="56"/>
      <c r="H175" s="93"/>
      <c r="I175" s="104"/>
      <c r="J175" s="105"/>
      <c r="K175" s="106"/>
      <c r="L175" s="93"/>
      <c r="M175" s="73"/>
      <c r="N175" s="122"/>
      <c r="O175" s="105"/>
      <c r="P175" s="106"/>
      <c r="Q175" s="106"/>
      <c r="R175" s="106"/>
      <c r="S175" s="93"/>
      <c r="T175" s="118"/>
      <c r="U175" s="118"/>
      <c r="V175" s="55" t="str">
        <f t="shared" si="25"/>
        <v/>
      </c>
      <c r="W175" s="49" t="str">
        <f t="shared" si="26"/>
        <v/>
      </c>
      <c r="X175" s="49" t="str">
        <f t="shared" si="27"/>
        <v/>
      </c>
      <c r="Y175" s="49" t="str">
        <f t="shared" si="28"/>
        <v/>
      </c>
      <c r="Z175" s="49" t="str">
        <f t="shared" si="32"/>
        <v/>
      </c>
      <c r="AA175" s="51" t="str">
        <f t="shared" si="33"/>
        <v/>
      </c>
      <c r="AB175" s="51" t="str">
        <f t="shared" si="34"/>
        <v/>
      </c>
      <c r="AC175" s="52" t="str">
        <f t="shared" si="29"/>
        <v/>
      </c>
      <c r="AD175" s="53" t="str">
        <f t="shared" si="36"/>
        <v/>
      </c>
      <c r="AE175" s="91"/>
      <c r="AF175" s="128" t="str">
        <f t="shared" si="30"/>
        <v/>
      </c>
      <c r="AG175" s="129" t="str">
        <f t="shared" si="35"/>
        <v/>
      </c>
      <c r="AH175" s="91"/>
    </row>
    <row r="176" spans="1:34" x14ac:dyDescent="0.25">
      <c r="B176" s="143">
        <f t="shared" si="31"/>
        <v>0.55208333333333193</v>
      </c>
      <c r="C176" s="46"/>
      <c r="D176" s="54"/>
      <c r="E176" s="46"/>
      <c r="F176" s="54"/>
      <c r="G176" s="56"/>
      <c r="H176" s="93"/>
      <c r="I176" s="104"/>
      <c r="J176" s="105"/>
      <c r="K176" s="106"/>
      <c r="L176" s="93"/>
      <c r="M176" s="73"/>
      <c r="N176" s="122"/>
      <c r="O176" s="105"/>
      <c r="P176" s="106"/>
      <c r="Q176" s="106"/>
      <c r="R176" s="106"/>
      <c r="S176" s="93"/>
      <c r="T176" s="118"/>
      <c r="U176" s="118"/>
      <c r="V176" s="55" t="str">
        <f t="shared" si="25"/>
        <v/>
      </c>
      <c r="W176" s="49" t="str">
        <f t="shared" si="26"/>
        <v/>
      </c>
      <c r="X176" s="49" t="str">
        <f t="shared" si="27"/>
        <v/>
      </c>
      <c r="Y176" s="49" t="str">
        <f t="shared" si="28"/>
        <v/>
      </c>
      <c r="Z176" s="49" t="str">
        <f t="shared" si="32"/>
        <v/>
      </c>
      <c r="AA176" s="51" t="str">
        <f t="shared" si="33"/>
        <v/>
      </c>
      <c r="AB176" s="51" t="str">
        <f t="shared" si="34"/>
        <v/>
      </c>
      <c r="AC176" s="52" t="str">
        <f t="shared" si="29"/>
        <v/>
      </c>
      <c r="AD176" s="53" t="str">
        <f t="shared" si="36"/>
        <v/>
      </c>
      <c r="AE176" s="91"/>
      <c r="AF176" s="128" t="str">
        <f t="shared" si="30"/>
        <v/>
      </c>
      <c r="AG176" s="129" t="str">
        <f t="shared" si="35"/>
        <v/>
      </c>
      <c r="AH176" s="91"/>
    </row>
    <row r="177" spans="2:34" x14ac:dyDescent="0.25">
      <c r="B177" s="143">
        <f t="shared" si="31"/>
        <v>0.55555555555555414</v>
      </c>
      <c r="C177" s="46"/>
      <c r="D177" s="54"/>
      <c r="E177" s="46"/>
      <c r="F177" s="54"/>
      <c r="G177" s="56"/>
      <c r="H177" s="93"/>
      <c r="I177" s="104"/>
      <c r="J177" s="105"/>
      <c r="K177" s="106"/>
      <c r="L177" s="93"/>
      <c r="M177" s="73"/>
      <c r="N177" s="122"/>
      <c r="O177" s="105"/>
      <c r="P177" s="106"/>
      <c r="Q177" s="106"/>
      <c r="R177" s="106"/>
      <c r="S177" s="93"/>
      <c r="T177" s="118"/>
      <c r="U177" s="118"/>
      <c r="V177" s="55" t="str">
        <f t="shared" si="25"/>
        <v/>
      </c>
      <c r="W177" s="49" t="str">
        <f t="shared" si="26"/>
        <v/>
      </c>
      <c r="X177" s="49" t="str">
        <f t="shared" si="27"/>
        <v/>
      </c>
      <c r="Y177" s="49" t="str">
        <f t="shared" si="28"/>
        <v/>
      </c>
      <c r="Z177" s="49" t="str">
        <f t="shared" si="32"/>
        <v/>
      </c>
      <c r="AA177" s="51" t="str">
        <f t="shared" si="33"/>
        <v/>
      </c>
      <c r="AB177" s="51" t="str">
        <f t="shared" si="34"/>
        <v/>
      </c>
      <c r="AC177" s="52" t="str">
        <f t="shared" si="29"/>
        <v/>
      </c>
      <c r="AD177" s="53" t="str">
        <f t="shared" si="36"/>
        <v/>
      </c>
      <c r="AE177" s="91"/>
      <c r="AF177" s="128" t="str">
        <f t="shared" si="30"/>
        <v/>
      </c>
      <c r="AG177" s="129" t="str">
        <f t="shared" si="35"/>
        <v/>
      </c>
      <c r="AH177" s="91"/>
    </row>
    <row r="178" spans="2:34" x14ac:dyDescent="0.25">
      <c r="B178" s="143">
        <f t="shared" si="31"/>
        <v>0.55902777777777635</v>
      </c>
      <c r="C178" s="46"/>
      <c r="D178" s="54"/>
      <c r="E178" s="46"/>
      <c r="F178" s="54"/>
      <c r="G178" s="56"/>
      <c r="H178" s="93"/>
      <c r="I178" s="104"/>
      <c r="J178" s="105"/>
      <c r="K178" s="106"/>
      <c r="L178" s="93"/>
      <c r="M178" s="73"/>
      <c r="N178" s="122"/>
      <c r="O178" s="105"/>
      <c r="P178" s="106"/>
      <c r="Q178" s="106"/>
      <c r="R178" s="106"/>
      <c r="S178" s="93"/>
      <c r="T178" s="118"/>
      <c r="U178" s="118"/>
      <c r="V178" s="55" t="str">
        <f t="shared" si="25"/>
        <v/>
      </c>
      <c r="W178" s="49" t="str">
        <f t="shared" si="26"/>
        <v/>
      </c>
      <c r="X178" s="49" t="str">
        <f t="shared" si="27"/>
        <v/>
      </c>
      <c r="Y178" s="49" t="str">
        <f t="shared" si="28"/>
        <v/>
      </c>
      <c r="Z178" s="49" t="str">
        <f t="shared" si="32"/>
        <v/>
      </c>
      <c r="AA178" s="51" t="str">
        <f t="shared" si="33"/>
        <v/>
      </c>
      <c r="AB178" s="51" t="str">
        <f t="shared" si="34"/>
        <v/>
      </c>
      <c r="AC178" s="52" t="str">
        <f t="shared" si="29"/>
        <v/>
      </c>
      <c r="AD178" s="53" t="str">
        <f t="shared" si="36"/>
        <v/>
      </c>
      <c r="AE178" s="91"/>
      <c r="AF178" s="128" t="str">
        <f t="shared" si="30"/>
        <v/>
      </c>
      <c r="AG178" s="129" t="str">
        <f t="shared" si="35"/>
        <v/>
      </c>
      <c r="AH178" s="91"/>
    </row>
    <row r="179" spans="2:34" x14ac:dyDescent="0.25">
      <c r="B179" s="143">
        <f t="shared" si="31"/>
        <v>0.56249999999999856</v>
      </c>
      <c r="C179" s="46"/>
      <c r="D179" s="54"/>
      <c r="E179" s="46"/>
      <c r="F179" s="54"/>
      <c r="G179" s="56"/>
      <c r="H179" s="93"/>
      <c r="I179" s="104"/>
      <c r="J179" s="105"/>
      <c r="K179" s="106"/>
      <c r="L179" s="93"/>
      <c r="M179" s="73"/>
      <c r="N179" s="122"/>
      <c r="O179" s="105"/>
      <c r="P179" s="106"/>
      <c r="Q179" s="106"/>
      <c r="R179" s="106"/>
      <c r="S179" s="93"/>
      <c r="T179" s="118"/>
      <c r="U179" s="118"/>
      <c r="V179" s="55" t="str">
        <f t="shared" si="25"/>
        <v/>
      </c>
      <c r="W179" s="49" t="str">
        <f t="shared" si="26"/>
        <v/>
      </c>
      <c r="X179" s="49" t="str">
        <f t="shared" si="27"/>
        <v/>
      </c>
      <c r="Y179" s="49" t="str">
        <f t="shared" si="28"/>
        <v/>
      </c>
      <c r="Z179" s="49" t="str">
        <f t="shared" si="32"/>
        <v/>
      </c>
      <c r="AA179" s="51" t="str">
        <f t="shared" si="33"/>
        <v/>
      </c>
      <c r="AB179" s="51" t="str">
        <f t="shared" si="34"/>
        <v/>
      </c>
      <c r="AC179" s="52" t="str">
        <f t="shared" si="29"/>
        <v/>
      </c>
      <c r="AD179" s="53" t="str">
        <f t="shared" si="36"/>
        <v/>
      </c>
      <c r="AE179" s="91"/>
      <c r="AF179" s="128" t="str">
        <f t="shared" si="30"/>
        <v/>
      </c>
      <c r="AG179" s="129" t="str">
        <f t="shared" si="35"/>
        <v/>
      </c>
      <c r="AH179" s="91"/>
    </row>
    <row r="180" spans="2:34" x14ac:dyDescent="0.25">
      <c r="B180" s="143">
        <f t="shared" si="31"/>
        <v>0.56597222222222077</v>
      </c>
      <c r="C180" s="46"/>
      <c r="D180" s="54"/>
      <c r="E180" s="46"/>
      <c r="F180" s="54"/>
      <c r="G180" s="56"/>
      <c r="H180" s="93"/>
      <c r="I180" s="104"/>
      <c r="J180" s="105"/>
      <c r="K180" s="106"/>
      <c r="L180" s="93"/>
      <c r="M180" s="73"/>
      <c r="N180" s="122"/>
      <c r="O180" s="105"/>
      <c r="P180" s="106"/>
      <c r="Q180" s="106"/>
      <c r="R180" s="106"/>
      <c r="S180" s="93"/>
      <c r="T180" s="118"/>
      <c r="U180" s="118"/>
      <c r="V180" s="55" t="str">
        <f t="shared" si="25"/>
        <v/>
      </c>
      <c r="W180" s="49" t="str">
        <f t="shared" si="26"/>
        <v/>
      </c>
      <c r="X180" s="49" t="str">
        <f t="shared" si="27"/>
        <v/>
      </c>
      <c r="Y180" s="49" t="str">
        <f t="shared" si="28"/>
        <v/>
      </c>
      <c r="Z180" s="49" t="str">
        <f t="shared" si="32"/>
        <v/>
      </c>
      <c r="AA180" s="51" t="str">
        <f t="shared" si="33"/>
        <v/>
      </c>
      <c r="AB180" s="51" t="str">
        <f t="shared" si="34"/>
        <v/>
      </c>
      <c r="AC180" s="52" t="str">
        <f t="shared" si="29"/>
        <v/>
      </c>
      <c r="AD180" s="53" t="str">
        <f t="shared" si="36"/>
        <v/>
      </c>
      <c r="AE180" s="91"/>
      <c r="AF180" s="128" t="str">
        <f t="shared" si="30"/>
        <v/>
      </c>
      <c r="AG180" s="129" t="str">
        <f t="shared" si="35"/>
        <v/>
      </c>
      <c r="AH180" s="91"/>
    </row>
    <row r="181" spans="2:34" x14ac:dyDescent="0.25">
      <c r="B181" s="143">
        <f t="shared" si="31"/>
        <v>0.56944444444444298</v>
      </c>
      <c r="C181" s="46"/>
      <c r="D181" s="54"/>
      <c r="E181" s="46"/>
      <c r="F181" s="54"/>
      <c r="G181" s="56"/>
      <c r="H181" s="93"/>
      <c r="I181" s="104"/>
      <c r="J181" s="105"/>
      <c r="K181" s="106"/>
      <c r="L181" s="93"/>
      <c r="M181" s="73"/>
      <c r="N181" s="122"/>
      <c r="O181" s="105"/>
      <c r="P181" s="106"/>
      <c r="Q181" s="106"/>
      <c r="R181" s="106"/>
      <c r="S181" s="93"/>
      <c r="T181" s="118"/>
      <c r="U181" s="118"/>
      <c r="V181" s="55" t="str">
        <f t="shared" si="25"/>
        <v/>
      </c>
      <c r="W181" s="49" t="str">
        <f t="shared" si="26"/>
        <v/>
      </c>
      <c r="X181" s="49" t="str">
        <f t="shared" si="27"/>
        <v/>
      </c>
      <c r="Y181" s="49" t="str">
        <f t="shared" si="28"/>
        <v/>
      </c>
      <c r="Z181" s="49" t="str">
        <f t="shared" si="32"/>
        <v/>
      </c>
      <c r="AA181" s="51" t="str">
        <f t="shared" si="33"/>
        <v/>
      </c>
      <c r="AB181" s="51" t="str">
        <f t="shared" si="34"/>
        <v/>
      </c>
      <c r="AC181" s="52" t="str">
        <f t="shared" si="29"/>
        <v/>
      </c>
      <c r="AD181" s="53" t="str">
        <f t="shared" si="36"/>
        <v/>
      </c>
      <c r="AE181" s="91"/>
      <c r="AF181" s="128" t="str">
        <f t="shared" si="30"/>
        <v/>
      </c>
      <c r="AG181" s="129" t="str">
        <f t="shared" si="35"/>
        <v/>
      </c>
      <c r="AH181" s="91"/>
    </row>
    <row r="182" spans="2:34" x14ac:dyDescent="0.25">
      <c r="B182" s="143">
        <f t="shared" si="31"/>
        <v>0.57291666666666519</v>
      </c>
      <c r="C182" s="46"/>
      <c r="D182" s="54"/>
      <c r="E182" s="46"/>
      <c r="F182" s="54"/>
      <c r="G182" s="56"/>
      <c r="H182" s="93"/>
      <c r="I182" s="104"/>
      <c r="J182" s="105"/>
      <c r="K182" s="106"/>
      <c r="L182" s="93"/>
      <c r="M182" s="73"/>
      <c r="N182" s="122"/>
      <c r="O182" s="105"/>
      <c r="P182" s="106"/>
      <c r="Q182" s="106"/>
      <c r="R182" s="106"/>
      <c r="S182" s="93"/>
      <c r="T182" s="118"/>
      <c r="U182" s="118"/>
      <c r="V182" s="55" t="str">
        <f t="shared" si="25"/>
        <v/>
      </c>
      <c r="W182" s="49" t="str">
        <f t="shared" si="26"/>
        <v/>
      </c>
      <c r="X182" s="49" t="str">
        <f t="shared" si="27"/>
        <v/>
      </c>
      <c r="Y182" s="49" t="str">
        <f t="shared" si="28"/>
        <v/>
      </c>
      <c r="Z182" s="49" t="str">
        <f t="shared" si="32"/>
        <v/>
      </c>
      <c r="AA182" s="51" t="str">
        <f t="shared" si="33"/>
        <v/>
      </c>
      <c r="AB182" s="51" t="str">
        <f t="shared" si="34"/>
        <v/>
      </c>
      <c r="AC182" s="52" t="str">
        <f t="shared" si="29"/>
        <v/>
      </c>
      <c r="AD182" s="53" t="str">
        <f t="shared" si="36"/>
        <v/>
      </c>
      <c r="AE182" s="91"/>
      <c r="AF182" s="128" t="str">
        <f t="shared" si="30"/>
        <v/>
      </c>
      <c r="AG182" s="129" t="str">
        <f t="shared" si="35"/>
        <v/>
      </c>
      <c r="AH182" s="91"/>
    </row>
    <row r="183" spans="2:34" x14ac:dyDescent="0.25">
      <c r="B183" s="143">
        <f t="shared" si="31"/>
        <v>0.5763888888888874</v>
      </c>
      <c r="C183" s="46"/>
      <c r="D183" s="54"/>
      <c r="E183" s="46"/>
      <c r="F183" s="54"/>
      <c r="G183" s="56"/>
      <c r="H183" s="93"/>
      <c r="I183" s="104"/>
      <c r="J183" s="105"/>
      <c r="K183" s="106"/>
      <c r="L183" s="93"/>
      <c r="M183" s="73"/>
      <c r="N183" s="122"/>
      <c r="O183" s="105"/>
      <c r="P183" s="106"/>
      <c r="Q183" s="106"/>
      <c r="R183" s="106"/>
      <c r="S183" s="93"/>
      <c r="T183" s="118"/>
      <c r="U183" s="118"/>
      <c r="V183" s="55" t="str">
        <f t="shared" si="25"/>
        <v/>
      </c>
      <c r="W183" s="49" t="str">
        <f t="shared" si="26"/>
        <v/>
      </c>
      <c r="X183" s="49" t="str">
        <f t="shared" si="27"/>
        <v/>
      </c>
      <c r="Y183" s="49" t="str">
        <f t="shared" si="28"/>
        <v/>
      </c>
      <c r="Z183" s="49" t="str">
        <f t="shared" si="32"/>
        <v/>
      </c>
      <c r="AA183" s="51" t="str">
        <f t="shared" si="33"/>
        <v/>
      </c>
      <c r="AB183" s="51" t="str">
        <f t="shared" si="34"/>
        <v/>
      </c>
      <c r="AC183" s="52" t="str">
        <f t="shared" si="29"/>
        <v/>
      </c>
      <c r="AD183" s="53" t="str">
        <f t="shared" si="36"/>
        <v/>
      </c>
      <c r="AE183" s="91"/>
      <c r="AF183" s="128" t="str">
        <f t="shared" si="30"/>
        <v/>
      </c>
      <c r="AG183" s="129" t="str">
        <f t="shared" si="35"/>
        <v/>
      </c>
      <c r="AH183" s="91"/>
    </row>
    <row r="184" spans="2:34" x14ac:dyDescent="0.25">
      <c r="B184" s="143">
        <f t="shared" si="31"/>
        <v>0.57986111111110961</v>
      </c>
      <c r="C184" s="46"/>
      <c r="D184" s="54"/>
      <c r="E184" s="46"/>
      <c r="F184" s="54"/>
      <c r="G184" s="56"/>
      <c r="H184" s="93"/>
      <c r="I184" s="104"/>
      <c r="J184" s="105"/>
      <c r="K184" s="106"/>
      <c r="L184" s="93"/>
      <c r="M184" s="73"/>
      <c r="N184" s="122"/>
      <c r="O184" s="105"/>
      <c r="P184" s="106"/>
      <c r="Q184" s="106"/>
      <c r="R184" s="106"/>
      <c r="S184" s="93"/>
      <c r="T184" s="118"/>
      <c r="U184" s="118"/>
      <c r="V184" s="55" t="str">
        <f t="shared" si="25"/>
        <v/>
      </c>
      <c r="W184" s="49" t="str">
        <f t="shared" si="26"/>
        <v/>
      </c>
      <c r="X184" s="49" t="str">
        <f t="shared" si="27"/>
        <v/>
      </c>
      <c r="Y184" s="49" t="str">
        <f t="shared" si="28"/>
        <v/>
      </c>
      <c r="Z184" s="49" t="str">
        <f t="shared" si="32"/>
        <v/>
      </c>
      <c r="AA184" s="51" t="str">
        <f t="shared" si="33"/>
        <v/>
      </c>
      <c r="AB184" s="51" t="str">
        <f t="shared" si="34"/>
        <v/>
      </c>
      <c r="AC184" s="52" t="str">
        <f t="shared" si="29"/>
        <v/>
      </c>
      <c r="AD184" s="53" t="str">
        <f t="shared" si="36"/>
        <v/>
      </c>
      <c r="AE184" s="91"/>
      <c r="AF184" s="128" t="str">
        <f t="shared" si="30"/>
        <v/>
      </c>
      <c r="AG184" s="129" t="str">
        <f t="shared" si="35"/>
        <v/>
      </c>
      <c r="AH184" s="91"/>
    </row>
    <row r="185" spans="2:34" x14ac:dyDescent="0.25">
      <c r="B185" s="143">
        <f t="shared" si="31"/>
        <v>0.58333333333333182</v>
      </c>
      <c r="C185" s="46"/>
      <c r="D185" s="54"/>
      <c r="E185" s="46"/>
      <c r="F185" s="54"/>
      <c r="G185" s="56"/>
      <c r="H185" s="93"/>
      <c r="I185" s="104"/>
      <c r="J185" s="105"/>
      <c r="K185" s="106"/>
      <c r="L185" s="93"/>
      <c r="M185" s="73"/>
      <c r="N185" s="122"/>
      <c r="O185" s="105"/>
      <c r="P185" s="106"/>
      <c r="Q185" s="106"/>
      <c r="R185" s="106"/>
      <c r="S185" s="93"/>
      <c r="T185" s="118"/>
      <c r="U185" s="118"/>
      <c r="V185" s="55" t="str">
        <f t="shared" si="25"/>
        <v/>
      </c>
      <c r="W185" s="49" t="str">
        <f t="shared" si="26"/>
        <v/>
      </c>
      <c r="X185" s="49" t="str">
        <f t="shared" si="27"/>
        <v/>
      </c>
      <c r="Y185" s="49" t="str">
        <f t="shared" si="28"/>
        <v/>
      </c>
      <c r="Z185" s="49" t="str">
        <f t="shared" si="32"/>
        <v/>
      </c>
      <c r="AA185" s="51" t="str">
        <f t="shared" si="33"/>
        <v/>
      </c>
      <c r="AB185" s="51" t="str">
        <f t="shared" si="34"/>
        <v/>
      </c>
      <c r="AC185" s="52" t="str">
        <f t="shared" si="29"/>
        <v/>
      </c>
      <c r="AD185" s="53" t="str">
        <f t="shared" si="36"/>
        <v/>
      </c>
      <c r="AE185" s="91"/>
      <c r="AF185" s="128" t="str">
        <f t="shared" si="30"/>
        <v/>
      </c>
      <c r="AG185" s="129" t="str">
        <f t="shared" si="35"/>
        <v/>
      </c>
      <c r="AH185" s="91"/>
    </row>
    <row r="186" spans="2:34" x14ac:dyDescent="0.25">
      <c r="B186" s="143">
        <f t="shared" si="31"/>
        <v>0.58680555555555403</v>
      </c>
      <c r="C186" s="46"/>
      <c r="D186" s="54"/>
      <c r="E186" s="46"/>
      <c r="F186" s="54"/>
      <c r="G186" s="56"/>
      <c r="H186" s="93"/>
      <c r="I186" s="104"/>
      <c r="J186" s="105"/>
      <c r="K186" s="106"/>
      <c r="L186" s="93"/>
      <c r="M186" s="73"/>
      <c r="N186" s="122"/>
      <c r="O186" s="105"/>
      <c r="P186" s="106"/>
      <c r="Q186" s="106"/>
      <c r="R186" s="106"/>
      <c r="S186" s="93"/>
      <c r="T186" s="118"/>
      <c r="U186" s="118"/>
      <c r="V186" s="55" t="str">
        <f t="shared" si="25"/>
        <v/>
      </c>
      <c r="W186" s="49" t="str">
        <f t="shared" si="26"/>
        <v/>
      </c>
      <c r="X186" s="49" t="str">
        <f t="shared" si="27"/>
        <v/>
      </c>
      <c r="Y186" s="49" t="str">
        <f t="shared" si="28"/>
        <v/>
      </c>
      <c r="Z186" s="49" t="str">
        <f t="shared" si="32"/>
        <v/>
      </c>
      <c r="AA186" s="51" t="str">
        <f t="shared" si="33"/>
        <v/>
      </c>
      <c r="AB186" s="51" t="str">
        <f t="shared" si="34"/>
        <v/>
      </c>
      <c r="AC186" s="52" t="str">
        <f t="shared" si="29"/>
        <v/>
      </c>
      <c r="AD186" s="53" t="str">
        <f t="shared" si="36"/>
        <v/>
      </c>
      <c r="AE186" s="91"/>
      <c r="AF186" s="128" t="str">
        <f t="shared" si="30"/>
        <v/>
      </c>
      <c r="AG186" s="129" t="str">
        <f t="shared" si="35"/>
        <v/>
      </c>
      <c r="AH186" s="91"/>
    </row>
    <row r="187" spans="2:34" x14ac:dyDescent="0.25">
      <c r="B187" s="143">
        <f t="shared" si="31"/>
        <v>0.59027777777777624</v>
      </c>
      <c r="C187" s="46"/>
      <c r="D187" s="54"/>
      <c r="E187" s="46"/>
      <c r="F187" s="54"/>
      <c r="G187" s="56"/>
      <c r="H187" s="93"/>
      <c r="I187" s="104"/>
      <c r="J187" s="105"/>
      <c r="K187" s="106"/>
      <c r="L187" s="93"/>
      <c r="M187" s="73"/>
      <c r="N187" s="122"/>
      <c r="O187" s="105"/>
      <c r="P187" s="106"/>
      <c r="Q187" s="106"/>
      <c r="R187" s="106"/>
      <c r="S187" s="93"/>
      <c r="T187" s="118"/>
      <c r="U187" s="118"/>
      <c r="V187" s="55" t="str">
        <f t="shared" si="25"/>
        <v/>
      </c>
      <c r="W187" s="49" t="str">
        <f t="shared" si="26"/>
        <v/>
      </c>
      <c r="X187" s="49" t="str">
        <f t="shared" si="27"/>
        <v/>
      </c>
      <c r="Y187" s="49" t="str">
        <f t="shared" si="28"/>
        <v/>
      </c>
      <c r="Z187" s="49" t="str">
        <f t="shared" si="32"/>
        <v/>
      </c>
      <c r="AA187" s="51" t="str">
        <f t="shared" si="33"/>
        <v/>
      </c>
      <c r="AB187" s="51" t="str">
        <f t="shared" si="34"/>
        <v/>
      </c>
      <c r="AC187" s="52" t="str">
        <f t="shared" si="29"/>
        <v/>
      </c>
      <c r="AD187" s="53" t="str">
        <f t="shared" si="36"/>
        <v/>
      </c>
      <c r="AE187" s="91"/>
      <c r="AF187" s="128" t="str">
        <f t="shared" si="30"/>
        <v/>
      </c>
      <c r="AG187" s="129" t="str">
        <f t="shared" si="35"/>
        <v/>
      </c>
      <c r="AH187" s="91"/>
    </row>
    <row r="188" spans="2:34" x14ac:dyDescent="0.25">
      <c r="B188" s="143">
        <f t="shared" si="31"/>
        <v>0.59374999999999845</v>
      </c>
      <c r="C188" s="46"/>
      <c r="D188" s="54"/>
      <c r="E188" s="46"/>
      <c r="F188" s="54"/>
      <c r="G188" s="56"/>
      <c r="H188" s="93"/>
      <c r="I188" s="104"/>
      <c r="J188" s="105"/>
      <c r="K188" s="106"/>
      <c r="L188" s="93"/>
      <c r="M188" s="73"/>
      <c r="N188" s="122"/>
      <c r="O188" s="105"/>
      <c r="P188" s="106"/>
      <c r="Q188" s="106"/>
      <c r="R188" s="106"/>
      <c r="S188" s="93"/>
      <c r="T188" s="118"/>
      <c r="U188" s="118"/>
      <c r="V188" s="55" t="str">
        <f t="shared" si="25"/>
        <v/>
      </c>
      <c r="W188" s="49" t="str">
        <f t="shared" si="26"/>
        <v/>
      </c>
      <c r="X188" s="49" t="str">
        <f t="shared" si="27"/>
        <v/>
      </c>
      <c r="Y188" s="49" t="str">
        <f t="shared" si="28"/>
        <v/>
      </c>
      <c r="Z188" s="49" t="str">
        <f t="shared" si="32"/>
        <v/>
      </c>
      <c r="AA188" s="51" t="str">
        <f t="shared" si="33"/>
        <v/>
      </c>
      <c r="AB188" s="51" t="str">
        <f t="shared" si="34"/>
        <v/>
      </c>
      <c r="AC188" s="52" t="str">
        <f t="shared" si="29"/>
        <v/>
      </c>
      <c r="AD188" s="53" t="str">
        <f t="shared" si="36"/>
        <v/>
      </c>
      <c r="AE188" s="91"/>
      <c r="AF188" s="128" t="str">
        <f t="shared" si="30"/>
        <v/>
      </c>
      <c r="AG188" s="129" t="str">
        <f t="shared" si="35"/>
        <v/>
      </c>
      <c r="AH188" s="91"/>
    </row>
    <row r="189" spans="2:34" x14ac:dyDescent="0.25">
      <c r="B189" s="143">
        <f t="shared" si="31"/>
        <v>0.59722222222222066</v>
      </c>
      <c r="C189" s="46"/>
      <c r="D189" s="54"/>
      <c r="E189" s="46"/>
      <c r="F189" s="54"/>
      <c r="G189" s="56"/>
      <c r="H189" s="93"/>
      <c r="I189" s="104"/>
      <c r="J189" s="105"/>
      <c r="K189" s="106"/>
      <c r="L189" s="93"/>
      <c r="M189" s="73"/>
      <c r="N189" s="122"/>
      <c r="O189" s="105"/>
      <c r="P189" s="106"/>
      <c r="Q189" s="106"/>
      <c r="R189" s="106"/>
      <c r="S189" s="93"/>
      <c r="T189" s="118"/>
      <c r="U189" s="118"/>
      <c r="V189" s="55" t="str">
        <f t="shared" si="25"/>
        <v/>
      </c>
      <c r="W189" s="49" t="str">
        <f t="shared" si="26"/>
        <v/>
      </c>
      <c r="X189" s="49" t="str">
        <f t="shared" si="27"/>
        <v/>
      </c>
      <c r="Y189" s="49" t="str">
        <f t="shared" si="28"/>
        <v/>
      </c>
      <c r="Z189" s="49" t="str">
        <f t="shared" si="32"/>
        <v/>
      </c>
      <c r="AA189" s="51" t="str">
        <f t="shared" si="33"/>
        <v/>
      </c>
      <c r="AB189" s="51" t="str">
        <f t="shared" si="34"/>
        <v/>
      </c>
      <c r="AC189" s="52" t="str">
        <f t="shared" si="29"/>
        <v/>
      </c>
      <c r="AD189" s="53" t="str">
        <f t="shared" si="36"/>
        <v/>
      </c>
      <c r="AE189" s="91"/>
      <c r="AF189" s="128" t="str">
        <f t="shared" si="30"/>
        <v/>
      </c>
      <c r="AG189" s="129" t="str">
        <f t="shared" si="35"/>
        <v/>
      </c>
      <c r="AH189" s="91"/>
    </row>
    <row r="190" spans="2:34" x14ac:dyDescent="0.25">
      <c r="B190" s="143">
        <f t="shared" si="31"/>
        <v>0.60069444444444287</v>
      </c>
      <c r="C190" s="46"/>
      <c r="D190" s="54"/>
      <c r="E190" s="46"/>
      <c r="F190" s="54"/>
      <c r="G190" s="56"/>
      <c r="H190" s="93"/>
      <c r="I190" s="104"/>
      <c r="J190" s="105"/>
      <c r="K190" s="106"/>
      <c r="L190" s="93"/>
      <c r="M190" s="73"/>
      <c r="N190" s="122"/>
      <c r="O190" s="105"/>
      <c r="P190" s="106"/>
      <c r="Q190" s="106"/>
      <c r="R190" s="106"/>
      <c r="S190" s="93"/>
      <c r="T190" s="118"/>
      <c r="U190" s="118"/>
      <c r="V190" s="55" t="str">
        <f t="shared" si="25"/>
        <v/>
      </c>
      <c r="W190" s="49" t="str">
        <f t="shared" si="26"/>
        <v/>
      </c>
      <c r="X190" s="49" t="str">
        <f t="shared" si="27"/>
        <v/>
      </c>
      <c r="Y190" s="49" t="str">
        <f t="shared" si="28"/>
        <v/>
      </c>
      <c r="Z190" s="49" t="str">
        <f t="shared" si="32"/>
        <v/>
      </c>
      <c r="AA190" s="51" t="str">
        <f t="shared" si="33"/>
        <v/>
      </c>
      <c r="AB190" s="51" t="str">
        <f t="shared" si="34"/>
        <v/>
      </c>
      <c r="AC190" s="52" t="str">
        <f t="shared" si="29"/>
        <v/>
      </c>
      <c r="AD190" s="53" t="str">
        <f t="shared" si="36"/>
        <v/>
      </c>
      <c r="AE190" s="91"/>
      <c r="AF190" s="128" t="str">
        <f t="shared" si="30"/>
        <v/>
      </c>
      <c r="AG190" s="129" t="str">
        <f t="shared" si="35"/>
        <v/>
      </c>
      <c r="AH190" s="91"/>
    </row>
    <row r="191" spans="2:34" x14ac:dyDescent="0.25">
      <c r="B191" s="143">
        <f t="shared" si="31"/>
        <v>0.60416666666666508</v>
      </c>
      <c r="C191" s="46"/>
      <c r="D191" s="54"/>
      <c r="E191" s="46"/>
      <c r="F191" s="54"/>
      <c r="G191" s="56"/>
      <c r="H191" s="93"/>
      <c r="I191" s="104"/>
      <c r="J191" s="105"/>
      <c r="K191" s="106"/>
      <c r="L191" s="93"/>
      <c r="M191" s="73"/>
      <c r="N191" s="122"/>
      <c r="O191" s="105"/>
      <c r="P191" s="106"/>
      <c r="Q191" s="106"/>
      <c r="R191" s="106"/>
      <c r="S191" s="93"/>
      <c r="T191" s="118"/>
      <c r="U191" s="118"/>
      <c r="V191" s="55" t="str">
        <f t="shared" si="25"/>
        <v/>
      </c>
      <c r="W191" s="49" t="str">
        <f t="shared" si="26"/>
        <v/>
      </c>
      <c r="X191" s="49" t="str">
        <f t="shared" si="27"/>
        <v/>
      </c>
      <c r="Y191" s="49" t="str">
        <f t="shared" si="28"/>
        <v/>
      </c>
      <c r="Z191" s="49" t="str">
        <f t="shared" si="32"/>
        <v/>
      </c>
      <c r="AA191" s="51" t="str">
        <f t="shared" si="33"/>
        <v/>
      </c>
      <c r="AB191" s="51" t="str">
        <f t="shared" si="34"/>
        <v/>
      </c>
      <c r="AC191" s="52" t="str">
        <f t="shared" si="29"/>
        <v/>
      </c>
      <c r="AD191" s="53" t="str">
        <f t="shared" si="36"/>
        <v/>
      </c>
      <c r="AE191" s="91"/>
      <c r="AF191" s="128" t="str">
        <f t="shared" si="30"/>
        <v/>
      </c>
      <c r="AG191" s="129" t="str">
        <f t="shared" si="35"/>
        <v/>
      </c>
      <c r="AH191" s="91"/>
    </row>
    <row r="192" spans="2:34" x14ac:dyDescent="0.25">
      <c r="B192" s="143">
        <f t="shared" si="31"/>
        <v>0.60763888888888729</v>
      </c>
      <c r="C192" s="46"/>
      <c r="D192" s="54"/>
      <c r="E192" s="46"/>
      <c r="F192" s="54"/>
      <c r="G192" s="56"/>
      <c r="H192" s="93"/>
      <c r="I192" s="104"/>
      <c r="J192" s="105"/>
      <c r="K192" s="106"/>
      <c r="L192" s="93"/>
      <c r="M192" s="73"/>
      <c r="N192" s="122"/>
      <c r="O192" s="105"/>
      <c r="P192" s="106"/>
      <c r="Q192" s="106"/>
      <c r="R192" s="106"/>
      <c r="S192" s="93"/>
      <c r="T192" s="118"/>
      <c r="U192" s="118"/>
      <c r="V192" s="55" t="str">
        <f t="shared" si="25"/>
        <v/>
      </c>
      <c r="W192" s="49" t="str">
        <f t="shared" si="26"/>
        <v/>
      </c>
      <c r="X192" s="49" t="str">
        <f t="shared" si="27"/>
        <v/>
      </c>
      <c r="Y192" s="49" t="str">
        <f t="shared" si="28"/>
        <v/>
      </c>
      <c r="Z192" s="49" t="str">
        <f t="shared" si="32"/>
        <v/>
      </c>
      <c r="AA192" s="51" t="str">
        <f t="shared" si="33"/>
        <v/>
      </c>
      <c r="AB192" s="51" t="str">
        <f t="shared" si="34"/>
        <v/>
      </c>
      <c r="AC192" s="52" t="str">
        <f t="shared" si="29"/>
        <v/>
      </c>
      <c r="AD192" s="53" t="str">
        <f t="shared" si="36"/>
        <v/>
      </c>
      <c r="AE192" s="91"/>
      <c r="AF192" s="128" t="str">
        <f t="shared" si="30"/>
        <v/>
      </c>
      <c r="AG192" s="129" t="str">
        <f t="shared" si="35"/>
        <v/>
      </c>
      <c r="AH192" s="91"/>
    </row>
    <row r="193" spans="1:34" x14ac:dyDescent="0.25">
      <c r="B193" s="143">
        <f t="shared" si="31"/>
        <v>0.6111111111111095</v>
      </c>
      <c r="C193" s="46"/>
      <c r="D193" s="54"/>
      <c r="E193" s="46"/>
      <c r="F193" s="54"/>
      <c r="G193" s="56"/>
      <c r="H193" s="93"/>
      <c r="I193" s="104"/>
      <c r="J193" s="105"/>
      <c r="K193" s="106"/>
      <c r="L193" s="93"/>
      <c r="M193" s="73"/>
      <c r="N193" s="122"/>
      <c r="O193" s="105"/>
      <c r="P193" s="106"/>
      <c r="Q193" s="106"/>
      <c r="R193" s="106"/>
      <c r="S193" s="93"/>
      <c r="T193" s="118"/>
      <c r="U193" s="118"/>
      <c r="V193" s="55" t="str">
        <f t="shared" si="25"/>
        <v/>
      </c>
      <c r="W193" s="49" t="str">
        <f t="shared" si="26"/>
        <v/>
      </c>
      <c r="X193" s="49" t="str">
        <f t="shared" si="27"/>
        <v/>
      </c>
      <c r="Y193" s="49" t="str">
        <f t="shared" si="28"/>
        <v/>
      </c>
      <c r="Z193" s="49" t="str">
        <f t="shared" si="32"/>
        <v/>
      </c>
      <c r="AA193" s="51" t="str">
        <f t="shared" si="33"/>
        <v/>
      </c>
      <c r="AB193" s="51" t="str">
        <f t="shared" si="34"/>
        <v/>
      </c>
      <c r="AC193" s="52" t="str">
        <f t="shared" si="29"/>
        <v/>
      </c>
      <c r="AD193" s="53" t="str">
        <f t="shared" si="36"/>
        <v/>
      </c>
      <c r="AE193" s="91"/>
      <c r="AF193" s="128" t="str">
        <f t="shared" si="30"/>
        <v/>
      </c>
      <c r="AG193" s="129" t="str">
        <f t="shared" si="35"/>
        <v/>
      </c>
      <c r="AH193" s="91"/>
    </row>
    <row r="194" spans="1:34" x14ac:dyDescent="0.25">
      <c r="B194" s="143">
        <f t="shared" si="31"/>
        <v>0.61458333333333171</v>
      </c>
      <c r="C194" s="46"/>
      <c r="D194" s="54"/>
      <c r="E194" s="46"/>
      <c r="F194" s="54"/>
      <c r="G194" s="56"/>
      <c r="H194" s="93"/>
      <c r="I194" s="104"/>
      <c r="J194" s="105"/>
      <c r="K194" s="106"/>
      <c r="L194" s="93"/>
      <c r="M194" s="73"/>
      <c r="N194" s="122"/>
      <c r="O194" s="105"/>
      <c r="P194" s="106"/>
      <c r="Q194" s="106"/>
      <c r="R194" s="106"/>
      <c r="S194" s="93"/>
      <c r="T194" s="118"/>
      <c r="U194" s="118"/>
      <c r="V194" s="55" t="str">
        <f t="shared" si="25"/>
        <v/>
      </c>
      <c r="W194" s="49" t="str">
        <f t="shared" si="26"/>
        <v/>
      </c>
      <c r="X194" s="49" t="str">
        <f t="shared" si="27"/>
        <v/>
      </c>
      <c r="Y194" s="49" t="str">
        <f t="shared" si="28"/>
        <v/>
      </c>
      <c r="Z194" s="49" t="str">
        <f t="shared" si="32"/>
        <v/>
      </c>
      <c r="AA194" s="51" t="str">
        <f t="shared" si="33"/>
        <v/>
      </c>
      <c r="AB194" s="51" t="str">
        <f t="shared" si="34"/>
        <v/>
      </c>
      <c r="AC194" s="52" t="str">
        <f t="shared" si="29"/>
        <v/>
      </c>
      <c r="AD194" s="53" t="str">
        <f t="shared" si="36"/>
        <v/>
      </c>
      <c r="AE194" s="91"/>
      <c r="AF194" s="128" t="str">
        <f t="shared" si="30"/>
        <v/>
      </c>
      <c r="AG194" s="129" t="str">
        <f t="shared" si="35"/>
        <v/>
      </c>
      <c r="AH194" s="91"/>
    </row>
    <row r="195" spans="1:34" x14ac:dyDescent="0.25">
      <c r="B195" s="143">
        <f t="shared" si="31"/>
        <v>0.61805555555555391</v>
      </c>
      <c r="C195" s="46"/>
      <c r="D195" s="54"/>
      <c r="E195" s="46"/>
      <c r="F195" s="54"/>
      <c r="G195" s="56"/>
      <c r="H195" s="93"/>
      <c r="I195" s="104"/>
      <c r="J195" s="105"/>
      <c r="K195" s="106"/>
      <c r="L195" s="93"/>
      <c r="M195" s="73"/>
      <c r="N195" s="122"/>
      <c r="O195" s="105"/>
      <c r="P195" s="106"/>
      <c r="Q195" s="106"/>
      <c r="R195" s="106"/>
      <c r="S195" s="93"/>
      <c r="T195" s="118"/>
      <c r="U195" s="118"/>
      <c r="V195" s="55" t="str">
        <f t="shared" si="25"/>
        <v/>
      </c>
      <c r="W195" s="49" t="str">
        <f t="shared" si="26"/>
        <v/>
      </c>
      <c r="X195" s="49" t="str">
        <f t="shared" si="27"/>
        <v/>
      </c>
      <c r="Y195" s="49" t="str">
        <f t="shared" si="28"/>
        <v/>
      </c>
      <c r="Z195" s="49" t="str">
        <f t="shared" si="32"/>
        <v/>
      </c>
      <c r="AA195" s="51" t="str">
        <f t="shared" si="33"/>
        <v/>
      </c>
      <c r="AB195" s="51" t="str">
        <f t="shared" si="34"/>
        <v/>
      </c>
      <c r="AC195" s="52" t="str">
        <f t="shared" si="29"/>
        <v/>
      </c>
      <c r="AD195" s="53" t="str">
        <f t="shared" si="36"/>
        <v/>
      </c>
      <c r="AE195" s="91"/>
      <c r="AF195" s="128" t="str">
        <f t="shared" si="30"/>
        <v/>
      </c>
      <c r="AG195" s="129" t="str">
        <f t="shared" si="35"/>
        <v/>
      </c>
      <c r="AH195" s="91"/>
    </row>
    <row r="196" spans="1:34" x14ac:dyDescent="0.25">
      <c r="B196" s="143">
        <f t="shared" si="31"/>
        <v>0.62152777777777612</v>
      </c>
      <c r="C196" s="46"/>
      <c r="D196" s="54"/>
      <c r="E196" s="46"/>
      <c r="F196" s="54"/>
      <c r="G196" s="56"/>
      <c r="H196" s="93"/>
      <c r="I196" s="104"/>
      <c r="J196" s="105"/>
      <c r="K196" s="106"/>
      <c r="L196" s="93"/>
      <c r="M196" s="73"/>
      <c r="N196" s="122"/>
      <c r="O196" s="105"/>
      <c r="P196" s="106"/>
      <c r="Q196" s="106"/>
      <c r="R196" s="106"/>
      <c r="S196" s="93"/>
      <c r="T196" s="118"/>
      <c r="U196" s="118"/>
      <c r="V196" s="55" t="str">
        <f t="shared" si="25"/>
        <v/>
      </c>
      <c r="W196" s="49" t="str">
        <f t="shared" si="26"/>
        <v/>
      </c>
      <c r="X196" s="49" t="str">
        <f t="shared" si="27"/>
        <v/>
      </c>
      <c r="Y196" s="49" t="str">
        <f t="shared" si="28"/>
        <v/>
      </c>
      <c r="Z196" s="49" t="str">
        <f t="shared" si="32"/>
        <v/>
      </c>
      <c r="AA196" s="51" t="str">
        <f t="shared" si="33"/>
        <v/>
      </c>
      <c r="AB196" s="51" t="str">
        <f t="shared" si="34"/>
        <v/>
      </c>
      <c r="AC196" s="52" t="str">
        <f t="shared" si="29"/>
        <v/>
      </c>
      <c r="AD196" s="53" t="str">
        <f t="shared" si="36"/>
        <v/>
      </c>
      <c r="AE196" s="91"/>
      <c r="AF196" s="128" t="str">
        <f t="shared" si="30"/>
        <v/>
      </c>
      <c r="AG196" s="129" t="str">
        <f t="shared" si="35"/>
        <v/>
      </c>
      <c r="AH196" s="91"/>
    </row>
    <row r="197" spans="1:34" x14ac:dyDescent="0.25">
      <c r="B197" s="143">
        <f t="shared" si="31"/>
        <v>0.62499999999999833</v>
      </c>
      <c r="C197" s="46"/>
      <c r="D197" s="54"/>
      <c r="E197" s="46"/>
      <c r="F197" s="54"/>
      <c r="G197" s="56"/>
      <c r="H197" s="93"/>
      <c r="I197" s="104"/>
      <c r="J197" s="105"/>
      <c r="K197" s="106"/>
      <c r="L197" s="93"/>
      <c r="M197" s="73"/>
      <c r="N197" s="122"/>
      <c r="O197" s="105"/>
      <c r="P197" s="106"/>
      <c r="Q197" s="106"/>
      <c r="R197" s="106"/>
      <c r="S197" s="93"/>
      <c r="T197" s="118"/>
      <c r="U197" s="118"/>
      <c r="V197" s="55" t="str">
        <f t="shared" si="25"/>
        <v/>
      </c>
      <c r="W197" s="49" t="str">
        <f t="shared" si="26"/>
        <v/>
      </c>
      <c r="X197" s="49" t="str">
        <f t="shared" si="27"/>
        <v/>
      </c>
      <c r="Y197" s="49" t="str">
        <f t="shared" si="28"/>
        <v/>
      </c>
      <c r="Z197" s="49" t="str">
        <f t="shared" si="32"/>
        <v/>
      </c>
      <c r="AA197" s="51" t="str">
        <f t="shared" si="33"/>
        <v/>
      </c>
      <c r="AB197" s="51" t="str">
        <f t="shared" si="34"/>
        <v/>
      </c>
      <c r="AC197" s="52" t="str">
        <f t="shared" si="29"/>
        <v/>
      </c>
      <c r="AD197" s="53" t="str">
        <f t="shared" si="36"/>
        <v/>
      </c>
      <c r="AE197" s="91"/>
      <c r="AF197" s="128" t="str">
        <f t="shared" si="30"/>
        <v/>
      </c>
      <c r="AG197" s="129" t="str">
        <f t="shared" si="35"/>
        <v/>
      </c>
      <c r="AH197" s="91"/>
    </row>
    <row r="198" spans="1:34" x14ac:dyDescent="0.25">
      <c r="B198" s="143">
        <f t="shared" si="31"/>
        <v>0.62847222222222054</v>
      </c>
      <c r="C198" s="46"/>
      <c r="D198" s="54"/>
      <c r="E198" s="46"/>
      <c r="F198" s="54"/>
      <c r="G198" s="56"/>
      <c r="H198" s="93"/>
      <c r="I198" s="104"/>
      <c r="J198" s="105"/>
      <c r="K198" s="106"/>
      <c r="L198" s="93"/>
      <c r="M198" s="73"/>
      <c r="N198" s="122"/>
      <c r="O198" s="105"/>
      <c r="P198" s="106"/>
      <c r="Q198" s="106"/>
      <c r="R198" s="106"/>
      <c r="S198" s="93"/>
      <c r="T198" s="118"/>
      <c r="U198" s="118"/>
      <c r="V198" s="55" t="str">
        <f t="shared" si="25"/>
        <v/>
      </c>
      <c r="W198" s="49" t="str">
        <f t="shared" si="26"/>
        <v/>
      </c>
      <c r="X198" s="49" t="str">
        <f t="shared" si="27"/>
        <v/>
      </c>
      <c r="Y198" s="49" t="str">
        <f t="shared" si="28"/>
        <v/>
      </c>
      <c r="Z198" s="49" t="str">
        <f t="shared" si="32"/>
        <v/>
      </c>
      <c r="AA198" s="51" t="str">
        <f t="shared" si="33"/>
        <v/>
      </c>
      <c r="AB198" s="51" t="str">
        <f t="shared" si="34"/>
        <v/>
      </c>
      <c r="AC198" s="52" t="str">
        <f t="shared" si="29"/>
        <v/>
      </c>
      <c r="AD198" s="53" t="str">
        <f t="shared" si="36"/>
        <v/>
      </c>
      <c r="AE198" s="91"/>
      <c r="AF198" s="128" t="str">
        <f t="shared" si="30"/>
        <v/>
      </c>
      <c r="AG198" s="129" t="str">
        <f t="shared" si="35"/>
        <v/>
      </c>
      <c r="AH198" s="91"/>
    </row>
    <row r="199" spans="1:34" x14ac:dyDescent="0.25">
      <c r="B199" s="143">
        <f t="shared" si="31"/>
        <v>0.63194444444444275</v>
      </c>
      <c r="C199" s="46"/>
      <c r="D199" s="54"/>
      <c r="E199" s="46"/>
      <c r="F199" s="54"/>
      <c r="G199" s="56"/>
      <c r="H199" s="93"/>
      <c r="I199" s="104"/>
      <c r="J199" s="105"/>
      <c r="K199" s="106"/>
      <c r="L199" s="93"/>
      <c r="M199" s="73"/>
      <c r="N199" s="122"/>
      <c r="O199" s="105"/>
      <c r="P199" s="106"/>
      <c r="Q199" s="106"/>
      <c r="R199" s="106"/>
      <c r="S199" s="93"/>
      <c r="T199" s="118"/>
      <c r="U199" s="118"/>
      <c r="V199" s="55" t="str">
        <f t="shared" si="25"/>
        <v/>
      </c>
      <c r="W199" s="49" t="str">
        <f t="shared" si="26"/>
        <v/>
      </c>
      <c r="X199" s="49" t="str">
        <f t="shared" si="27"/>
        <v/>
      </c>
      <c r="Y199" s="49" t="str">
        <f t="shared" si="28"/>
        <v/>
      </c>
      <c r="Z199" s="49" t="str">
        <f t="shared" si="32"/>
        <v/>
      </c>
      <c r="AA199" s="51" t="str">
        <f t="shared" si="33"/>
        <v/>
      </c>
      <c r="AB199" s="51" t="str">
        <f t="shared" si="34"/>
        <v/>
      </c>
      <c r="AC199" s="52" t="str">
        <f t="shared" si="29"/>
        <v/>
      </c>
      <c r="AD199" s="53" t="str">
        <f t="shared" si="36"/>
        <v/>
      </c>
      <c r="AE199" s="91"/>
      <c r="AF199" s="128" t="str">
        <f t="shared" si="30"/>
        <v/>
      </c>
      <c r="AG199" s="129" t="str">
        <f t="shared" si="35"/>
        <v/>
      </c>
      <c r="AH199" s="91"/>
    </row>
    <row r="200" spans="1:34" x14ac:dyDescent="0.25">
      <c r="B200" s="143">
        <f t="shared" si="31"/>
        <v>0.63541666666666496</v>
      </c>
      <c r="C200" s="46"/>
      <c r="D200" s="54"/>
      <c r="E200" s="46"/>
      <c r="F200" s="54"/>
      <c r="G200" s="56"/>
      <c r="H200" s="93"/>
      <c r="I200" s="104"/>
      <c r="J200" s="105"/>
      <c r="K200" s="106"/>
      <c r="L200" s="93"/>
      <c r="M200" s="73"/>
      <c r="N200" s="122"/>
      <c r="O200" s="105"/>
      <c r="P200" s="106"/>
      <c r="Q200" s="106"/>
      <c r="R200" s="106"/>
      <c r="S200" s="93"/>
      <c r="T200" s="118"/>
      <c r="U200" s="118"/>
      <c r="V200" s="55" t="str">
        <f t="shared" si="25"/>
        <v/>
      </c>
      <c r="W200" s="49" t="str">
        <f t="shared" si="26"/>
        <v/>
      </c>
      <c r="X200" s="49" t="str">
        <f t="shared" si="27"/>
        <v/>
      </c>
      <c r="Y200" s="49" t="str">
        <f t="shared" si="28"/>
        <v/>
      </c>
      <c r="Z200" s="49" t="str">
        <f t="shared" si="32"/>
        <v/>
      </c>
      <c r="AA200" s="51" t="str">
        <f t="shared" si="33"/>
        <v/>
      </c>
      <c r="AB200" s="51" t="str">
        <f t="shared" si="34"/>
        <v/>
      </c>
      <c r="AC200" s="52" t="str">
        <f t="shared" si="29"/>
        <v/>
      </c>
      <c r="AD200" s="53" t="str">
        <f t="shared" si="36"/>
        <v/>
      </c>
      <c r="AE200" s="91"/>
      <c r="AF200" s="128" t="str">
        <f t="shared" si="30"/>
        <v/>
      </c>
      <c r="AG200" s="129" t="str">
        <f t="shared" si="35"/>
        <v/>
      </c>
      <c r="AH200" s="91"/>
    </row>
    <row r="201" spans="1:34" x14ac:dyDescent="0.25">
      <c r="B201" s="143">
        <f t="shared" si="31"/>
        <v>0.63888888888888717</v>
      </c>
      <c r="C201" s="46"/>
      <c r="D201" s="54"/>
      <c r="E201" s="46"/>
      <c r="F201" s="54"/>
      <c r="G201" s="56"/>
      <c r="H201" s="93"/>
      <c r="I201" s="104"/>
      <c r="J201" s="105"/>
      <c r="K201" s="106"/>
      <c r="L201" s="93"/>
      <c r="M201" s="73"/>
      <c r="N201" s="122"/>
      <c r="O201" s="105"/>
      <c r="P201" s="106"/>
      <c r="Q201" s="106"/>
      <c r="R201" s="106"/>
      <c r="S201" s="93"/>
      <c r="T201" s="118"/>
      <c r="U201" s="118"/>
      <c r="V201" s="55" t="str">
        <f t="shared" si="25"/>
        <v/>
      </c>
      <c r="W201" s="49" t="str">
        <f t="shared" si="26"/>
        <v/>
      </c>
      <c r="X201" s="49" t="str">
        <f t="shared" si="27"/>
        <v/>
      </c>
      <c r="Y201" s="49" t="str">
        <f t="shared" si="28"/>
        <v/>
      </c>
      <c r="Z201" s="49" t="str">
        <f t="shared" si="32"/>
        <v/>
      </c>
      <c r="AA201" s="51" t="str">
        <f t="shared" si="33"/>
        <v/>
      </c>
      <c r="AB201" s="51" t="str">
        <f t="shared" si="34"/>
        <v/>
      </c>
      <c r="AC201" s="52" t="str">
        <f t="shared" si="29"/>
        <v/>
      </c>
      <c r="AD201" s="53" t="str">
        <f t="shared" si="36"/>
        <v/>
      </c>
      <c r="AE201" s="91"/>
      <c r="AF201" s="128" t="str">
        <f t="shared" si="30"/>
        <v/>
      </c>
      <c r="AG201" s="129" t="str">
        <f t="shared" si="35"/>
        <v/>
      </c>
      <c r="AH201" s="91"/>
    </row>
    <row r="202" spans="1:34" x14ac:dyDescent="0.25">
      <c r="B202" s="143">
        <f t="shared" si="31"/>
        <v>0.64236111111110938</v>
      </c>
      <c r="C202" s="46"/>
      <c r="D202" s="54"/>
      <c r="E202" s="46"/>
      <c r="F202" s="54"/>
      <c r="G202" s="56"/>
      <c r="H202" s="93"/>
      <c r="I202" s="104"/>
      <c r="J202" s="105"/>
      <c r="K202" s="106"/>
      <c r="L202" s="93"/>
      <c r="M202" s="73"/>
      <c r="N202" s="122"/>
      <c r="O202" s="105"/>
      <c r="P202" s="106"/>
      <c r="Q202" s="106"/>
      <c r="R202" s="106"/>
      <c r="S202" s="93"/>
      <c r="T202" s="118"/>
      <c r="U202" s="118"/>
      <c r="V202" s="55" t="str">
        <f t="shared" si="25"/>
        <v/>
      </c>
      <c r="W202" s="49" t="str">
        <f t="shared" si="26"/>
        <v/>
      </c>
      <c r="X202" s="49" t="str">
        <f t="shared" si="27"/>
        <v/>
      </c>
      <c r="Y202" s="49" t="str">
        <f t="shared" si="28"/>
        <v/>
      </c>
      <c r="Z202" s="49" t="str">
        <f t="shared" si="32"/>
        <v/>
      </c>
      <c r="AA202" s="51" t="str">
        <f t="shared" si="33"/>
        <v/>
      </c>
      <c r="AB202" s="51" t="str">
        <f t="shared" si="34"/>
        <v/>
      </c>
      <c r="AC202" s="52" t="str">
        <f t="shared" si="29"/>
        <v/>
      </c>
      <c r="AD202" s="53" t="str">
        <f t="shared" si="36"/>
        <v/>
      </c>
      <c r="AE202" s="91"/>
      <c r="AF202" s="128" t="str">
        <f t="shared" si="30"/>
        <v/>
      </c>
      <c r="AG202" s="129" t="str">
        <f t="shared" si="35"/>
        <v/>
      </c>
      <c r="AH202" s="91"/>
    </row>
    <row r="203" spans="1:34" x14ac:dyDescent="0.25">
      <c r="B203" s="143">
        <f t="shared" si="31"/>
        <v>0.64583333333333159</v>
      </c>
      <c r="C203" s="46"/>
      <c r="D203" s="54"/>
      <c r="E203" s="46"/>
      <c r="F203" s="54"/>
      <c r="G203" s="56"/>
      <c r="H203" s="93"/>
      <c r="I203" s="104"/>
      <c r="J203" s="105"/>
      <c r="K203" s="106"/>
      <c r="L203" s="93"/>
      <c r="M203" s="73"/>
      <c r="N203" s="122"/>
      <c r="O203" s="105"/>
      <c r="P203" s="106"/>
      <c r="Q203" s="106"/>
      <c r="R203" s="106"/>
      <c r="S203" s="93"/>
      <c r="T203" s="118"/>
      <c r="U203" s="118"/>
      <c r="V203" s="55" t="str">
        <f t="shared" si="25"/>
        <v/>
      </c>
      <c r="W203" s="49" t="str">
        <f t="shared" si="26"/>
        <v/>
      </c>
      <c r="X203" s="49" t="str">
        <f t="shared" si="27"/>
        <v/>
      </c>
      <c r="Y203" s="49" t="str">
        <f t="shared" si="28"/>
        <v/>
      </c>
      <c r="Z203" s="49" t="str">
        <f t="shared" si="32"/>
        <v/>
      </c>
      <c r="AA203" s="51" t="str">
        <f t="shared" si="33"/>
        <v/>
      </c>
      <c r="AB203" s="51" t="str">
        <f t="shared" si="34"/>
        <v/>
      </c>
      <c r="AC203" s="52" t="str">
        <f t="shared" si="29"/>
        <v/>
      </c>
      <c r="AD203" s="53" t="str">
        <f t="shared" si="36"/>
        <v/>
      </c>
      <c r="AE203" s="91"/>
      <c r="AF203" s="128" t="str">
        <f t="shared" si="30"/>
        <v/>
      </c>
      <c r="AG203" s="129" t="str">
        <f t="shared" si="35"/>
        <v/>
      </c>
      <c r="AH203" s="91"/>
    </row>
    <row r="204" spans="1:34" x14ac:dyDescent="0.25">
      <c r="B204" s="143">
        <f t="shared" si="31"/>
        <v>0.6493055555555538</v>
      </c>
      <c r="C204" s="46"/>
      <c r="D204" s="54"/>
      <c r="E204" s="46"/>
      <c r="F204" s="54"/>
      <c r="G204" s="56"/>
      <c r="H204" s="93"/>
      <c r="I204" s="104"/>
      <c r="J204" s="105"/>
      <c r="K204" s="106"/>
      <c r="L204" s="93"/>
      <c r="M204" s="73"/>
      <c r="N204" s="122"/>
      <c r="O204" s="105"/>
      <c r="P204" s="106"/>
      <c r="Q204" s="106"/>
      <c r="R204" s="106"/>
      <c r="S204" s="93"/>
      <c r="T204" s="118"/>
      <c r="U204" s="118"/>
      <c r="V204" s="55" t="str">
        <f t="shared" si="25"/>
        <v/>
      </c>
      <c r="W204" s="49" t="str">
        <f t="shared" si="26"/>
        <v/>
      </c>
      <c r="X204" s="49" t="str">
        <f t="shared" si="27"/>
        <v/>
      </c>
      <c r="Y204" s="49" t="str">
        <f t="shared" si="28"/>
        <v/>
      </c>
      <c r="Z204" s="49" t="str">
        <f t="shared" si="32"/>
        <v/>
      </c>
      <c r="AA204" s="51" t="str">
        <f t="shared" si="33"/>
        <v/>
      </c>
      <c r="AB204" s="51" t="str">
        <f t="shared" si="34"/>
        <v/>
      </c>
      <c r="AC204" s="52" t="str">
        <f t="shared" si="29"/>
        <v/>
      </c>
      <c r="AD204" s="53" t="str">
        <f t="shared" si="36"/>
        <v/>
      </c>
      <c r="AE204" s="91"/>
      <c r="AF204" s="128" t="str">
        <f t="shared" si="30"/>
        <v/>
      </c>
      <c r="AG204" s="129" t="str">
        <f t="shared" si="35"/>
        <v/>
      </c>
      <c r="AH204" s="91"/>
    </row>
    <row r="205" spans="1:34" x14ac:dyDescent="0.25">
      <c r="B205" s="143">
        <f t="shared" si="31"/>
        <v>0.65277777777777601</v>
      </c>
      <c r="C205" s="46"/>
      <c r="D205" s="54"/>
      <c r="E205" s="46"/>
      <c r="F205" s="54"/>
      <c r="G205" s="56"/>
      <c r="H205" s="93"/>
      <c r="I205" s="104"/>
      <c r="J205" s="105"/>
      <c r="K205" s="106"/>
      <c r="L205" s="93"/>
      <c r="M205" s="73"/>
      <c r="N205" s="122"/>
      <c r="O205" s="105"/>
      <c r="P205" s="106"/>
      <c r="Q205" s="106"/>
      <c r="R205" s="106"/>
      <c r="S205" s="93"/>
      <c r="T205" s="118"/>
      <c r="U205" s="118"/>
      <c r="V205" s="55" t="str">
        <f t="shared" si="25"/>
        <v/>
      </c>
      <c r="W205" s="49" t="str">
        <f t="shared" si="26"/>
        <v/>
      </c>
      <c r="X205" s="49" t="str">
        <f t="shared" si="27"/>
        <v/>
      </c>
      <c r="Y205" s="49" t="str">
        <f t="shared" si="28"/>
        <v/>
      </c>
      <c r="Z205" s="49" t="str">
        <f t="shared" si="32"/>
        <v/>
      </c>
      <c r="AA205" s="51" t="str">
        <f t="shared" si="33"/>
        <v/>
      </c>
      <c r="AB205" s="51" t="str">
        <f t="shared" si="34"/>
        <v/>
      </c>
      <c r="AC205" s="52" t="str">
        <f t="shared" si="29"/>
        <v/>
      </c>
      <c r="AD205" s="53" t="str">
        <f t="shared" si="36"/>
        <v/>
      </c>
      <c r="AE205" s="91"/>
      <c r="AF205" s="128" t="str">
        <f t="shared" si="30"/>
        <v/>
      </c>
      <c r="AG205" s="129" t="str">
        <f t="shared" si="35"/>
        <v/>
      </c>
      <c r="AH205" s="91"/>
    </row>
    <row r="206" spans="1:34" x14ac:dyDescent="0.25">
      <c r="B206" s="143">
        <f t="shared" si="31"/>
        <v>0.65624999999999822</v>
      </c>
      <c r="C206" s="46"/>
      <c r="D206" s="54"/>
      <c r="E206" s="46"/>
      <c r="F206" s="54"/>
      <c r="G206" s="56"/>
      <c r="H206" s="93"/>
      <c r="I206" s="104"/>
      <c r="J206" s="105"/>
      <c r="K206" s="106"/>
      <c r="L206" s="93"/>
      <c r="M206" s="73"/>
      <c r="N206" s="122"/>
      <c r="O206" s="105"/>
      <c r="P206" s="106"/>
      <c r="Q206" s="106"/>
      <c r="R206" s="106"/>
      <c r="S206" s="93"/>
      <c r="T206" s="118"/>
      <c r="U206" s="118"/>
      <c r="V206" s="55" t="str">
        <f t="shared" si="25"/>
        <v/>
      </c>
      <c r="W206" s="49" t="str">
        <f t="shared" si="26"/>
        <v/>
      </c>
      <c r="X206" s="49" t="str">
        <f t="shared" si="27"/>
        <v/>
      </c>
      <c r="Y206" s="49" t="str">
        <f t="shared" si="28"/>
        <v/>
      </c>
      <c r="Z206" s="49" t="str">
        <f t="shared" si="32"/>
        <v/>
      </c>
      <c r="AA206" s="51" t="str">
        <f t="shared" si="33"/>
        <v/>
      </c>
      <c r="AB206" s="51" t="str">
        <f t="shared" si="34"/>
        <v/>
      </c>
      <c r="AC206" s="52" t="str">
        <f t="shared" si="29"/>
        <v/>
      </c>
      <c r="AD206" s="53" t="str">
        <f t="shared" si="36"/>
        <v/>
      </c>
      <c r="AE206" s="91"/>
      <c r="AF206" s="128" t="str">
        <f t="shared" si="30"/>
        <v/>
      </c>
      <c r="AG206" s="129" t="str">
        <f t="shared" si="35"/>
        <v/>
      </c>
      <c r="AH206" s="91"/>
    </row>
    <row r="207" spans="1:34" x14ac:dyDescent="0.25">
      <c r="B207" s="143">
        <f t="shared" si="31"/>
        <v>0.65972222222222043</v>
      </c>
      <c r="C207" s="46"/>
      <c r="D207" s="54"/>
      <c r="E207" s="46"/>
      <c r="F207" s="54"/>
      <c r="G207" s="56"/>
      <c r="H207" s="93"/>
      <c r="I207" s="104"/>
      <c r="J207" s="105"/>
      <c r="K207" s="106"/>
      <c r="L207" s="93"/>
      <c r="M207" s="73"/>
      <c r="N207" s="122"/>
      <c r="O207" s="105"/>
      <c r="P207" s="106"/>
      <c r="Q207" s="106"/>
      <c r="R207" s="106"/>
      <c r="S207" s="93"/>
      <c r="T207" s="118"/>
      <c r="U207" s="118"/>
      <c r="V207" s="55" t="str">
        <f t="shared" si="25"/>
        <v/>
      </c>
      <c r="W207" s="49" t="str">
        <f t="shared" si="26"/>
        <v/>
      </c>
      <c r="X207" s="49" t="str">
        <f t="shared" si="27"/>
        <v/>
      </c>
      <c r="Y207" s="49" t="str">
        <f t="shared" si="28"/>
        <v/>
      </c>
      <c r="Z207" s="49" t="str">
        <f t="shared" si="32"/>
        <v/>
      </c>
      <c r="AA207" s="51" t="str">
        <f t="shared" si="33"/>
        <v/>
      </c>
      <c r="AB207" s="51" t="str">
        <f t="shared" si="34"/>
        <v/>
      </c>
      <c r="AC207" s="52" t="str">
        <f t="shared" si="29"/>
        <v/>
      </c>
      <c r="AD207" s="53" t="str">
        <f t="shared" si="36"/>
        <v/>
      </c>
      <c r="AE207" s="91"/>
      <c r="AF207" s="128" t="str">
        <f t="shared" si="30"/>
        <v/>
      </c>
      <c r="AG207" s="129" t="str">
        <f t="shared" si="35"/>
        <v/>
      </c>
      <c r="AH207" s="91"/>
    </row>
    <row r="208" spans="1:34" ht="15.75" thickBot="1" x14ac:dyDescent="0.3">
      <c r="A208" s="14"/>
      <c r="B208" s="149">
        <f t="shared" si="31"/>
        <v>0.66319444444444264</v>
      </c>
      <c r="C208" s="57"/>
      <c r="D208" s="58"/>
      <c r="E208" s="57"/>
      <c r="F208" s="58"/>
      <c r="G208" s="59"/>
      <c r="H208" s="94"/>
      <c r="I208" s="107"/>
      <c r="J208" s="108"/>
      <c r="K208" s="109"/>
      <c r="L208" s="94"/>
      <c r="M208" s="74"/>
      <c r="N208" s="123"/>
      <c r="O208" s="108"/>
      <c r="P208" s="109"/>
      <c r="Q208" s="109"/>
      <c r="R208" s="109"/>
      <c r="S208" s="94"/>
      <c r="T208" s="119"/>
      <c r="U208" s="119"/>
      <c r="V208" s="60" t="str">
        <f t="shared" si="25"/>
        <v/>
      </c>
      <c r="W208" s="61" t="str">
        <f t="shared" si="26"/>
        <v/>
      </c>
      <c r="X208" s="61" t="str">
        <f t="shared" si="27"/>
        <v/>
      </c>
      <c r="Y208" s="61" t="str">
        <f t="shared" si="28"/>
        <v/>
      </c>
      <c r="Z208" s="61" t="str">
        <f t="shared" si="32"/>
        <v/>
      </c>
      <c r="AA208" s="62" t="str">
        <f t="shared" si="33"/>
        <v/>
      </c>
      <c r="AB208" s="62" t="str">
        <f t="shared" si="34"/>
        <v/>
      </c>
      <c r="AC208" s="63" t="str">
        <f t="shared" si="29"/>
        <v/>
      </c>
      <c r="AD208" s="64" t="str">
        <f t="shared" si="36"/>
        <v/>
      </c>
      <c r="AE208" s="91"/>
      <c r="AF208" s="128" t="str">
        <f t="shared" si="30"/>
        <v/>
      </c>
      <c r="AG208" s="129" t="str">
        <f t="shared" si="35"/>
        <v/>
      </c>
      <c r="AH208" s="91"/>
    </row>
    <row r="209" spans="1:34" x14ac:dyDescent="0.25">
      <c r="A209" s="14" t="s">
        <v>46</v>
      </c>
      <c r="B209" s="150">
        <f t="shared" si="31"/>
        <v>0.66666666666666485</v>
      </c>
      <c r="C209" s="65"/>
      <c r="D209" s="47"/>
      <c r="E209" s="65"/>
      <c r="F209" s="47"/>
      <c r="G209" s="66"/>
      <c r="H209" s="95"/>
      <c r="I209" s="110"/>
      <c r="J209" s="111"/>
      <c r="K209" s="112"/>
      <c r="L209" s="95"/>
      <c r="M209" s="75"/>
      <c r="N209" s="121"/>
      <c r="O209" s="111"/>
      <c r="P209" s="112"/>
      <c r="Q209" s="112"/>
      <c r="R209" s="112"/>
      <c r="S209" s="95"/>
      <c r="T209" s="120"/>
      <c r="U209" s="120"/>
      <c r="V209" s="48" t="str">
        <f t="shared" ref="V209:V272" si="37">IF(AND(D209=1,E209&gt;0.154,D210=1,E210&gt;0.154),MAX(E209:E210),IF(AND(D209=1,E209=""),"MD",IF(AND(D209=1,E209&lt;0.155),E209,"")))</f>
        <v/>
      </c>
      <c r="W209" s="50" t="str">
        <f t="shared" ref="W209:W272" si="38">IF(D209=0,"",IF(G209="","MD",IF($S$6="Yes",(G209-32)/1.8,G209)))</f>
        <v/>
      </c>
      <c r="X209" s="50" t="str">
        <f t="shared" ref="X209:X272" si="39">IF(D209=0,"",IF(OR(F209="",G209=""),"MD",(F209*1440)/($P$6*$N$6)*(1.784-0.0575*W209+0.0011*W209^2-10^-5*W209^3)))</f>
        <v/>
      </c>
      <c r="Y209" s="50" t="str">
        <f t="shared" si="28"/>
        <v/>
      </c>
      <c r="Z209" s="50" t="str">
        <f t="shared" si="32"/>
        <v/>
      </c>
      <c r="AA209" s="67" t="str">
        <f t="shared" si="33"/>
        <v/>
      </c>
      <c r="AB209" s="67" t="str">
        <f t="shared" si="34"/>
        <v/>
      </c>
      <c r="AC209" s="68" t="str">
        <f t="shared" si="29"/>
        <v/>
      </c>
      <c r="AD209" s="69" t="str">
        <f t="shared" si="36"/>
        <v/>
      </c>
      <c r="AE209" s="91"/>
      <c r="AF209" s="128" t="str">
        <f t="shared" si="30"/>
        <v/>
      </c>
      <c r="AG209" s="129" t="str">
        <f t="shared" si="35"/>
        <v/>
      </c>
      <c r="AH209" s="91"/>
    </row>
    <row r="210" spans="1:34" x14ac:dyDescent="0.25">
      <c r="B210" s="143">
        <f t="shared" si="31"/>
        <v>0.67013888888888706</v>
      </c>
      <c r="C210" s="46"/>
      <c r="D210" s="54"/>
      <c r="E210" s="46"/>
      <c r="F210" s="54"/>
      <c r="G210" s="56"/>
      <c r="H210" s="93"/>
      <c r="I210" s="104"/>
      <c r="J210" s="105"/>
      <c r="K210" s="106"/>
      <c r="L210" s="93"/>
      <c r="M210" s="73"/>
      <c r="N210" s="122"/>
      <c r="O210" s="105"/>
      <c r="P210" s="106"/>
      <c r="Q210" s="106"/>
      <c r="R210" s="106"/>
      <c r="S210" s="93"/>
      <c r="T210" s="118"/>
      <c r="U210" s="118"/>
      <c r="V210" s="55" t="str">
        <f t="shared" si="37"/>
        <v/>
      </c>
      <c r="W210" s="49" t="str">
        <f t="shared" si="38"/>
        <v/>
      </c>
      <c r="X210" s="49" t="str">
        <f t="shared" si="39"/>
        <v/>
      </c>
      <c r="Y210" s="49" t="str">
        <f t="shared" ref="Y210:Y273" si="40">IF(D210=0,"",IF(OR(I210="",J210=""),"MD",I210-J210))</f>
        <v/>
      </c>
      <c r="Z210" s="49" t="str">
        <f t="shared" si="32"/>
        <v/>
      </c>
      <c r="AA210" s="51" t="str">
        <f t="shared" si="33"/>
        <v/>
      </c>
      <c r="AB210" s="51" t="str">
        <f t="shared" si="34"/>
        <v/>
      </c>
      <c r="AC210" s="52" t="str">
        <f t="shared" ref="AC210:AC273" si="41">IF(N210=1,"ND",IF(OR(AA210="",AB210=""),"",IF(OR(NOT(ISNUMBER(AA210)),NOT(ISNUMBER(AB210))),"ND",IF(AND(ISNUMBER(AA210),AA210&gt;=$N$12,ISNUMBER(AB210),AB210&lt;=$P$12),"Yes","No"))))</f>
        <v/>
      </c>
      <c r="AD210" s="53" t="str">
        <f t="shared" si="36"/>
        <v/>
      </c>
      <c r="AE210" s="91"/>
      <c r="AF210" s="128" t="str">
        <f t="shared" ref="AF210:AF273" si="42">IF(AND(AF209="No",AC210="Yes"),"Yes",IF(AND(AF209="",AC210="No"),"Failed DIT",IF(AND(AF209&lt;&gt;"Failed DIT",AF209&lt;&gt;"No",AC210&lt;&gt;"No"),"","No")))</f>
        <v/>
      </c>
      <c r="AG210" s="129" t="str">
        <f t="shared" si="35"/>
        <v/>
      </c>
      <c r="AH210" s="91"/>
    </row>
    <row r="211" spans="1:34" x14ac:dyDescent="0.25">
      <c r="B211" s="143">
        <f t="shared" ref="B211:B274" si="43">+B210+5/1440</f>
        <v>0.67361111111110927</v>
      </c>
      <c r="C211" s="46"/>
      <c r="D211" s="54"/>
      <c r="E211" s="46"/>
      <c r="F211" s="54"/>
      <c r="G211" s="56"/>
      <c r="H211" s="93"/>
      <c r="I211" s="104"/>
      <c r="J211" s="105"/>
      <c r="K211" s="106"/>
      <c r="L211" s="93"/>
      <c r="M211" s="73"/>
      <c r="N211" s="122"/>
      <c r="O211" s="105"/>
      <c r="P211" s="106"/>
      <c r="Q211" s="106"/>
      <c r="R211" s="106"/>
      <c r="S211" s="93"/>
      <c r="T211" s="118"/>
      <c r="U211" s="118"/>
      <c r="V211" s="55" t="str">
        <f t="shared" si="37"/>
        <v/>
      </c>
      <c r="W211" s="49" t="str">
        <f t="shared" si="38"/>
        <v/>
      </c>
      <c r="X211" s="49" t="str">
        <f t="shared" si="39"/>
        <v/>
      </c>
      <c r="Y211" s="49" t="str">
        <f t="shared" si="40"/>
        <v/>
      </c>
      <c r="Z211" s="49" t="str">
        <f t="shared" ref="Z211:Z274" si="44">IF(AND(ISNUMBER(X211),ISNUMBER(Y211)),X211/Y211,"")</f>
        <v/>
      </c>
      <c r="AA211" s="51" t="str">
        <f t="shared" ref="AA211:AA274" si="45">IF(OR(M211="",M211=M210),"",IF(OR(N211=1,O211="",P211="",Q211=""),"ND",IF(OR(P211&gt;O211,Q211&gt;O211),"Error",MIN(O211:Q211))))</f>
        <v/>
      </c>
      <c r="AB211" s="51" t="str">
        <f t="shared" ref="AB211:AB274" si="46">IF(OR(M211="",M211=M210),"",IF(OR(N211=1,O211="",Q211="",R211=""),"ND",IF(Q211&gt;O211,"Error",(O211-Q211)/(R211/60))))</f>
        <v/>
      </c>
      <c r="AC211" s="52" t="str">
        <f t="shared" si="41"/>
        <v/>
      </c>
      <c r="AD211" s="53" t="str">
        <f t="shared" si="36"/>
        <v/>
      </c>
      <c r="AE211" s="91"/>
      <c r="AF211" s="128" t="str">
        <f t="shared" si="42"/>
        <v/>
      </c>
      <c r="AG211" s="129" t="str">
        <f t="shared" ref="AG211:AG274" si="47">IF(AND(AF211="No",D211=1),"Yes","")</f>
        <v/>
      </c>
      <c r="AH211" s="91"/>
    </row>
    <row r="212" spans="1:34" x14ac:dyDescent="0.25">
      <c r="B212" s="143">
        <f t="shared" si="43"/>
        <v>0.67708333333333148</v>
      </c>
      <c r="C212" s="46"/>
      <c r="D212" s="54"/>
      <c r="E212" s="46"/>
      <c r="F212" s="54"/>
      <c r="G212" s="56"/>
      <c r="H212" s="93"/>
      <c r="I212" s="104"/>
      <c r="J212" s="105"/>
      <c r="K212" s="106"/>
      <c r="L212" s="93"/>
      <c r="M212" s="73"/>
      <c r="N212" s="122"/>
      <c r="O212" s="105"/>
      <c r="P212" s="106"/>
      <c r="Q212" s="106"/>
      <c r="R212" s="106"/>
      <c r="S212" s="93"/>
      <c r="T212" s="118"/>
      <c r="U212" s="118"/>
      <c r="V212" s="55" t="str">
        <f t="shared" si="37"/>
        <v/>
      </c>
      <c r="W212" s="49" t="str">
        <f t="shared" si="38"/>
        <v/>
      </c>
      <c r="X212" s="49" t="str">
        <f t="shared" si="39"/>
        <v/>
      </c>
      <c r="Y212" s="49" t="str">
        <f t="shared" si="40"/>
        <v/>
      </c>
      <c r="Z212" s="49" t="str">
        <f t="shared" si="44"/>
        <v/>
      </c>
      <c r="AA212" s="51" t="str">
        <f t="shared" si="45"/>
        <v/>
      </c>
      <c r="AB212" s="51" t="str">
        <f t="shared" si="46"/>
        <v/>
      </c>
      <c r="AC212" s="52" t="str">
        <f t="shared" si="41"/>
        <v/>
      </c>
      <c r="AD212" s="53" t="str">
        <f t="shared" si="36"/>
        <v/>
      </c>
      <c r="AE212" s="91"/>
      <c r="AF212" s="128" t="str">
        <f t="shared" si="42"/>
        <v/>
      </c>
      <c r="AG212" s="129" t="str">
        <f t="shared" si="47"/>
        <v/>
      </c>
      <c r="AH212" s="91"/>
    </row>
    <row r="213" spans="1:34" x14ac:dyDescent="0.25">
      <c r="B213" s="143">
        <f t="shared" si="43"/>
        <v>0.68055555555555369</v>
      </c>
      <c r="C213" s="46"/>
      <c r="D213" s="54"/>
      <c r="E213" s="46"/>
      <c r="F213" s="54"/>
      <c r="G213" s="56"/>
      <c r="H213" s="93"/>
      <c r="I213" s="104"/>
      <c r="J213" s="105"/>
      <c r="K213" s="106"/>
      <c r="L213" s="93"/>
      <c r="M213" s="73"/>
      <c r="N213" s="122"/>
      <c r="O213" s="105"/>
      <c r="P213" s="106"/>
      <c r="Q213" s="106"/>
      <c r="R213" s="106"/>
      <c r="S213" s="93"/>
      <c r="T213" s="118"/>
      <c r="U213" s="118"/>
      <c r="V213" s="55" t="str">
        <f t="shared" si="37"/>
        <v/>
      </c>
      <c r="W213" s="49" t="str">
        <f t="shared" si="38"/>
        <v/>
      </c>
      <c r="X213" s="49" t="str">
        <f t="shared" si="39"/>
        <v/>
      </c>
      <c r="Y213" s="49" t="str">
        <f t="shared" si="40"/>
        <v/>
      </c>
      <c r="Z213" s="49" t="str">
        <f t="shared" si="44"/>
        <v/>
      </c>
      <c r="AA213" s="51" t="str">
        <f t="shared" si="45"/>
        <v/>
      </c>
      <c r="AB213" s="51" t="str">
        <f t="shared" si="46"/>
        <v/>
      </c>
      <c r="AC213" s="52" t="str">
        <f t="shared" si="41"/>
        <v/>
      </c>
      <c r="AD213" s="53" t="str">
        <f t="shared" si="36"/>
        <v/>
      </c>
      <c r="AE213" s="91"/>
      <c r="AF213" s="128" t="str">
        <f t="shared" si="42"/>
        <v/>
      </c>
      <c r="AG213" s="129" t="str">
        <f t="shared" si="47"/>
        <v/>
      </c>
      <c r="AH213" s="91"/>
    </row>
    <row r="214" spans="1:34" x14ac:dyDescent="0.25">
      <c r="B214" s="143">
        <f t="shared" si="43"/>
        <v>0.6840277777777759</v>
      </c>
      <c r="C214" s="46"/>
      <c r="D214" s="54"/>
      <c r="E214" s="46"/>
      <c r="F214" s="54"/>
      <c r="G214" s="56"/>
      <c r="H214" s="93"/>
      <c r="I214" s="104"/>
      <c r="J214" s="105"/>
      <c r="K214" s="106"/>
      <c r="L214" s="93"/>
      <c r="M214" s="73"/>
      <c r="N214" s="122"/>
      <c r="O214" s="105"/>
      <c r="P214" s="106"/>
      <c r="Q214" s="106"/>
      <c r="R214" s="106"/>
      <c r="S214" s="93"/>
      <c r="T214" s="118"/>
      <c r="U214" s="118"/>
      <c r="V214" s="55" t="str">
        <f t="shared" si="37"/>
        <v/>
      </c>
      <c r="W214" s="49" t="str">
        <f t="shared" si="38"/>
        <v/>
      </c>
      <c r="X214" s="49" t="str">
        <f t="shared" si="39"/>
        <v/>
      </c>
      <c r="Y214" s="49" t="str">
        <f t="shared" si="40"/>
        <v/>
      </c>
      <c r="Z214" s="49" t="str">
        <f t="shared" si="44"/>
        <v/>
      </c>
      <c r="AA214" s="51" t="str">
        <f t="shared" si="45"/>
        <v/>
      </c>
      <c r="AB214" s="51" t="str">
        <f t="shared" si="46"/>
        <v/>
      </c>
      <c r="AC214" s="52" t="str">
        <f t="shared" si="41"/>
        <v/>
      </c>
      <c r="AD214" s="53" t="str">
        <f t="shared" si="36"/>
        <v/>
      </c>
      <c r="AE214" s="91"/>
      <c r="AF214" s="128" t="str">
        <f t="shared" si="42"/>
        <v/>
      </c>
      <c r="AG214" s="129" t="str">
        <f t="shared" si="47"/>
        <v/>
      </c>
      <c r="AH214" s="91"/>
    </row>
    <row r="215" spans="1:34" x14ac:dyDescent="0.25">
      <c r="B215" s="143">
        <f t="shared" si="43"/>
        <v>0.68749999999999811</v>
      </c>
      <c r="C215" s="46"/>
      <c r="D215" s="54"/>
      <c r="E215" s="46"/>
      <c r="F215" s="54"/>
      <c r="G215" s="56"/>
      <c r="H215" s="93"/>
      <c r="I215" s="104"/>
      <c r="J215" s="105"/>
      <c r="K215" s="106"/>
      <c r="L215" s="93"/>
      <c r="M215" s="73"/>
      <c r="N215" s="122"/>
      <c r="O215" s="105"/>
      <c r="P215" s="106"/>
      <c r="Q215" s="106"/>
      <c r="R215" s="106"/>
      <c r="S215" s="93"/>
      <c r="T215" s="118"/>
      <c r="U215" s="118"/>
      <c r="V215" s="55" t="str">
        <f t="shared" si="37"/>
        <v/>
      </c>
      <c r="W215" s="49" t="str">
        <f t="shared" si="38"/>
        <v/>
      </c>
      <c r="X215" s="49" t="str">
        <f t="shared" si="39"/>
        <v/>
      </c>
      <c r="Y215" s="49" t="str">
        <f t="shared" si="40"/>
        <v/>
      </c>
      <c r="Z215" s="49" t="str">
        <f t="shared" si="44"/>
        <v/>
      </c>
      <c r="AA215" s="51" t="str">
        <f t="shared" si="45"/>
        <v/>
      </c>
      <c r="AB215" s="51" t="str">
        <f t="shared" si="46"/>
        <v/>
      </c>
      <c r="AC215" s="52" t="str">
        <f t="shared" si="41"/>
        <v/>
      </c>
      <c r="AD215" s="53" t="str">
        <f t="shared" si="36"/>
        <v/>
      </c>
      <c r="AE215" s="91"/>
      <c r="AF215" s="128" t="str">
        <f t="shared" si="42"/>
        <v/>
      </c>
      <c r="AG215" s="129" t="str">
        <f t="shared" si="47"/>
        <v/>
      </c>
      <c r="AH215" s="91"/>
    </row>
    <row r="216" spans="1:34" x14ac:dyDescent="0.25">
      <c r="B216" s="143">
        <f t="shared" si="43"/>
        <v>0.69097222222222032</v>
      </c>
      <c r="C216" s="46"/>
      <c r="D216" s="54"/>
      <c r="E216" s="46"/>
      <c r="F216" s="54"/>
      <c r="G216" s="56"/>
      <c r="H216" s="93"/>
      <c r="I216" s="104"/>
      <c r="J216" s="105"/>
      <c r="K216" s="106"/>
      <c r="L216" s="93"/>
      <c r="M216" s="73"/>
      <c r="N216" s="122"/>
      <c r="O216" s="105"/>
      <c r="P216" s="106"/>
      <c r="Q216" s="106"/>
      <c r="R216" s="106"/>
      <c r="S216" s="93"/>
      <c r="T216" s="118"/>
      <c r="U216" s="118"/>
      <c r="V216" s="55" t="str">
        <f t="shared" si="37"/>
        <v/>
      </c>
      <c r="W216" s="49" t="str">
        <f t="shared" si="38"/>
        <v/>
      </c>
      <c r="X216" s="49" t="str">
        <f t="shared" si="39"/>
        <v/>
      </c>
      <c r="Y216" s="49" t="str">
        <f t="shared" si="40"/>
        <v/>
      </c>
      <c r="Z216" s="49" t="str">
        <f t="shared" si="44"/>
        <v/>
      </c>
      <c r="AA216" s="51" t="str">
        <f t="shared" si="45"/>
        <v/>
      </c>
      <c r="AB216" s="51" t="str">
        <f t="shared" si="46"/>
        <v/>
      </c>
      <c r="AC216" s="52" t="str">
        <f t="shared" si="41"/>
        <v/>
      </c>
      <c r="AD216" s="53" t="str">
        <f t="shared" si="36"/>
        <v/>
      </c>
      <c r="AE216" s="91"/>
      <c r="AF216" s="128" t="str">
        <f t="shared" si="42"/>
        <v/>
      </c>
      <c r="AG216" s="129" t="str">
        <f t="shared" si="47"/>
        <v/>
      </c>
      <c r="AH216" s="91"/>
    </row>
    <row r="217" spans="1:34" x14ac:dyDescent="0.25">
      <c r="B217" s="143">
        <f t="shared" si="43"/>
        <v>0.69444444444444253</v>
      </c>
      <c r="C217" s="46"/>
      <c r="D217" s="54"/>
      <c r="E217" s="46"/>
      <c r="F217" s="54"/>
      <c r="G217" s="56"/>
      <c r="H217" s="93"/>
      <c r="I217" s="104"/>
      <c r="J217" s="105"/>
      <c r="K217" s="106"/>
      <c r="L217" s="93"/>
      <c r="M217" s="73"/>
      <c r="N217" s="122"/>
      <c r="O217" s="105"/>
      <c r="P217" s="106"/>
      <c r="Q217" s="106"/>
      <c r="R217" s="106"/>
      <c r="S217" s="93"/>
      <c r="T217" s="118"/>
      <c r="U217" s="118"/>
      <c r="V217" s="55" t="str">
        <f t="shared" si="37"/>
        <v/>
      </c>
      <c r="W217" s="49" t="str">
        <f t="shared" si="38"/>
        <v/>
      </c>
      <c r="X217" s="49" t="str">
        <f t="shared" si="39"/>
        <v/>
      </c>
      <c r="Y217" s="49" t="str">
        <f t="shared" si="40"/>
        <v/>
      </c>
      <c r="Z217" s="49" t="str">
        <f t="shared" si="44"/>
        <v/>
      </c>
      <c r="AA217" s="51" t="str">
        <f t="shared" si="45"/>
        <v/>
      </c>
      <c r="AB217" s="51" t="str">
        <f t="shared" si="46"/>
        <v/>
      </c>
      <c r="AC217" s="52" t="str">
        <f t="shared" si="41"/>
        <v/>
      </c>
      <c r="AD217" s="53" t="str">
        <f t="shared" ref="AD217:AD280" si="48">IF(OR(U217&gt;=$P$9,AND(U217="",NOT(ISNUMBER(AD216)))),"",IF(ISNUMBER(AD216),AD216+5/60,5/60))</f>
        <v/>
      </c>
      <c r="AE217" s="91"/>
      <c r="AF217" s="128" t="str">
        <f t="shared" si="42"/>
        <v/>
      </c>
      <c r="AG217" s="129" t="str">
        <f t="shared" si="47"/>
        <v/>
      </c>
      <c r="AH217" s="91"/>
    </row>
    <row r="218" spans="1:34" x14ac:dyDescent="0.25">
      <c r="B218" s="143">
        <f t="shared" si="43"/>
        <v>0.69791666666666474</v>
      </c>
      <c r="C218" s="46"/>
      <c r="D218" s="54"/>
      <c r="E218" s="46"/>
      <c r="F218" s="54"/>
      <c r="G218" s="56"/>
      <c r="H218" s="93"/>
      <c r="I218" s="104"/>
      <c r="J218" s="105"/>
      <c r="K218" s="106"/>
      <c r="L218" s="93"/>
      <c r="M218" s="73"/>
      <c r="N218" s="122"/>
      <c r="O218" s="105"/>
      <c r="P218" s="106"/>
      <c r="Q218" s="106"/>
      <c r="R218" s="106"/>
      <c r="S218" s="93"/>
      <c r="T218" s="118"/>
      <c r="U218" s="118"/>
      <c r="V218" s="55" t="str">
        <f t="shared" si="37"/>
        <v/>
      </c>
      <c r="W218" s="49" t="str">
        <f t="shared" si="38"/>
        <v/>
      </c>
      <c r="X218" s="49" t="str">
        <f t="shared" si="39"/>
        <v/>
      </c>
      <c r="Y218" s="49" t="str">
        <f t="shared" si="40"/>
        <v/>
      </c>
      <c r="Z218" s="49" t="str">
        <f t="shared" si="44"/>
        <v/>
      </c>
      <c r="AA218" s="51" t="str">
        <f t="shared" si="45"/>
        <v/>
      </c>
      <c r="AB218" s="51" t="str">
        <f t="shared" si="46"/>
        <v/>
      </c>
      <c r="AC218" s="52" t="str">
        <f t="shared" si="41"/>
        <v/>
      </c>
      <c r="AD218" s="53" t="str">
        <f t="shared" si="48"/>
        <v/>
      </c>
      <c r="AE218" s="91"/>
      <c r="AF218" s="128" t="str">
        <f t="shared" si="42"/>
        <v/>
      </c>
      <c r="AG218" s="129" t="str">
        <f t="shared" si="47"/>
        <v/>
      </c>
      <c r="AH218" s="91"/>
    </row>
    <row r="219" spans="1:34" x14ac:dyDescent="0.25">
      <c r="B219" s="143">
        <f t="shared" si="43"/>
        <v>0.70138888888888695</v>
      </c>
      <c r="C219" s="46"/>
      <c r="D219" s="54"/>
      <c r="E219" s="46"/>
      <c r="F219" s="54"/>
      <c r="G219" s="56"/>
      <c r="H219" s="93"/>
      <c r="I219" s="104"/>
      <c r="J219" s="105"/>
      <c r="K219" s="106"/>
      <c r="L219" s="93"/>
      <c r="M219" s="73"/>
      <c r="N219" s="122"/>
      <c r="O219" s="105"/>
      <c r="P219" s="106"/>
      <c r="Q219" s="106"/>
      <c r="R219" s="106"/>
      <c r="S219" s="93"/>
      <c r="T219" s="118"/>
      <c r="U219" s="118"/>
      <c r="V219" s="55" t="str">
        <f t="shared" si="37"/>
        <v/>
      </c>
      <c r="W219" s="49" t="str">
        <f t="shared" si="38"/>
        <v/>
      </c>
      <c r="X219" s="49" t="str">
        <f t="shared" si="39"/>
        <v/>
      </c>
      <c r="Y219" s="49" t="str">
        <f t="shared" si="40"/>
        <v/>
      </c>
      <c r="Z219" s="49" t="str">
        <f t="shared" si="44"/>
        <v/>
      </c>
      <c r="AA219" s="51" t="str">
        <f t="shared" si="45"/>
        <v/>
      </c>
      <c r="AB219" s="51" t="str">
        <f t="shared" si="46"/>
        <v/>
      </c>
      <c r="AC219" s="52" t="str">
        <f t="shared" si="41"/>
        <v/>
      </c>
      <c r="AD219" s="53" t="str">
        <f t="shared" si="48"/>
        <v/>
      </c>
      <c r="AE219" s="91"/>
      <c r="AF219" s="128" t="str">
        <f t="shared" si="42"/>
        <v/>
      </c>
      <c r="AG219" s="129" t="str">
        <f t="shared" si="47"/>
        <v/>
      </c>
      <c r="AH219" s="91"/>
    </row>
    <row r="220" spans="1:34" x14ac:dyDescent="0.25">
      <c r="B220" s="143">
        <f t="shared" si="43"/>
        <v>0.70486111111110916</v>
      </c>
      <c r="C220" s="46"/>
      <c r="D220" s="54"/>
      <c r="E220" s="46"/>
      <c r="F220" s="54"/>
      <c r="G220" s="56"/>
      <c r="H220" s="93"/>
      <c r="I220" s="104"/>
      <c r="J220" s="105"/>
      <c r="K220" s="106"/>
      <c r="L220" s="93"/>
      <c r="M220" s="73"/>
      <c r="N220" s="122"/>
      <c r="O220" s="105"/>
      <c r="P220" s="106"/>
      <c r="Q220" s="106"/>
      <c r="R220" s="106"/>
      <c r="S220" s="93"/>
      <c r="T220" s="118"/>
      <c r="U220" s="118"/>
      <c r="V220" s="55" t="str">
        <f t="shared" si="37"/>
        <v/>
      </c>
      <c r="W220" s="49" t="str">
        <f t="shared" si="38"/>
        <v/>
      </c>
      <c r="X220" s="49" t="str">
        <f t="shared" si="39"/>
        <v/>
      </c>
      <c r="Y220" s="49" t="str">
        <f t="shared" si="40"/>
        <v/>
      </c>
      <c r="Z220" s="49" t="str">
        <f t="shared" si="44"/>
        <v/>
      </c>
      <c r="AA220" s="51" t="str">
        <f t="shared" si="45"/>
        <v/>
      </c>
      <c r="AB220" s="51" t="str">
        <f t="shared" si="46"/>
        <v/>
      </c>
      <c r="AC220" s="52" t="str">
        <f t="shared" si="41"/>
        <v/>
      </c>
      <c r="AD220" s="53" t="str">
        <f t="shared" si="48"/>
        <v/>
      </c>
      <c r="AE220" s="91"/>
      <c r="AF220" s="128" t="str">
        <f t="shared" si="42"/>
        <v/>
      </c>
      <c r="AG220" s="129" t="str">
        <f t="shared" si="47"/>
        <v/>
      </c>
      <c r="AH220" s="91"/>
    </row>
    <row r="221" spans="1:34" x14ac:dyDescent="0.25">
      <c r="B221" s="143">
        <f t="shared" si="43"/>
        <v>0.70833333333333137</v>
      </c>
      <c r="C221" s="46"/>
      <c r="D221" s="54"/>
      <c r="E221" s="46"/>
      <c r="F221" s="54"/>
      <c r="G221" s="56"/>
      <c r="H221" s="93"/>
      <c r="I221" s="104"/>
      <c r="J221" s="105"/>
      <c r="K221" s="106"/>
      <c r="L221" s="93"/>
      <c r="M221" s="73"/>
      <c r="N221" s="122"/>
      <c r="O221" s="105"/>
      <c r="P221" s="106"/>
      <c r="Q221" s="106"/>
      <c r="R221" s="106"/>
      <c r="S221" s="93"/>
      <c r="T221" s="118"/>
      <c r="U221" s="118"/>
      <c r="V221" s="55" t="str">
        <f t="shared" si="37"/>
        <v/>
      </c>
      <c r="W221" s="49" t="str">
        <f t="shared" si="38"/>
        <v/>
      </c>
      <c r="X221" s="49" t="str">
        <f t="shared" si="39"/>
        <v/>
      </c>
      <c r="Y221" s="49" t="str">
        <f t="shared" si="40"/>
        <v/>
      </c>
      <c r="Z221" s="49" t="str">
        <f t="shared" si="44"/>
        <v/>
      </c>
      <c r="AA221" s="51" t="str">
        <f t="shared" si="45"/>
        <v/>
      </c>
      <c r="AB221" s="51" t="str">
        <f t="shared" si="46"/>
        <v/>
      </c>
      <c r="AC221" s="52" t="str">
        <f t="shared" si="41"/>
        <v/>
      </c>
      <c r="AD221" s="53" t="str">
        <f t="shared" si="48"/>
        <v/>
      </c>
      <c r="AE221" s="91"/>
      <c r="AF221" s="128" t="str">
        <f t="shared" si="42"/>
        <v/>
      </c>
      <c r="AG221" s="129" t="str">
        <f t="shared" si="47"/>
        <v/>
      </c>
      <c r="AH221" s="91"/>
    </row>
    <row r="222" spans="1:34" x14ac:dyDescent="0.25">
      <c r="B222" s="143">
        <f t="shared" si="43"/>
        <v>0.71180555555555358</v>
      </c>
      <c r="C222" s="46"/>
      <c r="D222" s="54"/>
      <c r="E222" s="46"/>
      <c r="F222" s="54"/>
      <c r="G222" s="56"/>
      <c r="H222" s="93"/>
      <c r="I222" s="104"/>
      <c r="J222" s="105"/>
      <c r="K222" s="106"/>
      <c r="L222" s="93"/>
      <c r="M222" s="73"/>
      <c r="N222" s="122"/>
      <c r="O222" s="105"/>
      <c r="P222" s="106"/>
      <c r="Q222" s="106"/>
      <c r="R222" s="106"/>
      <c r="S222" s="93"/>
      <c r="T222" s="118"/>
      <c r="U222" s="118"/>
      <c r="V222" s="55" t="str">
        <f t="shared" si="37"/>
        <v/>
      </c>
      <c r="W222" s="49" t="str">
        <f t="shared" si="38"/>
        <v/>
      </c>
      <c r="X222" s="49" t="str">
        <f t="shared" si="39"/>
        <v/>
      </c>
      <c r="Y222" s="49" t="str">
        <f t="shared" si="40"/>
        <v/>
      </c>
      <c r="Z222" s="49" t="str">
        <f t="shared" si="44"/>
        <v/>
      </c>
      <c r="AA222" s="51" t="str">
        <f t="shared" si="45"/>
        <v/>
      </c>
      <c r="AB222" s="51" t="str">
        <f t="shared" si="46"/>
        <v/>
      </c>
      <c r="AC222" s="52" t="str">
        <f t="shared" si="41"/>
        <v/>
      </c>
      <c r="AD222" s="53" t="str">
        <f t="shared" si="48"/>
        <v/>
      </c>
      <c r="AE222" s="91"/>
      <c r="AF222" s="128" t="str">
        <f t="shared" si="42"/>
        <v/>
      </c>
      <c r="AG222" s="129" t="str">
        <f t="shared" si="47"/>
        <v/>
      </c>
      <c r="AH222" s="91"/>
    </row>
    <row r="223" spans="1:34" x14ac:dyDescent="0.25">
      <c r="B223" s="143">
        <f t="shared" si="43"/>
        <v>0.71527777777777579</v>
      </c>
      <c r="C223" s="46"/>
      <c r="D223" s="54"/>
      <c r="E223" s="46"/>
      <c r="F223" s="54"/>
      <c r="G223" s="56"/>
      <c r="H223" s="93"/>
      <c r="I223" s="104"/>
      <c r="J223" s="105"/>
      <c r="K223" s="106"/>
      <c r="L223" s="93"/>
      <c r="M223" s="73"/>
      <c r="N223" s="122"/>
      <c r="O223" s="105"/>
      <c r="P223" s="106"/>
      <c r="Q223" s="106"/>
      <c r="R223" s="106"/>
      <c r="S223" s="93"/>
      <c r="T223" s="118"/>
      <c r="U223" s="118"/>
      <c r="V223" s="55" t="str">
        <f t="shared" si="37"/>
        <v/>
      </c>
      <c r="W223" s="49" t="str">
        <f t="shared" si="38"/>
        <v/>
      </c>
      <c r="X223" s="49" t="str">
        <f t="shared" si="39"/>
        <v/>
      </c>
      <c r="Y223" s="49" t="str">
        <f t="shared" si="40"/>
        <v/>
      </c>
      <c r="Z223" s="49" t="str">
        <f t="shared" si="44"/>
        <v/>
      </c>
      <c r="AA223" s="51" t="str">
        <f t="shared" si="45"/>
        <v/>
      </c>
      <c r="AB223" s="51" t="str">
        <f t="shared" si="46"/>
        <v/>
      </c>
      <c r="AC223" s="52" t="str">
        <f t="shared" si="41"/>
        <v/>
      </c>
      <c r="AD223" s="53" t="str">
        <f t="shared" si="48"/>
        <v/>
      </c>
      <c r="AE223" s="91"/>
      <c r="AF223" s="128" t="str">
        <f t="shared" si="42"/>
        <v/>
      </c>
      <c r="AG223" s="129" t="str">
        <f t="shared" si="47"/>
        <v/>
      </c>
      <c r="AH223" s="91"/>
    </row>
    <row r="224" spans="1:34" x14ac:dyDescent="0.25">
      <c r="B224" s="143">
        <f t="shared" si="43"/>
        <v>0.718749999999998</v>
      </c>
      <c r="C224" s="46"/>
      <c r="D224" s="54"/>
      <c r="E224" s="46"/>
      <c r="F224" s="54"/>
      <c r="G224" s="56"/>
      <c r="H224" s="93"/>
      <c r="I224" s="104"/>
      <c r="J224" s="105"/>
      <c r="K224" s="106"/>
      <c r="L224" s="93"/>
      <c r="M224" s="73"/>
      <c r="N224" s="122"/>
      <c r="O224" s="105"/>
      <c r="P224" s="106"/>
      <c r="Q224" s="106"/>
      <c r="R224" s="106"/>
      <c r="S224" s="93"/>
      <c r="T224" s="118"/>
      <c r="U224" s="118"/>
      <c r="V224" s="55" t="str">
        <f t="shared" si="37"/>
        <v/>
      </c>
      <c r="W224" s="49" t="str">
        <f t="shared" si="38"/>
        <v/>
      </c>
      <c r="X224" s="49" t="str">
        <f t="shared" si="39"/>
        <v/>
      </c>
      <c r="Y224" s="49" t="str">
        <f t="shared" si="40"/>
        <v/>
      </c>
      <c r="Z224" s="49" t="str">
        <f t="shared" si="44"/>
        <v/>
      </c>
      <c r="AA224" s="51" t="str">
        <f t="shared" si="45"/>
        <v/>
      </c>
      <c r="AB224" s="51" t="str">
        <f t="shared" si="46"/>
        <v/>
      </c>
      <c r="AC224" s="52" t="str">
        <f t="shared" si="41"/>
        <v/>
      </c>
      <c r="AD224" s="53" t="str">
        <f t="shared" si="48"/>
        <v/>
      </c>
      <c r="AE224" s="91"/>
      <c r="AF224" s="128" t="str">
        <f t="shared" si="42"/>
        <v/>
      </c>
      <c r="AG224" s="129" t="str">
        <f t="shared" si="47"/>
        <v/>
      </c>
      <c r="AH224" s="91"/>
    </row>
    <row r="225" spans="2:34" x14ac:dyDescent="0.25">
      <c r="B225" s="143">
        <f t="shared" si="43"/>
        <v>0.72222222222222021</v>
      </c>
      <c r="C225" s="46"/>
      <c r="D225" s="54"/>
      <c r="E225" s="46"/>
      <c r="F225" s="54"/>
      <c r="G225" s="56"/>
      <c r="H225" s="93"/>
      <c r="I225" s="104"/>
      <c r="J225" s="105"/>
      <c r="K225" s="106"/>
      <c r="L225" s="93"/>
      <c r="M225" s="73"/>
      <c r="N225" s="122"/>
      <c r="O225" s="105"/>
      <c r="P225" s="106"/>
      <c r="Q225" s="106"/>
      <c r="R225" s="106"/>
      <c r="S225" s="93"/>
      <c r="T225" s="118"/>
      <c r="U225" s="118"/>
      <c r="V225" s="55" t="str">
        <f t="shared" si="37"/>
        <v/>
      </c>
      <c r="W225" s="49" t="str">
        <f t="shared" si="38"/>
        <v/>
      </c>
      <c r="X225" s="49" t="str">
        <f t="shared" si="39"/>
        <v/>
      </c>
      <c r="Y225" s="49" t="str">
        <f t="shared" si="40"/>
        <v/>
      </c>
      <c r="Z225" s="49" t="str">
        <f t="shared" si="44"/>
        <v/>
      </c>
      <c r="AA225" s="51" t="str">
        <f t="shared" si="45"/>
        <v/>
      </c>
      <c r="AB225" s="51" t="str">
        <f t="shared" si="46"/>
        <v/>
      </c>
      <c r="AC225" s="52" t="str">
        <f t="shared" si="41"/>
        <v/>
      </c>
      <c r="AD225" s="53" t="str">
        <f t="shared" si="48"/>
        <v/>
      </c>
      <c r="AE225" s="91"/>
      <c r="AF225" s="128" t="str">
        <f t="shared" si="42"/>
        <v/>
      </c>
      <c r="AG225" s="129" t="str">
        <f t="shared" si="47"/>
        <v/>
      </c>
      <c r="AH225" s="91"/>
    </row>
    <row r="226" spans="2:34" x14ac:dyDescent="0.25">
      <c r="B226" s="143">
        <f t="shared" si="43"/>
        <v>0.72569444444444242</v>
      </c>
      <c r="C226" s="46"/>
      <c r="D226" s="54"/>
      <c r="E226" s="46"/>
      <c r="F226" s="54"/>
      <c r="G226" s="56"/>
      <c r="H226" s="93"/>
      <c r="I226" s="104"/>
      <c r="J226" s="105"/>
      <c r="K226" s="106"/>
      <c r="L226" s="93"/>
      <c r="M226" s="73"/>
      <c r="N226" s="122"/>
      <c r="O226" s="105"/>
      <c r="P226" s="106"/>
      <c r="Q226" s="106"/>
      <c r="R226" s="106"/>
      <c r="S226" s="93"/>
      <c r="T226" s="118"/>
      <c r="U226" s="118"/>
      <c r="V226" s="55" t="str">
        <f t="shared" si="37"/>
        <v/>
      </c>
      <c r="W226" s="49" t="str">
        <f t="shared" si="38"/>
        <v/>
      </c>
      <c r="X226" s="49" t="str">
        <f t="shared" si="39"/>
        <v/>
      </c>
      <c r="Y226" s="49" t="str">
        <f t="shared" si="40"/>
        <v/>
      </c>
      <c r="Z226" s="49" t="str">
        <f t="shared" si="44"/>
        <v/>
      </c>
      <c r="AA226" s="51" t="str">
        <f t="shared" si="45"/>
        <v/>
      </c>
      <c r="AB226" s="51" t="str">
        <f t="shared" si="46"/>
        <v/>
      </c>
      <c r="AC226" s="52" t="str">
        <f t="shared" si="41"/>
        <v/>
      </c>
      <c r="AD226" s="53" t="str">
        <f t="shared" si="48"/>
        <v/>
      </c>
      <c r="AE226" s="91"/>
      <c r="AF226" s="128" t="str">
        <f t="shared" si="42"/>
        <v/>
      </c>
      <c r="AG226" s="129" t="str">
        <f t="shared" si="47"/>
        <v/>
      </c>
      <c r="AH226" s="91"/>
    </row>
    <row r="227" spans="2:34" x14ac:dyDescent="0.25">
      <c r="B227" s="143">
        <f t="shared" si="43"/>
        <v>0.72916666666666463</v>
      </c>
      <c r="C227" s="46"/>
      <c r="D227" s="54"/>
      <c r="E227" s="46"/>
      <c r="F227" s="54"/>
      <c r="G227" s="56"/>
      <c r="H227" s="93"/>
      <c r="I227" s="104"/>
      <c r="J227" s="105"/>
      <c r="K227" s="106"/>
      <c r="L227" s="93"/>
      <c r="M227" s="73"/>
      <c r="N227" s="122"/>
      <c r="O227" s="105"/>
      <c r="P227" s="106"/>
      <c r="Q227" s="106"/>
      <c r="R227" s="106"/>
      <c r="S227" s="93"/>
      <c r="T227" s="118"/>
      <c r="U227" s="118"/>
      <c r="V227" s="55" t="str">
        <f t="shared" si="37"/>
        <v/>
      </c>
      <c r="W227" s="49" t="str">
        <f t="shared" si="38"/>
        <v/>
      </c>
      <c r="X227" s="49" t="str">
        <f t="shared" si="39"/>
        <v/>
      </c>
      <c r="Y227" s="49" t="str">
        <f t="shared" si="40"/>
        <v/>
      </c>
      <c r="Z227" s="49" t="str">
        <f t="shared" si="44"/>
        <v/>
      </c>
      <c r="AA227" s="51" t="str">
        <f t="shared" si="45"/>
        <v/>
      </c>
      <c r="AB227" s="51" t="str">
        <f t="shared" si="46"/>
        <v/>
      </c>
      <c r="AC227" s="52" t="str">
        <f t="shared" si="41"/>
        <v/>
      </c>
      <c r="AD227" s="53" t="str">
        <f t="shared" si="48"/>
        <v/>
      </c>
      <c r="AE227" s="91"/>
      <c r="AF227" s="128" t="str">
        <f t="shared" si="42"/>
        <v/>
      </c>
      <c r="AG227" s="129" t="str">
        <f t="shared" si="47"/>
        <v/>
      </c>
      <c r="AH227" s="91"/>
    </row>
    <row r="228" spans="2:34" x14ac:dyDescent="0.25">
      <c r="B228" s="143">
        <f t="shared" si="43"/>
        <v>0.73263888888888684</v>
      </c>
      <c r="C228" s="46"/>
      <c r="D228" s="54"/>
      <c r="E228" s="46"/>
      <c r="F228" s="54"/>
      <c r="G228" s="56"/>
      <c r="H228" s="93"/>
      <c r="I228" s="104"/>
      <c r="J228" s="105"/>
      <c r="K228" s="106"/>
      <c r="L228" s="93"/>
      <c r="M228" s="73"/>
      <c r="N228" s="122"/>
      <c r="O228" s="105"/>
      <c r="P228" s="106"/>
      <c r="Q228" s="106"/>
      <c r="R228" s="106"/>
      <c r="S228" s="93"/>
      <c r="T228" s="118"/>
      <c r="U228" s="118"/>
      <c r="V228" s="55" t="str">
        <f t="shared" si="37"/>
        <v/>
      </c>
      <c r="W228" s="49" t="str">
        <f t="shared" si="38"/>
        <v/>
      </c>
      <c r="X228" s="49" t="str">
        <f t="shared" si="39"/>
        <v/>
      </c>
      <c r="Y228" s="49" t="str">
        <f t="shared" si="40"/>
        <v/>
      </c>
      <c r="Z228" s="49" t="str">
        <f t="shared" si="44"/>
        <v/>
      </c>
      <c r="AA228" s="51" t="str">
        <f t="shared" si="45"/>
        <v/>
      </c>
      <c r="AB228" s="51" t="str">
        <f t="shared" si="46"/>
        <v/>
      </c>
      <c r="AC228" s="52" t="str">
        <f t="shared" si="41"/>
        <v/>
      </c>
      <c r="AD228" s="53" t="str">
        <f t="shared" si="48"/>
        <v/>
      </c>
      <c r="AE228" s="91"/>
      <c r="AF228" s="128" t="str">
        <f t="shared" si="42"/>
        <v/>
      </c>
      <c r="AG228" s="129" t="str">
        <f t="shared" si="47"/>
        <v/>
      </c>
      <c r="AH228" s="91"/>
    </row>
    <row r="229" spans="2:34" x14ac:dyDescent="0.25">
      <c r="B229" s="143">
        <f t="shared" si="43"/>
        <v>0.73611111111110905</v>
      </c>
      <c r="C229" s="46"/>
      <c r="D229" s="54"/>
      <c r="E229" s="46"/>
      <c r="F229" s="54"/>
      <c r="G229" s="56"/>
      <c r="H229" s="93"/>
      <c r="I229" s="104"/>
      <c r="J229" s="105"/>
      <c r="K229" s="106"/>
      <c r="L229" s="93"/>
      <c r="M229" s="73"/>
      <c r="N229" s="122"/>
      <c r="O229" s="105"/>
      <c r="P229" s="106"/>
      <c r="Q229" s="106"/>
      <c r="R229" s="106"/>
      <c r="S229" s="93"/>
      <c r="T229" s="118"/>
      <c r="U229" s="118"/>
      <c r="V229" s="55" t="str">
        <f t="shared" si="37"/>
        <v/>
      </c>
      <c r="W229" s="49" t="str">
        <f t="shared" si="38"/>
        <v/>
      </c>
      <c r="X229" s="49" t="str">
        <f t="shared" si="39"/>
        <v/>
      </c>
      <c r="Y229" s="49" t="str">
        <f t="shared" si="40"/>
        <v/>
      </c>
      <c r="Z229" s="49" t="str">
        <f t="shared" si="44"/>
        <v/>
      </c>
      <c r="AA229" s="51" t="str">
        <f t="shared" si="45"/>
        <v/>
      </c>
      <c r="AB229" s="51" t="str">
        <f t="shared" si="46"/>
        <v/>
      </c>
      <c r="AC229" s="52" t="str">
        <f t="shared" si="41"/>
        <v/>
      </c>
      <c r="AD229" s="53" t="str">
        <f t="shared" si="48"/>
        <v/>
      </c>
      <c r="AE229" s="91"/>
      <c r="AF229" s="128" t="str">
        <f t="shared" si="42"/>
        <v/>
      </c>
      <c r="AG229" s="129" t="str">
        <f t="shared" si="47"/>
        <v/>
      </c>
      <c r="AH229" s="91"/>
    </row>
    <row r="230" spans="2:34" x14ac:dyDescent="0.25">
      <c r="B230" s="143">
        <f t="shared" si="43"/>
        <v>0.73958333333333126</v>
      </c>
      <c r="C230" s="46"/>
      <c r="D230" s="54"/>
      <c r="E230" s="46"/>
      <c r="F230" s="54"/>
      <c r="G230" s="56"/>
      <c r="H230" s="93"/>
      <c r="I230" s="104"/>
      <c r="J230" s="105"/>
      <c r="K230" s="106"/>
      <c r="L230" s="93"/>
      <c r="M230" s="73"/>
      <c r="N230" s="122"/>
      <c r="O230" s="105"/>
      <c r="P230" s="106"/>
      <c r="Q230" s="106"/>
      <c r="R230" s="106"/>
      <c r="S230" s="93"/>
      <c r="T230" s="118"/>
      <c r="U230" s="118"/>
      <c r="V230" s="55" t="str">
        <f t="shared" si="37"/>
        <v/>
      </c>
      <c r="W230" s="49" t="str">
        <f t="shared" si="38"/>
        <v/>
      </c>
      <c r="X230" s="49" t="str">
        <f t="shared" si="39"/>
        <v/>
      </c>
      <c r="Y230" s="49" t="str">
        <f t="shared" si="40"/>
        <v/>
      </c>
      <c r="Z230" s="49" t="str">
        <f t="shared" si="44"/>
        <v/>
      </c>
      <c r="AA230" s="51" t="str">
        <f t="shared" si="45"/>
        <v/>
      </c>
      <c r="AB230" s="51" t="str">
        <f t="shared" si="46"/>
        <v/>
      </c>
      <c r="AC230" s="52" t="str">
        <f t="shared" si="41"/>
        <v/>
      </c>
      <c r="AD230" s="53" t="str">
        <f t="shared" si="48"/>
        <v/>
      </c>
      <c r="AE230" s="91"/>
      <c r="AF230" s="128" t="str">
        <f t="shared" si="42"/>
        <v/>
      </c>
      <c r="AG230" s="129" t="str">
        <f t="shared" si="47"/>
        <v/>
      </c>
      <c r="AH230" s="91"/>
    </row>
    <row r="231" spans="2:34" x14ac:dyDescent="0.25">
      <c r="B231" s="143">
        <f t="shared" si="43"/>
        <v>0.74305555555555347</v>
      </c>
      <c r="C231" s="46"/>
      <c r="D231" s="54"/>
      <c r="E231" s="46"/>
      <c r="F231" s="54"/>
      <c r="G231" s="56"/>
      <c r="H231" s="93"/>
      <c r="I231" s="104"/>
      <c r="J231" s="105"/>
      <c r="K231" s="106"/>
      <c r="L231" s="93"/>
      <c r="M231" s="73"/>
      <c r="N231" s="122"/>
      <c r="O231" s="105"/>
      <c r="P231" s="106"/>
      <c r="Q231" s="106"/>
      <c r="R231" s="106"/>
      <c r="S231" s="93"/>
      <c r="T231" s="118"/>
      <c r="U231" s="118"/>
      <c r="V231" s="55" t="str">
        <f t="shared" si="37"/>
        <v/>
      </c>
      <c r="W231" s="49" t="str">
        <f t="shared" si="38"/>
        <v/>
      </c>
      <c r="X231" s="49" t="str">
        <f t="shared" si="39"/>
        <v/>
      </c>
      <c r="Y231" s="49" t="str">
        <f t="shared" si="40"/>
        <v/>
      </c>
      <c r="Z231" s="49" t="str">
        <f t="shared" si="44"/>
        <v/>
      </c>
      <c r="AA231" s="51" t="str">
        <f t="shared" si="45"/>
        <v/>
      </c>
      <c r="AB231" s="51" t="str">
        <f t="shared" si="46"/>
        <v/>
      </c>
      <c r="AC231" s="52" t="str">
        <f t="shared" si="41"/>
        <v/>
      </c>
      <c r="AD231" s="53" t="str">
        <f t="shared" si="48"/>
        <v/>
      </c>
      <c r="AE231" s="91"/>
      <c r="AF231" s="128" t="str">
        <f t="shared" si="42"/>
        <v/>
      </c>
      <c r="AG231" s="129" t="str">
        <f t="shared" si="47"/>
        <v/>
      </c>
      <c r="AH231" s="91"/>
    </row>
    <row r="232" spans="2:34" x14ac:dyDescent="0.25">
      <c r="B232" s="143">
        <f t="shared" si="43"/>
        <v>0.74652777777777568</v>
      </c>
      <c r="C232" s="46"/>
      <c r="D232" s="54"/>
      <c r="E232" s="46"/>
      <c r="F232" s="54"/>
      <c r="G232" s="56"/>
      <c r="H232" s="93"/>
      <c r="I232" s="104"/>
      <c r="J232" s="105"/>
      <c r="K232" s="106"/>
      <c r="L232" s="93"/>
      <c r="M232" s="73"/>
      <c r="N232" s="122"/>
      <c r="O232" s="105"/>
      <c r="P232" s="106"/>
      <c r="Q232" s="106"/>
      <c r="R232" s="106"/>
      <c r="S232" s="93"/>
      <c r="T232" s="118"/>
      <c r="U232" s="118"/>
      <c r="V232" s="55" t="str">
        <f t="shared" si="37"/>
        <v/>
      </c>
      <c r="W232" s="49" t="str">
        <f t="shared" si="38"/>
        <v/>
      </c>
      <c r="X232" s="49" t="str">
        <f t="shared" si="39"/>
        <v/>
      </c>
      <c r="Y232" s="49" t="str">
        <f t="shared" si="40"/>
        <v/>
      </c>
      <c r="Z232" s="49" t="str">
        <f t="shared" si="44"/>
        <v/>
      </c>
      <c r="AA232" s="51" t="str">
        <f t="shared" si="45"/>
        <v/>
      </c>
      <c r="AB232" s="51" t="str">
        <f t="shared" si="46"/>
        <v/>
      </c>
      <c r="AC232" s="52" t="str">
        <f t="shared" si="41"/>
        <v/>
      </c>
      <c r="AD232" s="53" t="str">
        <f t="shared" si="48"/>
        <v/>
      </c>
      <c r="AE232" s="91"/>
      <c r="AF232" s="128" t="str">
        <f t="shared" si="42"/>
        <v/>
      </c>
      <c r="AG232" s="129" t="str">
        <f t="shared" si="47"/>
        <v/>
      </c>
      <c r="AH232" s="91"/>
    </row>
    <row r="233" spans="2:34" x14ac:dyDescent="0.25">
      <c r="B233" s="143">
        <f t="shared" si="43"/>
        <v>0.74999999999999789</v>
      </c>
      <c r="C233" s="46"/>
      <c r="D233" s="54"/>
      <c r="E233" s="46"/>
      <c r="F233" s="54"/>
      <c r="G233" s="56"/>
      <c r="H233" s="93"/>
      <c r="I233" s="104"/>
      <c r="J233" s="105"/>
      <c r="K233" s="106"/>
      <c r="L233" s="93"/>
      <c r="M233" s="73"/>
      <c r="N233" s="122"/>
      <c r="O233" s="105"/>
      <c r="P233" s="106"/>
      <c r="Q233" s="106"/>
      <c r="R233" s="106"/>
      <c r="S233" s="93"/>
      <c r="T233" s="118"/>
      <c r="U233" s="118"/>
      <c r="V233" s="55" t="str">
        <f t="shared" si="37"/>
        <v/>
      </c>
      <c r="W233" s="49" t="str">
        <f t="shared" si="38"/>
        <v/>
      </c>
      <c r="X233" s="49" t="str">
        <f t="shared" si="39"/>
        <v/>
      </c>
      <c r="Y233" s="49" t="str">
        <f t="shared" si="40"/>
        <v/>
      </c>
      <c r="Z233" s="49" t="str">
        <f t="shared" si="44"/>
        <v/>
      </c>
      <c r="AA233" s="51" t="str">
        <f t="shared" si="45"/>
        <v/>
      </c>
      <c r="AB233" s="51" t="str">
        <f t="shared" si="46"/>
        <v/>
      </c>
      <c r="AC233" s="52" t="str">
        <f t="shared" si="41"/>
        <v/>
      </c>
      <c r="AD233" s="53" t="str">
        <f t="shared" si="48"/>
        <v/>
      </c>
      <c r="AE233" s="91"/>
      <c r="AF233" s="128" t="str">
        <f t="shared" si="42"/>
        <v/>
      </c>
      <c r="AG233" s="129" t="str">
        <f t="shared" si="47"/>
        <v/>
      </c>
      <c r="AH233" s="91"/>
    </row>
    <row r="234" spans="2:34" x14ac:dyDescent="0.25">
      <c r="B234" s="143">
        <f t="shared" si="43"/>
        <v>0.7534722222222201</v>
      </c>
      <c r="C234" s="46"/>
      <c r="D234" s="54"/>
      <c r="E234" s="46"/>
      <c r="F234" s="54"/>
      <c r="G234" s="56"/>
      <c r="H234" s="93"/>
      <c r="I234" s="104"/>
      <c r="J234" s="105"/>
      <c r="K234" s="106"/>
      <c r="L234" s="93"/>
      <c r="M234" s="73"/>
      <c r="N234" s="122"/>
      <c r="O234" s="105"/>
      <c r="P234" s="106"/>
      <c r="Q234" s="106"/>
      <c r="R234" s="106"/>
      <c r="S234" s="93"/>
      <c r="T234" s="118"/>
      <c r="U234" s="118"/>
      <c r="V234" s="55" t="str">
        <f t="shared" si="37"/>
        <v/>
      </c>
      <c r="W234" s="49" t="str">
        <f t="shared" si="38"/>
        <v/>
      </c>
      <c r="X234" s="49" t="str">
        <f t="shared" si="39"/>
        <v/>
      </c>
      <c r="Y234" s="49" t="str">
        <f t="shared" si="40"/>
        <v/>
      </c>
      <c r="Z234" s="49" t="str">
        <f t="shared" si="44"/>
        <v/>
      </c>
      <c r="AA234" s="51" t="str">
        <f t="shared" si="45"/>
        <v/>
      </c>
      <c r="AB234" s="51" t="str">
        <f t="shared" si="46"/>
        <v/>
      </c>
      <c r="AC234" s="52" t="str">
        <f t="shared" si="41"/>
        <v/>
      </c>
      <c r="AD234" s="53" t="str">
        <f t="shared" si="48"/>
        <v/>
      </c>
      <c r="AE234" s="91"/>
      <c r="AF234" s="128" t="str">
        <f t="shared" si="42"/>
        <v/>
      </c>
      <c r="AG234" s="129" t="str">
        <f t="shared" si="47"/>
        <v/>
      </c>
      <c r="AH234" s="91"/>
    </row>
    <row r="235" spans="2:34" x14ac:dyDescent="0.25">
      <c r="B235" s="143">
        <f t="shared" si="43"/>
        <v>0.75694444444444231</v>
      </c>
      <c r="C235" s="46"/>
      <c r="D235" s="54"/>
      <c r="E235" s="46"/>
      <c r="F235" s="54"/>
      <c r="G235" s="56"/>
      <c r="H235" s="93"/>
      <c r="I235" s="104"/>
      <c r="J235" s="105"/>
      <c r="K235" s="106"/>
      <c r="L235" s="93"/>
      <c r="M235" s="73"/>
      <c r="N235" s="122"/>
      <c r="O235" s="105"/>
      <c r="P235" s="106"/>
      <c r="Q235" s="106"/>
      <c r="R235" s="106"/>
      <c r="S235" s="93"/>
      <c r="T235" s="118"/>
      <c r="U235" s="118"/>
      <c r="V235" s="55" t="str">
        <f t="shared" si="37"/>
        <v/>
      </c>
      <c r="W235" s="49" t="str">
        <f t="shared" si="38"/>
        <v/>
      </c>
      <c r="X235" s="49" t="str">
        <f t="shared" si="39"/>
        <v/>
      </c>
      <c r="Y235" s="49" t="str">
        <f t="shared" si="40"/>
        <v/>
      </c>
      <c r="Z235" s="49" t="str">
        <f t="shared" si="44"/>
        <v/>
      </c>
      <c r="AA235" s="51" t="str">
        <f t="shared" si="45"/>
        <v/>
      </c>
      <c r="AB235" s="51" t="str">
        <f t="shared" si="46"/>
        <v/>
      </c>
      <c r="AC235" s="52" t="str">
        <f t="shared" si="41"/>
        <v/>
      </c>
      <c r="AD235" s="53" t="str">
        <f t="shared" si="48"/>
        <v/>
      </c>
      <c r="AE235" s="91"/>
      <c r="AF235" s="128" t="str">
        <f t="shared" si="42"/>
        <v/>
      </c>
      <c r="AG235" s="129" t="str">
        <f t="shared" si="47"/>
        <v/>
      </c>
      <c r="AH235" s="91"/>
    </row>
    <row r="236" spans="2:34" x14ac:dyDescent="0.25">
      <c r="B236" s="143">
        <f t="shared" si="43"/>
        <v>0.76041666666666452</v>
      </c>
      <c r="C236" s="46"/>
      <c r="D236" s="54"/>
      <c r="E236" s="46"/>
      <c r="F236" s="54"/>
      <c r="G236" s="56"/>
      <c r="H236" s="93"/>
      <c r="I236" s="104"/>
      <c r="J236" s="105"/>
      <c r="K236" s="106"/>
      <c r="L236" s="93"/>
      <c r="M236" s="73"/>
      <c r="N236" s="122"/>
      <c r="O236" s="105"/>
      <c r="P236" s="106"/>
      <c r="Q236" s="106"/>
      <c r="R236" s="106"/>
      <c r="S236" s="93"/>
      <c r="T236" s="118"/>
      <c r="U236" s="118"/>
      <c r="V236" s="55" t="str">
        <f t="shared" si="37"/>
        <v/>
      </c>
      <c r="W236" s="49" t="str">
        <f t="shared" si="38"/>
        <v/>
      </c>
      <c r="X236" s="49" t="str">
        <f t="shared" si="39"/>
        <v/>
      </c>
      <c r="Y236" s="49" t="str">
        <f t="shared" si="40"/>
        <v/>
      </c>
      <c r="Z236" s="49" t="str">
        <f t="shared" si="44"/>
        <v/>
      </c>
      <c r="AA236" s="51" t="str">
        <f t="shared" si="45"/>
        <v/>
      </c>
      <c r="AB236" s="51" t="str">
        <f t="shared" si="46"/>
        <v/>
      </c>
      <c r="AC236" s="52" t="str">
        <f t="shared" si="41"/>
        <v/>
      </c>
      <c r="AD236" s="53" t="str">
        <f t="shared" si="48"/>
        <v/>
      </c>
      <c r="AE236" s="91"/>
      <c r="AF236" s="128" t="str">
        <f t="shared" si="42"/>
        <v/>
      </c>
      <c r="AG236" s="129" t="str">
        <f t="shared" si="47"/>
        <v/>
      </c>
      <c r="AH236" s="91"/>
    </row>
    <row r="237" spans="2:34" x14ac:dyDescent="0.25">
      <c r="B237" s="143">
        <f t="shared" si="43"/>
        <v>0.76388888888888673</v>
      </c>
      <c r="C237" s="46"/>
      <c r="D237" s="54"/>
      <c r="E237" s="46"/>
      <c r="F237" s="54"/>
      <c r="G237" s="56"/>
      <c r="H237" s="93"/>
      <c r="I237" s="104"/>
      <c r="J237" s="105"/>
      <c r="K237" s="106"/>
      <c r="L237" s="93"/>
      <c r="M237" s="73"/>
      <c r="N237" s="122"/>
      <c r="O237" s="105"/>
      <c r="P237" s="106"/>
      <c r="Q237" s="106"/>
      <c r="R237" s="106"/>
      <c r="S237" s="93"/>
      <c r="T237" s="118"/>
      <c r="U237" s="118"/>
      <c r="V237" s="55" t="str">
        <f t="shared" si="37"/>
        <v/>
      </c>
      <c r="W237" s="49" t="str">
        <f t="shared" si="38"/>
        <v/>
      </c>
      <c r="X237" s="49" t="str">
        <f t="shared" si="39"/>
        <v/>
      </c>
      <c r="Y237" s="49" t="str">
        <f t="shared" si="40"/>
        <v/>
      </c>
      <c r="Z237" s="49" t="str">
        <f t="shared" si="44"/>
        <v/>
      </c>
      <c r="AA237" s="51" t="str">
        <f t="shared" si="45"/>
        <v/>
      </c>
      <c r="AB237" s="51" t="str">
        <f t="shared" si="46"/>
        <v/>
      </c>
      <c r="AC237" s="52" t="str">
        <f t="shared" si="41"/>
        <v/>
      </c>
      <c r="AD237" s="53" t="str">
        <f t="shared" si="48"/>
        <v/>
      </c>
      <c r="AE237" s="91"/>
      <c r="AF237" s="128" t="str">
        <f t="shared" si="42"/>
        <v/>
      </c>
      <c r="AG237" s="129" t="str">
        <f t="shared" si="47"/>
        <v/>
      </c>
      <c r="AH237" s="91"/>
    </row>
    <row r="238" spans="2:34" x14ac:dyDescent="0.25">
      <c r="B238" s="143">
        <f t="shared" si="43"/>
        <v>0.76736111111110894</v>
      </c>
      <c r="C238" s="46"/>
      <c r="D238" s="54"/>
      <c r="E238" s="46"/>
      <c r="F238" s="54"/>
      <c r="G238" s="56"/>
      <c r="H238" s="93"/>
      <c r="I238" s="104"/>
      <c r="J238" s="105"/>
      <c r="K238" s="106"/>
      <c r="L238" s="93"/>
      <c r="M238" s="73"/>
      <c r="N238" s="122"/>
      <c r="O238" s="105"/>
      <c r="P238" s="106"/>
      <c r="Q238" s="106"/>
      <c r="R238" s="106"/>
      <c r="S238" s="93"/>
      <c r="T238" s="118"/>
      <c r="U238" s="118"/>
      <c r="V238" s="55" t="str">
        <f t="shared" si="37"/>
        <v/>
      </c>
      <c r="W238" s="49" t="str">
        <f t="shared" si="38"/>
        <v/>
      </c>
      <c r="X238" s="49" t="str">
        <f t="shared" si="39"/>
        <v/>
      </c>
      <c r="Y238" s="49" t="str">
        <f t="shared" si="40"/>
        <v/>
      </c>
      <c r="Z238" s="49" t="str">
        <f t="shared" si="44"/>
        <v/>
      </c>
      <c r="AA238" s="51" t="str">
        <f t="shared" si="45"/>
        <v/>
      </c>
      <c r="AB238" s="51" t="str">
        <f t="shared" si="46"/>
        <v/>
      </c>
      <c r="AC238" s="52" t="str">
        <f t="shared" si="41"/>
        <v/>
      </c>
      <c r="AD238" s="53" t="str">
        <f t="shared" si="48"/>
        <v/>
      </c>
      <c r="AE238" s="91"/>
      <c r="AF238" s="128" t="str">
        <f t="shared" si="42"/>
        <v/>
      </c>
      <c r="AG238" s="129" t="str">
        <f t="shared" si="47"/>
        <v/>
      </c>
      <c r="AH238" s="91"/>
    </row>
    <row r="239" spans="2:34" x14ac:dyDescent="0.25">
      <c r="B239" s="143">
        <f t="shared" si="43"/>
        <v>0.77083333333333115</v>
      </c>
      <c r="C239" s="46"/>
      <c r="D239" s="54"/>
      <c r="E239" s="46"/>
      <c r="F239" s="54"/>
      <c r="G239" s="56"/>
      <c r="H239" s="93"/>
      <c r="I239" s="104"/>
      <c r="J239" s="105"/>
      <c r="K239" s="106"/>
      <c r="L239" s="93"/>
      <c r="M239" s="73"/>
      <c r="N239" s="122"/>
      <c r="O239" s="105"/>
      <c r="P239" s="106"/>
      <c r="Q239" s="106"/>
      <c r="R239" s="106"/>
      <c r="S239" s="93"/>
      <c r="T239" s="118"/>
      <c r="U239" s="118"/>
      <c r="V239" s="55" t="str">
        <f t="shared" si="37"/>
        <v/>
      </c>
      <c r="W239" s="49" t="str">
        <f t="shared" si="38"/>
        <v/>
      </c>
      <c r="X239" s="49" t="str">
        <f t="shared" si="39"/>
        <v/>
      </c>
      <c r="Y239" s="49" t="str">
        <f t="shared" si="40"/>
        <v/>
      </c>
      <c r="Z239" s="49" t="str">
        <f t="shared" si="44"/>
        <v/>
      </c>
      <c r="AA239" s="51" t="str">
        <f t="shared" si="45"/>
        <v/>
      </c>
      <c r="AB239" s="51" t="str">
        <f t="shared" si="46"/>
        <v/>
      </c>
      <c r="AC239" s="52" t="str">
        <f t="shared" si="41"/>
        <v/>
      </c>
      <c r="AD239" s="53" t="str">
        <f t="shared" si="48"/>
        <v/>
      </c>
      <c r="AE239" s="91"/>
      <c r="AF239" s="128" t="str">
        <f t="shared" si="42"/>
        <v/>
      </c>
      <c r="AG239" s="129" t="str">
        <f t="shared" si="47"/>
        <v/>
      </c>
      <c r="AH239" s="91"/>
    </row>
    <row r="240" spans="2:34" x14ac:dyDescent="0.25">
      <c r="B240" s="143">
        <f t="shared" si="43"/>
        <v>0.77430555555555336</v>
      </c>
      <c r="C240" s="46"/>
      <c r="D240" s="54"/>
      <c r="E240" s="46"/>
      <c r="F240" s="54"/>
      <c r="G240" s="56"/>
      <c r="H240" s="93"/>
      <c r="I240" s="104"/>
      <c r="J240" s="105"/>
      <c r="K240" s="106"/>
      <c r="L240" s="93"/>
      <c r="M240" s="73"/>
      <c r="N240" s="122"/>
      <c r="O240" s="105"/>
      <c r="P240" s="106"/>
      <c r="Q240" s="106"/>
      <c r="R240" s="106"/>
      <c r="S240" s="93"/>
      <c r="T240" s="118"/>
      <c r="U240" s="118"/>
      <c r="V240" s="55" t="str">
        <f t="shared" si="37"/>
        <v/>
      </c>
      <c r="W240" s="49" t="str">
        <f t="shared" si="38"/>
        <v/>
      </c>
      <c r="X240" s="49" t="str">
        <f t="shared" si="39"/>
        <v/>
      </c>
      <c r="Y240" s="49" t="str">
        <f t="shared" si="40"/>
        <v/>
      </c>
      <c r="Z240" s="49" t="str">
        <f t="shared" si="44"/>
        <v/>
      </c>
      <c r="AA240" s="51" t="str">
        <f t="shared" si="45"/>
        <v/>
      </c>
      <c r="AB240" s="51" t="str">
        <f t="shared" si="46"/>
        <v/>
      </c>
      <c r="AC240" s="52" t="str">
        <f t="shared" si="41"/>
        <v/>
      </c>
      <c r="AD240" s="53" t="str">
        <f t="shared" si="48"/>
        <v/>
      </c>
      <c r="AE240" s="91"/>
      <c r="AF240" s="128" t="str">
        <f t="shared" si="42"/>
        <v/>
      </c>
      <c r="AG240" s="129" t="str">
        <f t="shared" si="47"/>
        <v/>
      </c>
      <c r="AH240" s="91"/>
    </row>
    <row r="241" spans="1:34" x14ac:dyDescent="0.25">
      <c r="B241" s="143">
        <f t="shared" si="43"/>
        <v>0.77777777777777557</v>
      </c>
      <c r="C241" s="46"/>
      <c r="D241" s="54"/>
      <c r="E241" s="46"/>
      <c r="F241" s="54"/>
      <c r="G241" s="56"/>
      <c r="H241" s="93"/>
      <c r="I241" s="104"/>
      <c r="J241" s="105"/>
      <c r="K241" s="106"/>
      <c r="L241" s="93"/>
      <c r="M241" s="73"/>
      <c r="N241" s="122"/>
      <c r="O241" s="105"/>
      <c r="P241" s="106"/>
      <c r="Q241" s="106"/>
      <c r="R241" s="106"/>
      <c r="S241" s="93"/>
      <c r="T241" s="118"/>
      <c r="U241" s="118"/>
      <c r="V241" s="55" t="str">
        <f t="shared" si="37"/>
        <v/>
      </c>
      <c r="W241" s="49" t="str">
        <f t="shared" si="38"/>
        <v/>
      </c>
      <c r="X241" s="49" t="str">
        <f t="shared" si="39"/>
        <v/>
      </c>
      <c r="Y241" s="49" t="str">
        <f t="shared" si="40"/>
        <v/>
      </c>
      <c r="Z241" s="49" t="str">
        <f t="shared" si="44"/>
        <v/>
      </c>
      <c r="AA241" s="51" t="str">
        <f t="shared" si="45"/>
        <v/>
      </c>
      <c r="AB241" s="51" t="str">
        <f t="shared" si="46"/>
        <v/>
      </c>
      <c r="AC241" s="52" t="str">
        <f t="shared" si="41"/>
        <v/>
      </c>
      <c r="AD241" s="53" t="str">
        <f t="shared" si="48"/>
        <v/>
      </c>
      <c r="AE241" s="91"/>
      <c r="AF241" s="128" t="str">
        <f t="shared" si="42"/>
        <v/>
      </c>
      <c r="AG241" s="129" t="str">
        <f t="shared" si="47"/>
        <v/>
      </c>
      <c r="AH241" s="91"/>
    </row>
    <row r="242" spans="1:34" x14ac:dyDescent="0.25">
      <c r="B242" s="143">
        <f t="shared" si="43"/>
        <v>0.78124999999999778</v>
      </c>
      <c r="C242" s="46"/>
      <c r="D242" s="54"/>
      <c r="E242" s="46"/>
      <c r="F242" s="54"/>
      <c r="G242" s="56"/>
      <c r="H242" s="93"/>
      <c r="I242" s="104"/>
      <c r="J242" s="105"/>
      <c r="K242" s="106"/>
      <c r="L242" s="93"/>
      <c r="M242" s="73"/>
      <c r="N242" s="122"/>
      <c r="O242" s="105"/>
      <c r="P242" s="106"/>
      <c r="Q242" s="106"/>
      <c r="R242" s="106"/>
      <c r="S242" s="93"/>
      <c r="T242" s="118"/>
      <c r="U242" s="118"/>
      <c r="V242" s="55" t="str">
        <f t="shared" si="37"/>
        <v/>
      </c>
      <c r="W242" s="49" t="str">
        <f t="shared" si="38"/>
        <v/>
      </c>
      <c r="X242" s="49" t="str">
        <f t="shared" si="39"/>
        <v/>
      </c>
      <c r="Y242" s="49" t="str">
        <f t="shared" si="40"/>
        <v/>
      </c>
      <c r="Z242" s="49" t="str">
        <f t="shared" si="44"/>
        <v/>
      </c>
      <c r="AA242" s="51" t="str">
        <f t="shared" si="45"/>
        <v/>
      </c>
      <c r="AB242" s="51" t="str">
        <f t="shared" si="46"/>
        <v/>
      </c>
      <c r="AC242" s="52" t="str">
        <f t="shared" si="41"/>
        <v/>
      </c>
      <c r="AD242" s="53" t="str">
        <f t="shared" si="48"/>
        <v/>
      </c>
      <c r="AE242" s="91"/>
      <c r="AF242" s="128" t="str">
        <f t="shared" si="42"/>
        <v/>
      </c>
      <c r="AG242" s="129" t="str">
        <f t="shared" si="47"/>
        <v/>
      </c>
      <c r="AH242" s="91"/>
    </row>
    <row r="243" spans="1:34" x14ac:dyDescent="0.25">
      <c r="B243" s="143">
        <f t="shared" si="43"/>
        <v>0.78472222222221999</v>
      </c>
      <c r="C243" s="46"/>
      <c r="D243" s="54"/>
      <c r="E243" s="46"/>
      <c r="F243" s="54"/>
      <c r="G243" s="56"/>
      <c r="H243" s="93"/>
      <c r="I243" s="104"/>
      <c r="J243" s="105"/>
      <c r="K243" s="106"/>
      <c r="L243" s="93"/>
      <c r="M243" s="73"/>
      <c r="N243" s="122"/>
      <c r="O243" s="105"/>
      <c r="P243" s="106"/>
      <c r="Q243" s="106"/>
      <c r="R243" s="106"/>
      <c r="S243" s="93"/>
      <c r="T243" s="118"/>
      <c r="U243" s="118"/>
      <c r="V243" s="55" t="str">
        <f t="shared" si="37"/>
        <v/>
      </c>
      <c r="W243" s="49" t="str">
        <f t="shared" si="38"/>
        <v/>
      </c>
      <c r="X243" s="49" t="str">
        <f t="shared" si="39"/>
        <v/>
      </c>
      <c r="Y243" s="49" t="str">
        <f t="shared" si="40"/>
        <v/>
      </c>
      <c r="Z243" s="49" t="str">
        <f t="shared" si="44"/>
        <v/>
      </c>
      <c r="AA243" s="51" t="str">
        <f t="shared" si="45"/>
        <v/>
      </c>
      <c r="AB243" s="51" t="str">
        <f t="shared" si="46"/>
        <v/>
      </c>
      <c r="AC243" s="52" t="str">
        <f t="shared" si="41"/>
        <v/>
      </c>
      <c r="AD243" s="53" t="str">
        <f t="shared" si="48"/>
        <v/>
      </c>
      <c r="AE243" s="91"/>
      <c r="AF243" s="128" t="str">
        <f t="shared" si="42"/>
        <v/>
      </c>
      <c r="AG243" s="129" t="str">
        <f t="shared" si="47"/>
        <v/>
      </c>
      <c r="AH243" s="91"/>
    </row>
    <row r="244" spans="1:34" x14ac:dyDescent="0.25">
      <c r="B244" s="143">
        <f t="shared" si="43"/>
        <v>0.7881944444444422</v>
      </c>
      <c r="C244" s="46"/>
      <c r="D244" s="54"/>
      <c r="E244" s="46"/>
      <c r="F244" s="54"/>
      <c r="G244" s="56"/>
      <c r="H244" s="93"/>
      <c r="I244" s="104"/>
      <c r="J244" s="105"/>
      <c r="K244" s="106"/>
      <c r="L244" s="93"/>
      <c r="M244" s="73"/>
      <c r="N244" s="122"/>
      <c r="O244" s="105"/>
      <c r="P244" s="106"/>
      <c r="Q244" s="106"/>
      <c r="R244" s="106"/>
      <c r="S244" s="93"/>
      <c r="T244" s="118"/>
      <c r="U244" s="118"/>
      <c r="V244" s="55" t="str">
        <f t="shared" si="37"/>
        <v/>
      </c>
      <c r="W244" s="49" t="str">
        <f t="shared" si="38"/>
        <v/>
      </c>
      <c r="X244" s="49" t="str">
        <f t="shared" si="39"/>
        <v/>
      </c>
      <c r="Y244" s="49" t="str">
        <f t="shared" si="40"/>
        <v/>
      </c>
      <c r="Z244" s="49" t="str">
        <f t="shared" si="44"/>
        <v/>
      </c>
      <c r="AA244" s="51" t="str">
        <f t="shared" si="45"/>
        <v/>
      </c>
      <c r="AB244" s="51" t="str">
        <f t="shared" si="46"/>
        <v/>
      </c>
      <c r="AC244" s="52" t="str">
        <f t="shared" si="41"/>
        <v/>
      </c>
      <c r="AD244" s="53" t="str">
        <f t="shared" si="48"/>
        <v/>
      </c>
      <c r="AE244" s="91"/>
      <c r="AF244" s="128" t="str">
        <f t="shared" si="42"/>
        <v/>
      </c>
      <c r="AG244" s="129" t="str">
        <f t="shared" si="47"/>
        <v/>
      </c>
      <c r="AH244" s="91"/>
    </row>
    <row r="245" spans="1:34" x14ac:dyDescent="0.25">
      <c r="B245" s="143">
        <f t="shared" si="43"/>
        <v>0.79166666666666441</v>
      </c>
      <c r="C245" s="46"/>
      <c r="D245" s="54"/>
      <c r="E245" s="46"/>
      <c r="F245" s="54"/>
      <c r="G245" s="56"/>
      <c r="H245" s="93"/>
      <c r="I245" s="104"/>
      <c r="J245" s="105"/>
      <c r="K245" s="106"/>
      <c r="L245" s="93"/>
      <c r="M245" s="73"/>
      <c r="N245" s="122"/>
      <c r="O245" s="105"/>
      <c r="P245" s="106"/>
      <c r="Q245" s="106"/>
      <c r="R245" s="106"/>
      <c r="S245" s="93"/>
      <c r="T245" s="118"/>
      <c r="U245" s="118"/>
      <c r="V245" s="55" t="str">
        <f t="shared" si="37"/>
        <v/>
      </c>
      <c r="W245" s="49" t="str">
        <f t="shared" si="38"/>
        <v/>
      </c>
      <c r="X245" s="49" t="str">
        <f t="shared" si="39"/>
        <v/>
      </c>
      <c r="Y245" s="49" t="str">
        <f t="shared" si="40"/>
        <v/>
      </c>
      <c r="Z245" s="49" t="str">
        <f t="shared" si="44"/>
        <v/>
      </c>
      <c r="AA245" s="51" t="str">
        <f t="shared" si="45"/>
        <v/>
      </c>
      <c r="AB245" s="51" t="str">
        <f t="shared" si="46"/>
        <v/>
      </c>
      <c r="AC245" s="52" t="str">
        <f t="shared" si="41"/>
        <v/>
      </c>
      <c r="AD245" s="53" t="str">
        <f t="shared" si="48"/>
        <v/>
      </c>
      <c r="AE245" s="91"/>
      <c r="AF245" s="128" t="str">
        <f t="shared" si="42"/>
        <v/>
      </c>
      <c r="AG245" s="129" t="str">
        <f t="shared" si="47"/>
        <v/>
      </c>
      <c r="AH245" s="91"/>
    </row>
    <row r="246" spans="1:34" x14ac:dyDescent="0.25">
      <c r="B246" s="143">
        <f t="shared" si="43"/>
        <v>0.79513888888888662</v>
      </c>
      <c r="C246" s="46"/>
      <c r="D246" s="54"/>
      <c r="E246" s="46"/>
      <c r="F246" s="54"/>
      <c r="G246" s="56"/>
      <c r="H246" s="93"/>
      <c r="I246" s="104"/>
      <c r="J246" s="105"/>
      <c r="K246" s="106"/>
      <c r="L246" s="93"/>
      <c r="M246" s="73"/>
      <c r="N246" s="122"/>
      <c r="O246" s="105"/>
      <c r="P246" s="106"/>
      <c r="Q246" s="106"/>
      <c r="R246" s="106"/>
      <c r="S246" s="93"/>
      <c r="T246" s="118"/>
      <c r="U246" s="118"/>
      <c r="V246" s="55" t="str">
        <f t="shared" si="37"/>
        <v/>
      </c>
      <c r="W246" s="49" t="str">
        <f t="shared" si="38"/>
        <v/>
      </c>
      <c r="X246" s="49" t="str">
        <f t="shared" si="39"/>
        <v/>
      </c>
      <c r="Y246" s="49" t="str">
        <f t="shared" si="40"/>
        <v/>
      </c>
      <c r="Z246" s="49" t="str">
        <f t="shared" si="44"/>
        <v/>
      </c>
      <c r="AA246" s="51" t="str">
        <f t="shared" si="45"/>
        <v/>
      </c>
      <c r="AB246" s="51" t="str">
        <f t="shared" si="46"/>
        <v/>
      </c>
      <c r="AC246" s="52" t="str">
        <f t="shared" si="41"/>
        <v/>
      </c>
      <c r="AD246" s="53" t="str">
        <f t="shared" si="48"/>
        <v/>
      </c>
      <c r="AE246" s="91"/>
      <c r="AF246" s="128" t="str">
        <f t="shared" si="42"/>
        <v/>
      </c>
      <c r="AG246" s="129" t="str">
        <f t="shared" si="47"/>
        <v/>
      </c>
      <c r="AH246" s="91"/>
    </row>
    <row r="247" spans="1:34" x14ac:dyDescent="0.25">
      <c r="B247" s="143">
        <f t="shared" si="43"/>
        <v>0.79861111111110883</v>
      </c>
      <c r="C247" s="46"/>
      <c r="D247" s="54"/>
      <c r="E247" s="46"/>
      <c r="F247" s="54"/>
      <c r="G247" s="56"/>
      <c r="H247" s="93"/>
      <c r="I247" s="104"/>
      <c r="J247" s="105"/>
      <c r="K247" s="106"/>
      <c r="L247" s="93"/>
      <c r="M247" s="73"/>
      <c r="N247" s="122"/>
      <c r="O247" s="105"/>
      <c r="P247" s="106"/>
      <c r="Q247" s="106"/>
      <c r="R247" s="106"/>
      <c r="S247" s="93"/>
      <c r="T247" s="118"/>
      <c r="U247" s="118"/>
      <c r="V247" s="55" t="str">
        <f t="shared" si="37"/>
        <v/>
      </c>
      <c r="W247" s="49" t="str">
        <f t="shared" si="38"/>
        <v/>
      </c>
      <c r="X247" s="49" t="str">
        <f t="shared" si="39"/>
        <v/>
      </c>
      <c r="Y247" s="49" t="str">
        <f t="shared" si="40"/>
        <v/>
      </c>
      <c r="Z247" s="49" t="str">
        <f t="shared" si="44"/>
        <v/>
      </c>
      <c r="AA247" s="51" t="str">
        <f t="shared" si="45"/>
        <v/>
      </c>
      <c r="AB247" s="51" t="str">
        <f t="shared" si="46"/>
        <v/>
      </c>
      <c r="AC247" s="52" t="str">
        <f t="shared" si="41"/>
        <v/>
      </c>
      <c r="AD247" s="53" t="str">
        <f t="shared" si="48"/>
        <v/>
      </c>
      <c r="AE247" s="91"/>
      <c r="AF247" s="128" t="str">
        <f t="shared" si="42"/>
        <v/>
      </c>
      <c r="AG247" s="129" t="str">
        <f t="shared" si="47"/>
        <v/>
      </c>
      <c r="AH247" s="91"/>
    </row>
    <row r="248" spans="1:34" x14ac:dyDescent="0.25">
      <c r="B248" s="143">
        <f t="shared" si="43"/>
        <v>0.80208333333333104</v>
      </c>
      <c r="C248" s="46"/>
      <c r="D248" s="54"/>
      <c r="E248" s="46"/>
      <c r="F248" s="54"/>
      <c r="G248" s="56"/>
      <c r="H248" s="93"/>
      <c r="I248" s="104"/>
      <c r="J248" s="105"/>
      <c r="K248" s="106"/>
      <c r="L248" s="93"/>
      <c r="M248" s="73"/>
      <c r="N248" s="122"/>
      <c r="O248" s="105"/>
      <c r="P248" s="106"/>
      <c r="Q248" s="106"/>
      <c r="R248" s="106"/>
      <c r="S248" s="93"/>
      <c r="T248" s="118"/>
      <c r="U248" s="118"/>
      <c r="V248" s="55" t="str">
        <f t="shared" si="37"/>
        <v/>
      </c>
      <c r="W248" s="49" t="str">
        <f t="shared" si="38"/>
        <v/>
      </c>
      <c r="X248" s="49" t="str">
        <f t="shared" si="39"/>
        <v/>
      </c>
      <c r="Y248" s="49" t="str">
        <f t="shared" si="40"/>
        <v/>
      </c>
      <c r="Z248" s="49" t="str">
        <f t="shared" si="44"/>
        <v/>
      </c>
      <c r="AA248" s="51" t="str">
        <f t="shared" si="45"/>
        <v/>
      </c>
      <c r="AB248" s="51" t="str">
        <f t="shared" si="46"/>
        <v/>
      </c>
      <c r="AC248" s="52" t="str">
        <f t="shared" si="41"/>
        <v/>
      </c>
      <c r="AD248" s="53" t="str">
        <f t="shared" si="48"/>
        <v/>
      </c>
      <c r="AE248" s="91"/>
      <c r="AF248" s="128" t="str">
        <f t="shared" si="42"/>
        <v/>
      </c>
      <c r="AG248" s="129" t="str">
        <f t="shared" si="47"/>
        <v/>
      </c>
      <c r="AH248" s="91"/>
    </row>
    <row r="249" spans="1:34" x14ac:dyDescent="0.25">
      <c r="B249" s="143">
        <f t="shared" si="43"/>
        <v>0.80555555555555325</v>
      </c>
      <c r="C249" s="46"/>
      <c r="D249" s="54"/>
      <c r="E249" s="46"/>
      <c r="F249" s="54"/>
      <c r="G249" s="56"/>
      <c r="H249" s="93"/>
      <c r="I249" s="104"/>
      <c r="J249" s="105"/>
      <c r="K249" s="106"/>
      <c r="L249" s="93"/>
      <c r="M249" s="73"/>
      <c r="N249" s="122"/>
      <c r="O249" s="105"/>
      <c r="P249" s="106"/>
      <c r="Q249" s="106"/>
      <c r="R249" s="106"/>
      <c r="S249" s="93"/>
      <c r="T249" s="118"/>
      <c r="U249" s="118"/>
      <c r="V249" s="55" t="str">
        <f t="shared" si="37"/>
        <v/>
      </c>
      <c r="W249" s="49" t="str">
        <f t="shared" si="38"/>
        <v/>
      </c>
      <c r="X249" s="49" t="str">
        <f t="shared" si="39"/>
        <v/>
      </c>
      <c r="Y249" s="49" t="str">
        <f t="shared" si="40"/>
        <v/>
      </c>
      <c r="Z249" s="49" t="str">
        <f t="shared" si="44"/>
        <v/>
      </c>
      <c r="AA249" s="51" t="str">
        <f t="shared" si="45"/>
        <v/>
      </c>
      <c r="AB249" s="51" t="str">
        <f t="shared" si="46"/>
        <v/>
      </c>
      <c r="AC249" s="52" t="str">
        <f t="shared" si="41"/>
        <v/>
      </c>
      <c r="AD249" s="53" t="str">
        <f t="shared" si="48"/>
        <v/>
      </c>
      <c r="AE249" s="91"/>
      <c r="AF249" s="128" t="str">
        <f t="shared" si="42"/>
        <v/>
      </c>
      <c r="AG249" s="129" t="str">
        <f t="shared" si="47"/>
        <v/>
      </c>
      <c r="AH249" s="91"/>
    </row>
    <row r="250" spans="1:34" x14ac:dyDescent="0.25">
      <c r="B250" s="143">
        <f t="shared" si="43"/>
        <v>0.80902777777777546</v>
      </c>
      <c r="C250" s="46"/>
      <c r="D250" s="54"/>
      <c r="E250" s="46"/>
      <c r="F250" s="54"/>
      <c r="G250" s="56"/>
      <c r="H250" s="93"/>
      <c r="I250" s="104"/>
      <c r="J250" s="105"/>
      <c r="K250" s="106"/>
      <c r="L250" s="93"/>
      <c r="M250" s="73"/>
      <c r="N250" s="122"/>
      <c r="O250" s="105"/>
      <c r="P250" s="106"/>
      <c r="Q250" s="106"/>
      <c r="R250" s="106"/>
      <c r="S250" s="93"/>
      <c r="T250" s="118"/>
      <c r="U250" s="118"/>
      <c r="V250" s="55" t="str">
        <f t="shared" si="37"/>
        <v/>
      </c>
      <c r="W250" s="49" t="str">
        <f t="shared" si="38"/>
        <v/>
      </c>
      <c r="X250" s="49" t="str">
        <f t="shared" si="39"/>
        <v/>
      </c>
      <c r="Y250" s="49" t="str">
        <f t="shared" si="40"/>
        <v/>
      </c>
      <c r="Z250" s="49" t="str">
        <f t="shared" si="44"/>
        <v/>
      </c>
      <c r="AA250" s="51" t="str">
        <f t="shared" si="45"/>
        <v/>
      </c>
      <c r="AB250" s="51" t="str">
        <f t="shared" si="46"/>
        <v/>
      </c>
      <c r="AC250" s="52" t="str">
        <f t="shared" si="41"/>
        <v/>
      </c>
      <c r="AD250" s="53" t="str">
        <f t="shared" si="48"/>
        <v/>
      </c>
      <c r="AE250" s="91"/>
      <c r="AF250" s="128" t="str">
        <f t="shared" si="42"/>
        <v/>
      </c>
      <c r="AG250" s="129" t="str">
        <f t="shared" si="47"/>
        <v/>
      </c>
      <c r="AH250" s="91"/>
    </row>
    <row r="251" spans="1:34" x14ac:dyDescent="0.25">
      <c r="B251" s="143">
        <f t="shared" si="43"/>
        <v>0.81249999999999767</v>
      </c>
      <c r="C251" s="46"/>
      <c r="D251" s="54"/>
      <c r="E251" s="46"/>
      <c r="F251" s="54"/>
      <c r="G251" s="56"/>
      <c r="H251" s="93"/>
      <c r="I251" s="104"/>
      <c r="J251" s="105"/>
      <c r="K251" s="106"/>
      <c r="L251" s="93"/>
      <c r="M251" s="73"/>
      <c r="N251" s="122"/>
      <c r="O251" s="105"/>
      <c r="P251" s="106"/>
      <c r="Q251" s="106"/>
      <c r="R251" s="106"/>
      <c r="S251" s="93"/>
      <c r="T251" s="118"/>
      <c r="U251" s="118"/>
      <c r="V251" s="55" t="str">
        <f t="shared" si="37"/>
        <v/>
      </c>
      <c r="W251" s="49" t="str">
        <f t="shared" si="38"/>
        <v/>
      </c>
      <c r="X251" s="49" t="str">
        <f t="shared" si="39"/>
        <v/>
      </c>
      <c r="Y251" s="49" t="str">
        <f t="shared" si="40"/>
        <v/>
      </c>
      <c r="Z251" s="49" t="str">
        <f t="shared" si="44"/>
        <v/>
      </c>
      <c r="AA251" s="51" t="str">
        <f t="shared" si="45"/>
        <v/>
      </c>
      <c r="AB251" s="51" t="str">
        <f t="shared" si="46"/>
        <v/>
      </c>
      <c r="AC251" s="52" t="str">
        <f t="shared" si="41"/>
        <v/>
      </c>
      <c r="AD251" s="53" t="str">
        <f t="shared" si="48"/>
        <v/>
      </c>
      <c r="AE251" s="91"/>
      <c r="AF251" s="128" t="str">
        <f t="shared" si="42"/>
        <v/>
      </c>
      <c r="AG251" s="129" t="str">
        <f t="shared" si="47"/>
        <v/>
      </c>
      <c r="AH251" s="91"/>
    </row>
    <row r="252" spans="1:34" x14ac:dyDescent="0.25">
      <c r="B252" s="143">
        <f t="shared" si="43"/>
        <v>0.81597222222221988</v>
      </c>
      <c r="C252" s="46"/>
      <c r="D252" s="54"/>
      <c r="E252" s="46"/>
      <c r="F252" s="54"/>
      <c r="G252" s="56"/>
      <c r="H252" s="93"/>
      <c r="I252" s="104"/>
      <c r="J252" s="105"/>
      <c r="K252" s="106"/>
      <c r="L252" s="93"/>
      <c r="M252" s="73"/>
      <c r="N252" s="122"/>
      <c r="O252" s="105"/>
      <c r="P252" s="106"/>
      <c r="Q252" s="106"/>
      <c r="R252" s="106"/>
      <c r="S252" s="93"/>
      <c r="T252" s="118"/>
      <c r="U252" s="118"/>
      <c r="V252" s="55" t="str">
        <f t="shared" si="37"/>
        <v/>
      </c>
      <c r="W252" s="49" t="str">
        <f t="shared" si="38"/>
        <v/>
      </c>
      <c r="X252" s="49" t="str">
        <f t="shared" si="39"/>
        <v/>
      </c>
      <c r="Y252" s="49" t="str">
        <f t="shared" si="40"/>
        <v/>
      </c>
      <c r="Z252" s="49" t="str">
        <f t="shared" si="44"/>
        <v/>
      </c>
      <c r="AA252" s="51" t="str">
        <f t="shared" si="45"/>
        <v/>
      </c>
      <c r="AB252" s="51" t="str">
        <f t="shared" si="46"/>
        <v/>
      </c>
      <c r="AC252" s="52" t="str">
        <f t="shared" si="41"/>
        <v/>
      </c>
      <c r="AD252" s="53" t="str">
        <f t="shared" si="48"/>
        <v/>
      </c>
      <c r="AE252" s="91"/>
      <c r="AF252" s="128" t="str">
        <f t="shared" si="42"/>
        <v/>
      </c>
      <c r="AG252" s="129" t="str">
        <f t="shared" si="47"/>
        <v/>
      </c>
      <c r="AH252" s="91"/>
    </row>
    <row r="253" spans="1:34" x14ac:dyDescent="0.25">
      <c r="B253" s="143">
        <f t="shared" si="43"/>
        <v>0.81944444444444209</v>
      </c>
      <c r="C253" s="46"/>
      <c r="D253" s="54"/>
      <c r="E253" s="46"/>
      <c r="F253" s="54"/>
      <c r="G253" s="56"/>
      <c r="H253" s="93"/>
      <c r="I253" s="104"/>
      <c r="J253" s="105"/>
      <c r="K253" s="106"/>
      <c r="L253" s="93"/>
      <c r="M253" s="73"/>
      <c r="N253" s="122"/>
      <c r="O253" s="105"/>
      <c r="P253" s="106"/>
      <c r="Q253" s="106"/>
      <c r="R253" s="106"/>
      <c r="S253" s="93"/>
      <c r="T253" s="118"/>
      <c r="U253" s="118"/>
      <c r="V253" s="55" t="str">
        <f t="shared" si="37"/>
        <v/>
      </c>
      <c r="W253" s="49" t="str">
        <f t="shared" si="38"/>
        <v/>
      </c>
      <c r="X253" s="49" t="str">
        <f t="shared" si="39"/>
        <v/>
      </c>
      <c r="Y253" s="49" t="str">
        <f t="shared" si="40"/>
        <v/>
      </c>
      <c r="Z253" s="49" t="str">
        <f t="shared" si="44"/>
        <v/>
      </c>
      <c r="AA253" s="51" t="str">
        <f t="shared" si="45"/>
        <v/>
      </c>
      <c r="AB253" s="51" t="str">
        <f t="shared" si="46"/>
        <v/>
      </c>
      <c r="AC253" s="52" t="str">
        <f t="shared" si="41"/>
        <v/>
      </c>
      <c r="AD253" s="53" t="str">
        <f t="shared" si="48"/>
        <v/>
      </c>
      <c r="AE253" s="91"/>
      <c r="AF253" s="128" t="str">
        <f t="shared" si="42"/>
        <v/>
      </c>
      <c r="AG253" s="129" t="str">
        <f t="shared" si="47"/>
        <v/>
      </c>
      <c r="AH253" s="91"/>
    </row>
    <row r="254" spans="1:34" x14ac:dyDescent="0.25">
      <c r="B254" s="143">
        <f t="shared" si="43"/>
        <v>0.8229166666666643</v>
      </c>
      <c r="C254" s="46"/>
      <c r="D254" s="54"/>
      <c r="E254" s="46"/>
      <c r="F254" s="54"/>
      <c r="G254" s="56"/>
      <c r="H254" s="93"/>
      <c r="I254" s="104"/>
      <c r="J254" s="105"/>
      <c r="K254" s="106"/>
      <c r="L254" s="93"/>
      <c r="M254" s="73"/>
      <c r="N254" s="122"/>
      <c r="O254" s="105"/>
      <c r="P254" s="106"/>
      <c r="Q254" s="106"/>
      <c r="R254" s="106"/>
      <c r="S254" s="93"/>
      <c r="T254" s="118"/>
      <c r="U254" s="118"/>
      <c r="V254" s="55" t="str">
        <f t="shared" si="37"/>
        <v/>
      </c>
      <c r="W254" s="49" t="str">
        <f t="shared" si="38"/>
        <v/>
      </c>
      <c r="X254" s="49" t="str">
        <f t="shared" si="39"/>
        <v/>
      </c>
      <c r="Y254" s="49" t="str">
        <f t="shared" si="40"/>
        <v/>
      </c>
      <c r="Z254" s="49" t="str">
        <f t="shared" si="44"/>
        <v/>
      </c>
      <c r="AA254" s="51" t="str">
        <f t="shared" si="45"/>
        <v/>
      </c>
      <c r="AB254" s="51" t="str">
        <f t="shared" si="46"/>
        <v/>
      </c>
      <c r="AC254" s="52" t="str">
        <f t="shared" si="41"/>
        <v/>
      </c>
      <c r="AD254" s="53" t="str">
        <f t="shared" si="48"/>
        <v/>
      </c>
      <c r="AE254" s="91"/>
      <c r="AF254" s="128" t="str">
        <f t="shared" si="42"/>
        <v/>
      </c>
      <c r="AG254" s="129" t="str">
        <f t="shared" si="47"/>
        <v/>
      </c>
      <c r="AH254" s="91"/>
    </row>
    <row r="255" spans="1:34" x14ac:dyDescent="0.25">
      <c r="B255" s="143">
        <f t="shared" si="43"/>
        <v>0.82638888888888651</v>
      </c>
      <c r="C255" s="46"/>
      <c r="D255" s="54"/>
      <c r="E255" s="46"/>
      <c r="F255" s="54"/>
      <c r="G255" s="56"/>
      <c r="H255" s="93"/>
      <c r="I255" s="104"/>
      <c r="J255" s="105"/>
      <c r="K255" s="106"/>
      <c r="L255" s="93"/>
      <c r="M255" s="73"/>
      <c r="N255" s="122"/>
      <c r="O255" s="105"/>
      <c r="P255" s="106"/>
      <c r="Q255" s="106"/>
      <c r="R255" s="106"/>
      <c r="S255" s="93"/>
      <c r="T255" s="118"/>
      <c r="U255" s="118"/>
      <c r="V255" s="55" t="str">
        <f t="shared" si="37"/>
        <v/>
      </c>
      <c r="W255" s="49" t="str">
        <f t="shared" si="38"/>
        <v/>
      </c>
      <c r="X255" s="49" t="str">
        <f t="shared" si="39"/>
        <v/>
      </c>
      <c r="Y255" s="49" t="str">
        <f t="shared" si="40"/>
        <v/>
      </c>
      <c r="Z255" s="49" t="str">
        <f t="shared" si="44"/>
        <v/>
      </c>
      <c r="AA255" s="51" t="str">
        <f t="shared" si="45"/>
        <v/>
      </c>
      <c r="AB255" s="51" t="str">
        <f t="shared" si="46"/>
        <v/>
      </c>
      <c r="AC255" s="52" t="str">
        <f t="shared" si="41"/>
        <v/>
      </c>
      <c r="AD255" s="53" t="str">
        <f t="shared" si="48"/>
        <v/>
      </c>
      <c r="AE255" s="91"/>
      <c r="AF255" s="128" t="str">
        <f t="shared" si="42"/>
        <v/>
      </c>
      <c r="AG255" s="129" t="str">
        <f t="shared" si="47"/>
        <v/>
      </c>
      <c r="AH255" s="91"/>
    </row>
    <row r="256" spans="1:34" ht="15.75" thickBot="1" x14ac:dyDescent="0.3">
      <c r="A256" s="14"/>
      <c r="B256" s="149">
        <f t="shared" si="43"/>
        <v>0.82986111111110872</v>
      </c>
      <c r="C256" s="57"/>
      <c r="D256" s="58"/>
      <c r="E256" s="57"/>
      <c r="F256" s="58"/>
      <c r="G256" s="59"/>
      <c r="H256" s="94"/>
      <c r="I256" s="107"/>
      <c r="J256" s="108"/>
      <c r="K256" s="109"/>
      <c r="L256" s="94"/>
      <c r="M256" s="74"/>
      <c r="N256" s="123"/>
      <c r="O256" s="108"/>
      <c r="P256" s="109"/>
      <c r="Q256" s="109"/>
      <c r="R256" s="109"/>
      <c r="S256" s="94"/>
      <c r="T256" s="119"/>
      <c r="U256" s="119"/>
      <c r="V256" s="60" t="str">
        <f t="shared" si="37"/>
        <v/>
      </c>
      <c r="W256" s="61" t="str">
        <f t="shared" si="38"/>
        <v/>
      </c>
      <c r="X256" s="61" t="str">
        <f t="shared" si="39"/>
        <v/>
      </c>
      <c r="Y256" s="61" t="str">
        <f t="shared" si="40"/>
        <v/>
      </c>
      <c r="Z256" s="61" t="str">
        <f t="shared" si="44"/>
        <v/>
      </c>
      <c r="AA256" s="62" t="str">
        <f t="shared" si="45"/>
        <v/>
      </c>
      <c r="AB256" s="62" t="str">
        <f t="shared" si="46"/>
        <v/>
      </c>
      <c r="AC256" s="63" t="str">
        <f t="shared" si="41"/>
        <v/>
      </c>
      <c r="AD256" s="64" t="str">
        <f t="shared" si="48"/>
        <v/>
      </c>
      <c r="AE256" s="91"/>
      <c r="AF256" s="128" t="str">
        <f t="shared" si="42"/>
        <v/>
      </c>
      <c r="AG256" s="129" t="str">
        <f t="shared" si="47"/>
        <v/>
      </c>
      <c r="AH256" s="91"/>
    </row>
    <row r="257" spans="1:34" x14ac:dyDescent="0.25">
      <c r="A257" s="14" t="s">
        <v>46</v>
      </c>
      <c r="B257" s="150">
        <f t="shared" si="43"/>
        <v>0.83333333333333093</v>
      </c>
      <c r="C257" s="65"/>
      <c r="D257" s="47"/>
      <c r="E257" s="65"/>
      <c r="F257" s="47"/>
      <c r="G257" s="66"/>
      <c r="H257" s="95"/>
      <c r="I257" s="110"/>
      <c r="J257" s="111"/>
      <c r="K257" s="112"/>
      <c r="L257" s="95"/>
      <c r="M257" s="75"/>
      <c r="N257" s="121"/>
      <c r="O257" s="111"/>
      <c r="P257" s="112"/>
      <c r="Q257" s="112"/>
      <c r="R257" s="112"/>
      <c r="S257" s="95"/>
      <c r="T257" s="120"/>
      <c r="U257" s="120"/>
      <c r="V257" s="48" t="str">
        <f t="shared" si="37"/>
        <v/>
      </c>
      <c r="W257" s="50" t="str">
        <f t="shared" si="38"/>
        <v/>
      </c>
      <c r="X257" s="50" t="str">
        <f t="shared" si="39"/>
        <v/>
      </c>
      <c r="Y257" s="50" t="str">
        <f t="shared" si="40"/>
        <v/>
      </c>
      <c r="Z257" s="50" t="str">
        <f t="shared" si="44"/>
        <v/>
      </c>
      <c r="AA257" s="67" t="str">
        <f t="shared" si="45"/>
        <v/>
      </c>
      <c r="AB257" s="67" t="str">
        <f t="shared" si="46"/>
        <v/>
      </c>
      <c r="AC257" s="68" t="str">
        <f t="shared" si="41"/>
        <v/>
      </c>
      <c r="AD257" s="69" t="str">
        <f t="shared" si="48"/>
        <v/>
      </c>
      <c r="AE257" s="91"/>
      <c r="AF257" s="128" t="str">
        <f t="shared" si="42"/>
        <v/>
      </c>
      <c r="AG257" s="129" t="str">
        <f t="shared" si="47"/>
        <v/>
      </c>
      <c r="AH257" s="91"/>
    </row>
    <row r="258" spans="1:34" x14ac:dyDescent="0.25">
      <c r="B258" s="143">
        <f t="shared" si="43"/>
        <v>0.83680555555555314</v>
      </c>
      <c r="C258" s="46"/>
      <c r="D258" s="54"/>
      <c r="E258" s="46"/>
      <c r="F258" s="54"/>
      <c r="G258" s="56"/>
      <c r="H258" s="93"/>
      <c r="I258" s="104"/>
      <c r="J258" s="105"/>
      <c r="K258" s="106"/>
      <c r="L258" s="93"/>
      <c r="M258" s="73"/>
      <c r="N258" s="122"/>
      <c r="O258" s="105"/>
      <c r="P258" s="106"/>
      <c r="Q258" s="106"/>
      <c r="R258" s="106"/>
      <c r="S258" s="93"/>
      <c r="T258" s="118"/>
      <c r="U258" s="118"/>
      <c r="V258" s="55" t="str">
        <f t="shared" si="37"/>
        <v/>
      </c>
      <c r="W258" s="49" t="str">
        <f t="shared" si="38"/>
        <v/>
      </c>
      <c r="X258" s="49" t="str">
        <f t="shared" si="39"/>
        <v/>
      </c>
      <c r="Y258" s="49" t="str">
        <f t="shared" si="40"/>
        <v/>
      </c>
      <c r="Z258" s="49" t="str">
        <f t="shared" si="44"/>
        <v/>
      </c>
      <c r="AA258" s="51" t="str">
        <f t="shared" si="45"/>
        <v/>
      </c>
      <c r="AB258" s="51" t="str">
        <f t="shared" si="46"/>
        <v/>
      </c>
      <c r="AC258" s="52" t="str">
        <f t="shared" si="41"/>
        <v/>
      </c>
      <c r="AD258" s="53" t="str">
        <f t="shared" si="48"/>
        <v/>
      </c>
      <c r="AE258" s="91"/>
      <c r="AF258" s="128" t="str">
        <f t="shared" si="42"/>
        <v/>
      </c>
      <c r="AG258" s="129" t="str">
        <f t="shared" si="47"/>
        <v/>
      </c>
      <c r="AH258" s="91"/>
    </row>
    <row r="259" spans="1:34" x14ac:dyDescent="0.25">
      <c r="B259" s="143">
        <f t="shared" si="43"/>
        <v>0.84027777777777535</v>
      </c>
      <c r="C259" s="46"/>
      <c r="D259" s="54"/>
      <c r="E259" s="46"/>
      <c r="F259" s="54"/>
      <c r="G259" s="56"/>
      <c r="H259" s="93"/>
      <c r="I259" s="104"/>
      <c r="J259" s="105"/>
      <c r="K259" s="106"/>
      <c r="L259" s="93"/>
      <c r="M259" s="73"/>
      <c r="N259" s="122"/>
      <c r="O259" s="105"/>
      <c r="P259" s="106"/>
      <c r="Q259" s="106"/>
      <c r="R259" s="106"/>
      <c r="S259" s="93"/>
      <c r="T259" s="118"/>
      <c r="U259" s="118"/>
      <c r="V259" s="55" t="str">
        <f t="shared" si="37"/>
        <v/>
      </c>
      <c r="W259" s="49" t="str">
        <f t="shared" si="38"/>
        <v/>
      </c>
      <c r="X259" s="49" t="str">
        <f t="shared" si="39"/>
        <v/>
      </c>
      <c r="Y259" s="49" t="str">
        <f t="shared" si="40"/>
        <v/>
      </c>
      <c r="Z259" s="49" t="str">
        <f t="shared" si="44"/>
        <v/>
      </c>
      <c r="AA259" s="51" t="str">
        <f t="shared" si="45"/>
        <v/>
      </c>
      <c r="AB259" s="51" t="str">
        <f t="shared" si="46"/>
        <v/>
      </c>
      <c r="AC259" s="52" t="str">
        <f t="shared" si="41"/>
        <v/>
      </c>
      <c r="AD259" s="53" t="str">
        <f t="shared" si="48"/>
        <v/>
      </c>
      <c r="AE259" s="91"/>
      <c r="AF259" s="128" t="str">
        <f t="shared" si="42"/>
        <v/>
      </c>
      <c r="AG259" s="129" t="str">
        <f t="shared" si="47"/>
        <v/>
      </c>
      <c r="AH259" s="91"/>
    </row>
    <row r="260" spans="1:34" x14ac:dyDescent="0.25">
      <c r="B260" s="143">
        <f t="shared" si="43"/>
        <v>0.84374999999999756</v>
      </c>
      <c r="C260" s="46"/>
      <c r="D260" s="54"/>
      <c r="E260" s="46"/>
      <c r="F260" s="54"/>
      <c r="G260" s="56"/>
      <c r="H260" s="93"/>
      <c r="I260" s="104"/>
      <c r="J260" s="105"/>
      <c r="K260" s="106"/>
      <c r="L260" s="93"/>
      <c r="M260" s="73"/>
      <c r="N260" s="122"/>
      <c r="O260" s="105"/>
      <c r="P260" s="106"/>
      <c r="Q260" s="106"/>
      <c r="R260" s="106"/>
      <c r="S260" s="93"/>
      <c r="T260" s="118"/>
      <c r="U260" s="118"/>
      <c r="V260" s="55" t="str">
        <f t="shared" si="37"/>
        <v/>
      </c>
      <c r="W260" s="49" t="str">
        <f t="shared" si="38"/>
        <v/>
      </c>
      <c r="X260" s="49" t="str">
        <f t="shared" si="39"/>
        <v/>
      </c>
      <c r="Y260" s="49" t="str">
        <f t="shared" si="40"/>
        <v/>
      </c>
      <c r="Z260" s="49" t="str">
        <f t="shared" si="44"/>
        <v/>
      </c>
      <c r="AA260" s="51" t="str">
        <f t="shared" si="45"/>
        <v/>
      </c>
      <c r="AB260" s="51" t="str">
        <f t="shared" si="46"/>
        <v/>
      </c>
      <c r="AC260" s="52" t="str">
        <f t="shared" si="41"/>
        <v/>
      </c>
      <c r="AD260" s="53" t="str">
        <f t="shared" si="48"/>
        <v/>
      </c>
      <c r="AE260" s="91"/>
      <c r="AF260" s="128" t="str">
        <f t="shared" si="42"/>
        <v/>
      </c>
      <c r="AG260" s="129" t="str">
        <f t="shared" si="47"/>
        <v/>
      </c>
      <c r="AH260" s="91"/>
    </row>
    <row r="261" spans="1:34" x14ac:dyDescent="0.25">
      <c r="B261" s="143">
        <f t="shared" si="43"/>
        <v>0.84722222222221977</v>
      </c>
      <c r="C261" s="46"/>
      <c r="D261" s="54"/>
      <c r="E261" s="46"/>
      <c r="F261" s="54"/>
      <c r="G261" s="56"/>
      <c r="H261" s="93"/>
      <c r="I261" s="104"/>
      <c r="J261" s="105"/>
      <c r="K261" s="106"/>
      <c r="L261" s="93"/>
      <c r="M261" s="73"/>
      <c r="N261" s="122"/>
      <c r="O261" s="105"/>
      <c r="P261" s="106"/>
      <c r="Q261" s="106"/>
      <c r="R261" s="106"/>
      <c r="S261" s="93"/>
      <c r="T261" s="118"/>
      <c r="U261" s="118"/>
      <c r="V261" s="55" t="str">
        <f t="shared" si="37"/>
        <v/>
      </c>
      <c r="W261" s="49" t="str">
        <f t="shared" si="38"/>
        <v/>
      </c>
      <c r="X261" s="49" t="str">
        <f t="shared" si="39"/>
        <v/>
      </c>
      <c r="Y261" s="49" t="str">
        <f t="shared" si="40"/>
        <v/>
      </c>
      <c r="Z261" s="49" t="str">
        <f t="shared" si="44"/>
        <v/>
      </c>
      <c r="AA261" s="51" t="str">
        <f t="shared" si="45"/>
        <v/>
      </c>
      <c r="AB261" s="51" t="str">
        <f t="shared" si="46"/>
        <v/>
      </c>
      <c r="AC261" s="52" t="str">
        <f t="shared" si="41"/>
        <v/>
      </c>
      <c r="AD261" s="53" t="str">
        <f t="shared" si="48"/>
        <v/>
      </c>
      <c r="AE261" s="91"/>
      <c r="AF261" s="128" t="str">
        <f t="shared" si="42"/>
        <v/>
      </c>
      <c r="AG261" s="129" t="str">
        <f t="shared" si="47"/>
        <v/>
      </c>
      <c r="AH261" s="91"/>
    </row>
    <row r="262" spans="1:34" x14ac:dyDescent="0.25">
      <c r="B262" s="143">
        <f t="shared" si="43"/>
        <v>0.85069444444444198</v>
      </c>
      <c r="C262" s="46"/>
      <c r="D262" s="54"/>
      <c r="E262" s="46"/>
      <c r="F262" s="54"/>
      <c r="G262" s="56"/>
      <c r="H262" s="93"/>
      <c r="I262" s="104"/>
      <c r="J262" s="105"/>
      <c r="K262" s="106"/>
      <c r="L262" s="93"/>
      <c r="M262" s="73"/>
      <c r="N262" s="122"/>
      <c r="O262" s="105"/>
      <c r="P262" s="106"/>
      <c r="Q262" s="106"/>
      <c r="R262" s="106"/>
      <c r="S262" s="93"/>
      <c r="T262" s="118"/>
      <c r="U262" s="118"/>
      <c r="V262" s="55" t="str">
        <f t="shared" si="37"/>
        <v/>
      </c>
      <c r="W262" s="49" t="str">
        <f t="shared" si="38"/>
        <v/>
      </c>
      <c r="X262" s="49" t="str">
        <f t="shared" si="39"/>
        <v/>
      </c>
      <c r="Y262" s="49" t="str">
        <f t="shared" si="40"/>
        <v/>
      </c>
      <c r="Z262" s="49" t="str">
        <f t="shared" si="44"/>
        <v/>
      </c>
      <c r="AA262" s="51" t="str">
        <f t="shared" si="45"/>
        <v/>
      </c>
      <c r="AB262" s="51" t="str">
        <f t="shared" si="46"/>
        <v/>
      </c>
      <c r="AC262" s="52" t="str">
        <f t="shared" si="41"/>
        <v/>
      </c>
      <c r="AD262" s="53" t="str">
        <f t="shared" si="48"/>
        <v/>
      </c>
      <c r="AE262" s="91"/>
      <c r="AF262" s="128" t="str">
        <f t="shared" si="42"/>
        <v/>
      </c>
      <c r="AG262" s="129" t="str">
        <f t="shared" si="47"/>
        <v/>
      </c>
      <c r="AH262" s="91"/>
    </row>
    <row r="263" spans="1:34" x14ac:dyDescent="0.25">
      <c r="B263" s="143">
        <f t="shared" si="43"/>
        <v>0.85416666666666419</v>
      </c>
      <c r="C263" s="46"/>
      <c r="D263" s="54"/>
      <c r="E263" s="46"/>
      <c r="F263" s="54"/>
      <c r="G263" s="56"/>
      <c r="H263" s="93"/>
      <c r="I263" s="104"/>
      <c r="J263" s="105"/>
      <c r="K263" s="106"/>
      <c r="L263" s="93"/>
      <c r="M263" s="73"/>
      <c r="N263" s="122"/>
      <c r="O263" s="105"/>
      <c r="P263" s="106"/>
      <c r="Q263" s="106"/>
      <c r="R263" s="106"/>
      <c r="S263" s="93"/>
      <c r="T263" s="118"/>
      <c r="U263" s="118"/>
      <c r="V263" s="55" t="str">
        <f t="shared" si="37"/>
        <v/>
      </c>
      <c r="W263" s="49" t="str">
        <f t="shared" si="38"/>
        <v/>
      </c>
      <c r="X263" s="49" t="str">
        <f t="shared" si="39"/>
        <v/>
      </c>
      <c r="Y263" s="49" t="str">
        <f t="shared" si="40"/>
        <v/>
      </c>
      <c r="Z263" s="49" t="str">
        <f t="shared" si="44"/>
        <v/>
      </c>
      <c r="AA263" s="51" t="str">
        <f t="shared" si="45"/>
        <v/>
      </c>
      <c r="AB263" s="51" t="str">
        <f t="shared" si="46"/>
        <v/>
      </c>
      <c r="AC263" s="52" t="str">
        <f t="shared" si="41"/>
        <v/>
      </c>
      <c r="AD263" s="53" t="str">
        <f t="shared" si="48"/>
        <v/>
      </c>
      <c r="AE263" s="91"/>
      <c r="AF263" s="128" t="str">
        <f t="shared" si="42"/>
        <v/>
      </c>
      <c r="AG263" s="129" t="str">
        <f t="shared" si="47"/>
        <v/>
      </c>
      <c r="AH263" s="91"/>
    </row>
    <row r="264" spans="1:34" x14ac:dyDescent="0.25">
      <c r="B264" s="143">
        <f t="shared" si="43"/>
        <v>0.8576388888888864</v>
      </c>
      <c r="C264" s="46"/>
      <c r="D264" s="54"/>
      <c r="E264" s="46"/>
      <c r="F264" s="54"/>
      <c r="G264" s="56"/>
      <c r="H264" s="93"/>
      <c r="I264" s="104"/>
      <c r="J264" s="105"/>
      <c r="K264" s="106"/>
      <c r="L264" s="93"/>
      <c r="M264" s="73"/>
      <c r="N264" s="122"/>
      <c r="O264" s="105"/>
      <c r="P264" s="106"/>
      <c r="Q264" s="106"/>
      <c r="R264" s="106"/>
      <c r="S264" s="93"/>
      <c r="T264" s="118"/>
      <c r="U264" s="118"/>
      <c r="V264" s="55" t="str">
        <f t="shared" si="37"/>
        <v/>
      </c>
      <c r="W264" s="49" t="str">
        <f t="shared" si="38"/>
        <v/>
      </c>
      <c r="X264" s="49" t="str">
        <f t="shared" si="39"/>
        <v/>
      </c>
      <c r="Y264" s="49" t="str">
        <f t="shared" si="40"/>
        <v/>
      </c>
      <c r="Z264" s="49" t="str">
        <f t="shared" si="44"/>
        <v/>
      </c>
      <c r="AA264" s="51" t="str">
        <f t="shared" si="45"/>
        <v/>
      </c>
      <c r="AB264" s="51" t="str">
        <f t="shared" si="46"/>
        <v/>
      </c>
      <c r="AC264" s="52" t="str">
        <f t="shared" si="41"/>
        <v/>
      </c>
      <c r="AD264" s="53" t="str">
        <f t="shared" si="48"/>
        <v/>
      </c>
      <c r="AE264" s="91"/>
      <c r="AF264" s="128" t="str">
        <f t="shared" si="42"/>
        <v/>
      </c>
      <c r="AG264" s="129" t="str">
        <f t="shared" si="47"/>
        <v/>
      </c>
      <c r="AH264" s="91"/>
    </row>
    <row r="265" spans="1:34" x14ac:dyDescent="0.25">
      <c r="B265" s="143">
        <f t="shared" si="43"/>
        <v>0.86111111111110861</v>
      </c>
      <c r="C265" s="46"/>
      <c r="D265" s="54"/>
      <c r="E265" s="46"/>
      <c r="F265" s="54"/>
      <c r="G265" s="56"/>
      <c r="H265" s="93"/>
      <c r="I265" s="104"/>
      <c r="J265" s="105"/>
      <c r="K265" s="106"/>
      <c r="L265" s="93"/>
      <c r="M265" s="73"/>
      <c r="N265" s="122"/>
      <c r="O265" s="105"/>
      <c r="P265" s="106"/>
      <c r="Q265" s="106"/>
      <c r="R265" s="106"/>
      <c r="S265" s="93"/>
      <c r="T265" s="118"/>
      <c r="U265" s="118"/>
      <c r="V265" s="55" t="str">
        <f t="shared" si="37"/>
        <v/>
      </c>
      <c r="W265" s="49" t="str">
        <f t="shared" si="38"/>
        <v/>
      </c>
      <c r="X265" s="49" t="str">
        <f t="shared" si="39"/>
        <v/>
      </c>
      <c r="Y265" s="49" t="str">
        <f t="shared" si="40"/>
        <v/>
      </c>
      <c r="Z265" s="49" t="str">
        <f t="shared" si="44"/>
        <v/>
      </c>
      <c r="AA265" s="51" t="str">
        <f t="shared" si="45"/>
        <v/>
      </c>
      <c r="AB265" s="51" t="str">
        <f t="shared" si="46"/>
        <v/>
      </c>
      <c r="AC265" s="52" t="str">
        <f t="shared" si="41"/>
        <v/>
      </c>
      <c r="AD265" s="53" t="str">
        <f t="shared" si="48"/>
        <v/>
      </c>
      <c r="AE265" s="91"/>
      <c r="AF265" s="128" t="str">
        <f t="shared" si="42"/>
        <v/>
      </c>
      <c r="AG265" s="129" t="str">
        <f t="shared" si="47"/>
        <v/>
      </c>
      <c r="AH265" s="91"/>
    </row>
    <row r="266" spans="1:34" x14ac:dyDescent="0.25">
      <c r="B266" s="143">
        <f t="shared" si="43"/>
        <v>0.86458333333333082</v>
      </c>
      <c r="C266" s="46"/>
      <c r="D266" s="54"/>
      <c r="E266" s="46"/>
      <c r="F266" s="54"/>
      <c r="G266" s="56"/>
      <c r="H266" s="93"/>
      <c r="I266" s="104"/>
      <c r="J266" s="105"/>
      <c r="K266" s="106"/>
      <c r="L266" s="93"/>
      <c r="M266" s="73"/>
      <c r="N266" s="122"/>
      <c r="O266" s="105"/>
      <c r="P266" s="106"/>
      <c r="Q266" s="106"/>
      <c r="R266" s="106"/>
      <c r="S266" s="93"/>
      <c r="T266" s="118"/>
      <c r="U266" s="118"/>
      <c r="V266" s="55" t="str">
        <f t="shared" si="37"/>
        <v/>
      </c>
      <c r="W266" s="49" t="str">
        <f t="shared" si="38"/>
        <v/>
      </c>
      <c r="X266" s="49" t="str">
        <f t="shared" si="39"/>
        <v/>
      </c>
      <c r="Y266" s="49" t="str">
        <f t="shared" si="40"/>
        <v/>
      </c>
      <c r="Z266" s="49" t="str">
        <f t="shared" si="44"/>
        <v/>
      </c>
      <c r="AA266" s="51" t="str">
        <f t="shared" si="45"/>
        <v/>
      </c>
      <c r="AB266" s="51" t="str">
        <f t="shared" si="46"/>
        <v/>
      </c>
      <c r="AC266" s="52" t="str">
        <f t="shared" si="41"/>
        <v/>
      </c>
      <c r="AD266" s="53" t="str">
        <f t="shared" si="48"/>
        <v/>
      </c>
      <c r="AE266" s="91"/>
      <c r="AF266" s="128" t="str">
        <f t="shared" si="42"/>
        <v/>
      </c>
      <c r="AG266" s="129" t="str">
        <f t="shared" si="47"/>
        <v/>
      </c>
      <c r="AH266" s="91"/>
    </row>
    <row r="267" spans="1:34" x14ac:dyDescent="0.25">
      <c r="B267" s="143">
        <f t="shared" si="43"/>
        <v>0.86805555555555303</v>
      </c>
      <c r="C267" s="46"/>
      <c r="D267" s="54"/>
      <c r="E267" s="46"/>
      <c r="F267" s="54"/>
      <c r="G267" s="56"/>
      <c r="H267" s="93"/>
      <c r="I267" s="104"/>
      <c r="J267" s="105"/>
      <c r="K267" s="106"/>
      <c r="L267" s="93"/>
      <c r="M267" s="73"/>
      <c r="N267" s="122"/>
      <c r="O267" s="105"/>
      <c r="P267" s="106"/>
      <c r="Q267" s="106"/>
      <c r="R267" s="106"/>
      <c r="S267" s="93"/>
      <c r="T267" s="118"/>
      <c r="U267" s="118"/>
      <c r="V267" s="55" t="str">
        <f t="shared" si="37"/>
        <v/>
      </c>
      <c r="W267" s="49" t="str">
        <f t="shared" si="38"/>
        <v/>
      </c>
      <c r="X267" s="49" t="str">
        <f t="shared" si="39"/>
        <v/>
      </c>
      <c r="Y267" s="49" t="str">
        <f t="shared" si="40"/>
        <v/>
      </c>
      <c r="Z267" s="49" t="str">
        <f t="shared" si="44"/>
        <v/>
      </c>
      <c r="AA267" s="51" t="str">
        <f t="shared" si="45"/>
        <v/>
      </c>
      <c r="AB267" s="51" t="str">
        <f t="shared" si="46"/>
        <v/>
      </c>
      <c r="AC267" s="52" t="str">
        <f t="shared" si="41"/>
        <v/>
      </c>
      <c r="AD267" s="53" t="str">
        <f t="shared" si="48"/>
        <v/>
      </c>
      <c r="AE267" s="91"/>
      <c r="AF267" s="128" t="str">
        <f t="shared" si="42"/>
        <v/>
      </c>
      <c r="AG267" s="129" t="str">
        <f t="shared" si="47"/>
        <v/>
      </c>
      <c r="AH267" s="91"/>
    </row>
    <row r="268" spans="1:34" x14ac:dyDescent="0.25">
      <c r="B268" s="143">
        <f t="shared" si="43"/>
        <v>0.87152777777777524</v>
      </c>
      <c r="C268" s="46"/>
      <c r="D268" s="54"/>
      <c r="E268" s="46"/>
      <c r="F268" s="54"/>
      <c r="G268" s="56"/>
      <c r="H268" s="93"/>
      <c r="I268" s="104"/>
      <c r="J268" s="105"/>
      <c r="K268" s="106"/>
      <c r="L268" s="93"/>
      <c r="M268" s="73"/>
      <c r="N268" s="122"/>
      <c r="O268" s="105"/>
      <c r="P268" s="106"/>
      <c r="Q268" s="106"/>
      <c r="R268" s="106"/>
      <c r="S268" s="93"/>
      <c r="T268" s="118"/>
      <c r="U268" s="118"/>
      <c r="V268" s="55" t="str">
        <f t="shared" si="37"/>
        <v/>
      </c>
      <c r="W268" s="49" t="str">
        <f t="shared" si="38"/>
        <v/>
      </c>
      <c r="X268" s="49" t="str">
        <f t="shared" si="39"/>
        <v/>
      </c>
      <c r="Y268" s="49" t="str">
        <f t="shared" si="40"/>
        <v/>
      </c>
      <c r="Z268" s="49" t="str">
        <f t="shared" si="44"/>
        <v/>
      </c>
      <c r="AA268" s="51" t="str">
        <f t="shared" si="45"/>
        <v/>
      </c>
      <c r="AB268" s="51" t="str">
        <f t="shared" si="46"/>
        <v/>
      </c>
      <c r="AC268" s="52" t="str">
        <f t="shared" si="41"/>
        <v/>
      </c>
      <c r="AD268" s="53" t="str">
        <f t="shared" si="48"/>
        <v/>
      </c>
      <c r="AE268" s="91"/>
      <c r="AF268" s="128" t="str">
        <f t="shared" si="42"/>
        <v/>
      </c>
      <c r="AG268" s="129" t="str">
        <f t="shared" si="47"/>
        <v/>
      </c>
      <c r="AH268" s="91"/>
    </row>
    <row r="269" spans="1:34" x14ac:dyDescent="0.25">
      <c r="B269" s="143">
        <f t="shared" si="43"/>
        <v>0.87499999999999745</v>
      </c>
      <c r="C269" s="46"/>
      <c r="D269" s="54"/>
      <c r="E269" s="46"/>
      <c r="F269" s="54"/>
      <c r="G269" s="56"/>
      <c r="H269" s="93"/>
      <c r="I269" s="104"/>
      <c r="J269" s="105"/>
      <c r="K269" s="106"/>
      <c r="L269" s="93"/>
      <c r="M269" s="73"/>
      <c r="N269" s="122"/>
      <c r="O269" s="105"/>
      <c r="P269" s="106"/>
      <c r="Q269" s="106"/>
      <c r="R269" s="106"/>
      <c r="S269" s="93"/>
      <c r="T269" s="118"/>
      <c r="U269" s="118"/>
      <c r="V269" s="55" t="str">
        <f t="shared" si="37"/>
        <v/>
      </c>
      <c r="W269" s="49" t="str">
        <f t="shared" si="38"/>
        <v/>
      </c>
      <c r="X269" s="49" t="str">
        <f t="shared" si="39"/>
        <v/>
      </c>
      <c r="Y269" s="49" t="str">
        <f t="shared" si="40"/>
        <v/>
      </c>
      <c r="Z269" s="49" t="str">
        <f t="shared" si="44"/>
        <v/>
      </c>
      <c r="AA269" s="51" t="str">
        <f t="shared" si="45"/>
        <v/>
      </c>
      <c r="AB269" s="51" t="str">
        <f t="shared" si="46"/>
        <v/>
      </c>
      <c r="AC269" s="52" t="str">
        <f t="shared" si="41"/>
        <v/>
      </c>
      <c r="AD269" s="53" t="str">
        <f t="shared" si="48"/>
        <v/>
      </c>
      <c r="AE269" s="91"/>
      <c r="AF269" s="128" t="str">
        <f t="shared" si="42"/>
        <v/>
      </c>
      <c r="AG269" s="129" t="str">
        <f t="shared" si="47"/>
        <v/>
      </c>
      <c r="AH269" s="91"/>
    </row>
    <row r="270" spans="1:34" x14ac:dyDescent="0.25">
      <c r="B270" s="143">
        <f t="shared" si="43"/>
        <v>0.87847222222221966</v>
      </c>
      <c r="C270" s="46"/>
      <c r="D270" s="54"/>
      <c r="E270" s="46"/>
      <c r="F270" s="54"/>
      <c r="G270" s="56"/>
      <c r="H270" s="93"/>
      <c r="I270" s="104"/>
      <c r="J270" s="105"/>
      <c r="K270" s="106"/>
      <c r="L270" s="93"/>
      <c r="M270" s="73"/>
      <c r="N270" s="122"/>
      <c r="O270" s="105"/>
      <c r="P270" s="106"/>
      <c r="Q270" s="106"/>
      <c r="R270" s="106"/>
      <c r="S270" s="93"/>
      <c r="T270" s="118"/>
      <c r="U270" s="118"/>
      <c r="V270" s="55" t="str">
        <f t="shared" si="37"/>
        <v/>
      </c>
      <c r="W270" s="49" t="str">
        <f t="shared" si="38"/>
        <v/>
      </c>
      <c r="X270" s="49" t="str">
        <f t="shared" si="39"/>
        <v/>
      </c>
      <c r="Y270" s="49" t="str">
        <f t="shared" si="40"/>
        <v/>
      </c>
      <c r="Z270" s="49" t="str">
        <f t="shared" si="44"/>
        <v/>
      </c>
      <c r="AA270" s="51" t="str">
        <f t="shared" si="45"/>
        <v/>
      </c>
      <c r="AB270" s="51" t="str">
        <f t="shared" si="46"/>
        <v/>
      </c>
      <c r="AC270" s="52" t="str">
        <f t="shared" si="41"/>
        <v/>
      </c>
      <c r="AD270" s="53" t="str">
        <f t="shared" si="48"/>
        <v/>
      </c>
      <c r="AE270" s="91"/>
      <c r="AF270" s="128" t="str">
        <f t="shared" si="42"/>
        <v/>
      </c>
      <c r="AG270" s="129" t="str">
        <f t="shared" si="47"/>
        <v/>
      </c>
      <c r="AH270" s="91"/>
    </row>
    <row r="271" spans="1:34" x14ac:dyDescent="0.25">
      <c r="B271" s="143">
        <f t="shared" si="43"/>
        <v>0.88194444444444187</v>
      </c>
      <c r="C271" s="46"/>
      <c r="D271" s="54"/>
      <c r="E271" s="46"/>
      <c r="F271" s="54"/>
      <c r="G271" s="56"/>
      <c r="H271" s="93"/>
      <c r="I271" s="104"/>
      <c r="J271" s="105"/>
      <c r="K271" s="106"/>
      <c r="L271" s="93"/>
      <c r="M271" s="73"/>
      <c r="N271" s="122"/>
      <c r="O271" s="105"/>
      <c r="P271" s="106"/>
      <c r="Q271" s="106"/>
      <c r="R271" s="106"/>
      <c r="S271" s="93"/>
      <c r="T271" s="118"/>
      <c r="U271" s="118"/>
      <c r="V271" s="55" t="str">
        <f t="shared" si="37"/>
        <v/>
      </c>
      <c r="W271" s="49" t="str">
        <f t="shared" si="38"/>
        <v/>
      </c>
      <c r="X271" s="49" t="str">
        <f t="shared" si="39"/>
        <v/>
      </c>
      <c r="Y271" s="49" t="str">
        <f t="shared" si="40"/>
        <v/>
      </c>
      <c r="Z271" s="49" t="str">
        <f t="shared" si="44"/>
        <v/>
      </c>
      <c r="AA271" s="51" t="str">
        <f t="shared" si="45"/>
        <v/>
      </c>
      <c r="AB271" s="51" t="str">
        <f t="shared" si="46"/>
        <v/>
      </c>
      <c r="AC271" s="52" t="str">
        <f t="shared" si="41"/>
        <v/>
      </c>
      <c r="AD271" s="53" t="str">
        <f t="shared" si="48"/>
        <v/>
      </c>
      <c r="AE271" s="91"/>
      <c r="AF271" s="128" t="str">
        <f t="shared" si="42"/>
        <v/>
      </c>
      <c r="AG271" s="129" t="str">
        <f t="shared" si="47"/>
        <v/>
      </c>
      <c r="AH271" s="91"/>
    </row>
    <row r="272" spans="1:34" x14ac:dyDescent="0.25">
      <c r="B272" s="143">
        <f t="shared" si="43"/>
        <v>0.88541666666666408</v>
      </c>
      <c r="C272" s="46"/>
      <c r="D272" s="54"/>
      <c r="E272" s="46"/>
      <c r="F272" s="54"/>
      <c r="G272" s="56"/>
      <c r="H272" s="93"/>
      <c r="I272" s="104"/>
      <c r="J272" s="105"/>
      <c r="K272" s="106"/>
      <c r="L272" s="93"/>
      <c r="M272" s="73"/>
      <c r="N272" s="122"/>
      <c r="O272" s="105"/>
      <c r="P272" s="106"/>
      <c r="Q272" s="106"/>
      <c r="R272" s="106"/>
      <c r="S272" s="93"/>
      <c r="T272" s="118"/>
      <c r="U272" s="118"/>
      <c r="V272" s="55" t="str">
        <f t="shared" si="37"/>
        <v/>
      </c>
      <c r="W272" s="49" t="str">
        <f t="shared" si="38"/>
        <v/>
      </c>
      <c r="X272" s="49" t="str">
        <f t="shared" si="39"/>
        <v/>
      </c>
      <c r="Y272" s="49" t="str">
        <f t="shared" si="40"/>
        <v/>
      </c>
      <c r="Z272" s="49" t="str">
        <f t="shared" si="44"/>
        <v/>
      </c>
      <c r="AA272" s="51" t="str">
        <f t="shared" si="45"/>
        <v/>
      </c>
      <c r="AB272" s="51" t="str">
        <f t="shared" si="46"/>
        <v/>
      </c>
      <c r="AC272" s="52" t="str">
        <f t="shared" si="41"/>
        <v/>
      </c>
      <c r="AD272" s="53" t="str">
        <f t="shared" si="48"/>
        <v/>
      </c>
      <c r="AE272" s="91"/>
      <c r="AF272" s="128" t="str">
        <f t="shared" si="42"/>
        <v/>
      </c>
      <c r="AG272" s="129" t="str">
        <f t="shared" si="47"/>
        <v/>
      </c>
      <c r="AH272" s="91"/>
    </row>
    <row r="273" spans="2:34" x14ac:dyDescent="0.25">
      <c r="B273" s="143">
        <f t="shared" si="43"/>
        <v>0.88888888888888629</v>
      </c>
      <c r="C273" s="46"/>
      <c r="D273" s="54"/>
      <c r="E273" s="46"/>
      <c r="F273" s="54"/>
      <c r="G273" s="56"/>
      <c r="H273" s="93"/>
      <c r="I273" s="104"/>
      <c r="J273" s="105"/>
      <c r="K273" s="106"/>
      <c r="L273" s="93"/>
      <c r="M273" s="73"/>
      <c r="N273" s="122"/>
      <c r="O273" s="105"/>
      <c r="P273" s="106"/>
      <c r="Q273" s="106"/>
      <c r="R273" s="106"/>
      <c r="S273" s="93"/>
      <c r="T273" s="118"/>
      <c r="U273" s="118"/>
      <c r="V273" s="55" t="str">
        <f t="shared" ref="V273:V304" si="49">IF(AND(D273=1,E273&gt;0.154,D274=1,E274&gt;0.154),MAX(E273:E274),IF(AND(D273=1,E273=""),"MD",IF(AND(D273=1,E273&lt;0.155),E273,"")))</f>
        <v/>
      </c>
      <c r="W273" s="49" t="str">
        <f t="shared" ref="W273:W304" si="50">IF(D273=0,"",IF(G273="","MD",IF($S$6="Yes",(G273-32)/1.8,G273)))</f>
        <v/>
      </c>
      <c r="X273" s="49" t="str">
        <f t="shared" ref="X273:X304" si="51">IF(D273=0,"",IF(OR(F273="",G273=""),"MD",(F273*1440)/($P$6*$N$6)*(1.784-0.0575*W273+0.0011*W273^2-10^-5*W273^3)))</f>
        <v/>
      </c>
      <c r="Y273" s="49" t="str">
        <f t="shared" si="40"/>
        <v/>
      </c>
      <c r="Z273" s="49" t="str">
        <f t="shared" si="44"/>
        <v/>
      </c>
      <c r="AA273" s="51" t="str">
        <f t="shared" si="45"/>
        <v/>
      </c>
      <c r="AB273" s="51" t="str">
        <f t="shared" si="46"/>
        <v/>
      </c>
      <c r="AC273" s="52" t="str">
        <f t="shared" si="41"/>
        <v/>
      </c>
      <c r="AD273" s="53" t="str">
        <f t="shared" si="48"/>
        <v/>
      </c>
      <c r="AE273" s="91"/>
      <c r="AF273" s="128" t="str">
        <f t="shared" si="42"/>
        <v/>
      </c>
      <c r="AG273" s="129" t="str">
        <f t="shared" si="47"/>
        <v/>
      </c>
      <c r="AH273" s="91"/>
    </row>
    <row r="274" spans="2:34" x14ac:dyDescent="0.25">
      <c r="B274" s="143">
        <f t="shared" si="43"/>
        <v>0.8923611111111085</v>
      </c>
      <c r="C274" s="46"/>
      <c r="D274" s="54"/>
      <c r="E274" s="46"/>
      <c r="F274" s="54"/>
      <c r="G274" s="56"/>
      <c r="H274" s="93"/>
      <c r="I274" s="104"/>
      <c r="J274" s="105"/>
      <c r="K274" s="106"/>
      <c r="L274" s="93"/>
      <c r="M274" s="73"/>
      <c r="N274" s="122"/>
      <c r="O274" s="105"/>
      <c r="P274" s="106"/>
      <c r="Q274" s="106"/>
      <c r="R274" s="106"/>
      <c r="S274" s="93"/>
      <c r="T274" s="118"/>
      <c r="U274" s="118"/>
      <c r="V274" s="55" t="str">
        <f t="shared" si="49"/>
        <v/>
      </c>
      <c r="W274" s="49" t="str">
        <f t="shared" si="50"/>
        <v/>
      </c>
      <c r="X274" s="49" t="str">
        <f t="shared" si="51"/>
        <v/>
      </c>
      <c r="Y274" s="49" t="str">
        <f t="shared" ref="Y274:Y304" si="52">IF(D274=0,"",IF(OR(I274="",J274=""),"MD",I274-J274))</f>
        <v/>
      </c>
      <c r="Z274" s="49" t="str">
        <f t="shared" si="44"/>
        <v/>
      </c>
      <c r="AA274" s="51" t="str">
        <f t="shared" si="45"/>
        <v/>
      </c>
      <c r="AB274" s="51" t="str">
        <f t="shared" si="46"/>
        <v/>
      </c>
      <c r="AC274" s="52" t="str">
        <f t="shared" ref="AC274:AC304" si="53">IF(N274=1,"ND",IF(OR(AA274="",AB274=""),"",IF(OR(NOT(ISNUMBER(AA274)),NOT(ISNUMBER(AB274))),"ND",IF(AND(ISNUMBER(AA274),AA274&gt;=$N$12,ISNUMBER(AB274),AB274&lt;=$P$12),"Yes","No"))))</f>
        <v/>
      </c>
      <c r="AD274" s="53" t="str">
        <f t="shared" si="48"/>
        <v/>
      </c>
      <c r="AE274" s="91"/>
      <c r="AF274" s="128" t="str">
        <f t="shared" ref="AF274:AF304" si="54">IF(AND(AF273="No",AC274="Yes"),"Yes",IF(AND(AF273="",AC274="No"),"Failed DIT",IF(AND(AF273&lt;&gt;"Failed DIT",AF273&lt;&gt;"No",AC274&lt;&gt;"No"),"","No")))</f>
        <v/>
      </c>
      <c r="AG274" s="129" t="str">
        <f t="shared" si="47"/>
        <v/>
      </c>
      <c r="AH274" s="91"/>
    </row>
    <row r="275" spans="2:34" x14ac:dyDescent="0.25">
      <c r="B275" s="143">
        <f t="shared" ref="B275:B304" si="55">+B274+5/1440</f>
        <v>0.89583333333333071</v>
      </c>
      <c r="C275" s="46"/>
      <c r="D275" s="54"/>
      <c r="E275" s="46"/>
      <c r="F275" s="54"/>
      <c r="G275" s="56"/>
      <c r="H275" s="93"/>
      <c r="I275" s="104"/>
      <c r="J275" s="105"/>
      <c r="K275" s="106"/>
      <c r="L275" s="93"/>
      <c r="M275" s="73"/>
      <c r="N275" s="122"/>
      <c r="O275" s="105"/>
      <c r="P275" s="106"/>
      <c r="Q275" s="106"/>
      <c r="R275" s="106"/>
      <c r="S275" s="93"/>
      <c r="T275" s="118"/>
      <c r="U275" s="118"/>
      <c r="V275" s="55" t="str">
        <f t="shared" si="49"/>
        <v/>
      </c>
      <c r="W275" s="49" t="str">
        <f t="shared" si="50"/>
        <v/>
      </c>
      <c r="X275" s="49" t="str">
        <f t="shared" si="51"/>
        <v/>
      </c>
      <c r="Y275" s="49" t="str">
        <f t="shared" si="52"/>
        <v/>
      </c>
      <c r="Z275" s="49" t="str">
        <f t="shared" ref="Z275:Z304" si="56">IF(AND(ISNUMBER(X275),ISNUMBER(Y275)),X275/Y275,"")</f>
        <v/>
      </c>
      <c r="AA275" s="51" t="str">
        <f t="shared" ref="AA275:AA304" si="57">IF(OR(M275="",M275=M274),"",IF(OR(N275=1,O275="",P275="",Q275=""),"ND",IF(OR(P275&gt;O275,Q275&gt;O275),"Error",MIN(O275:Q275))))</f>
        <v/>
      </c>
      <c r="AB275" s="51" t="str">
        <f t="shared" ref="AB275:AB304" si="58">IF(OR(M275="",M275=M274),"",IF(OR(N275=1,O275="",Q275="",R275=""),"ND",IF(Q275&gt;O275,"Error",(O275-Q275)/(R275/60))))</f>
        <v/>
      </c>
      <c r="AC275" s="52" t="str">
        <f t="shared" si="53"/>
        <v/>
      </c>
      <c r="AD275" s="53" t="str">
        <f t="shared" si="48"/>
        <v/>
      </c>
      <c r="AE275" s="91"/>
      <c r="AF275" s="128" t="str">
        <f t="shared" si="54"/>
        <v/>
      </c>
      <c r="AG275" s="129" t="str">
        <f t="shared" ref="AG275:AG304" si="59">IF(AND(AF275="No",D275=1),"Yes","")</f>
        <v/>
      </c>
      <c r="AH275" s="91"/>
    </row>
    <row r="276" spans="2:34" x14ac:dyDescent="0.25">
      <c r="B276" s="143">
        <f t="shared" si="55"/>
        <v>0.89930555555555292</v>
      </c>
      <c r="C276" s="46"/>
      <c r="D276" s="54"/>
      <c r="E276" s="46"/>
      <c r="F276" s="54"/>
      <c r="G276" s="56"/>
      <c r="H276" s="93"/>
      <c r="I276" s="104"/>
      <c r="J276" s="105"/>
      <c r="K276" s="106"/>
      <c r="L276" s="93"/>
      <c r="M276" s="73"/>
      <c r="N276" s="122"/>
      <c r="O276" s="105"/>
      <c r="P276" s="106"/>
      <c r="Q276" s="106"/>
      <c r="R276" s="106"/>
      <c r="S276" s="93"/>
      <c r="T276" s="118"/>
      <c r="U276" s="118"/>
      <c r="V276" s="55" t="str">
        <f t="shared" si="49"/>
        <v/>
      </c>
      <c r="W276" s="49" t="str">
        <f t="shared" si="50"/>
        <v/>
      </c>
      <c r="X276" s="49" t="str">
        <f t="shared" si="51"/>
        <v/>
      </c>
      <c r="Y276" s="49" t="str">
        <f t="shared" si="52"/>
        <v/>
      </c>
      <c r="Z276" s="49" t="str">
        <f t="shared" si="56"/>
        <v/>
      </c>
      <c r="AA276" s="51" t="str">
        <f t="shared" si="57"/>
        <v/>
      </c>
      <c r="AB276" s="51" t="str">
        <f t="shared" si="58"/>
        <v/>
      </c>
      <c r="AC276" s="52" t="str">
        <f t="shared" si="53"/>
        <v/>
      </c>
      <c r="AD276" s="53" t="str">
        <f t="shared" si="48"/>
        <v/>
      </c>
      <c r="AE276" s="91"/>
      <c r="AF276" s="128" t="str">
        <f t="shared" si="54"/>
        <v/>
      </c>
      <c r="AG276" s="129" t="str">
        <f t="shared" si="59"/>
        <v/>
      </c>
      <c r="AH276" s="91"/>
    </row>
    <row r="277" spans="2:34" x14ac:dyDescent="0.25">
      <c r="B277" s="143">
        <f t="shared" si="55"/>
        <v>0.90277777777777513</v>
      </c>
      <c r="C277" s="46"/>
      <c r="D277" s="54"/>
      <c r="E277" s="46"/>
      <c r="F277" s="54"/>
      <c r="G277" s="56"/>
      <c r="H277" s="93"/>
      <c r="I277" s="104"/>
      <c r="J277" s="105"/>
      <c r="K277" s="106"/>
      <c r="L277" s="93"/>
      <c r="M277" s="73"/>
      <c r="N277" s="122"/>
      <c r="O277" s="105"/>
      <c r="P277" s="106"/>
      <c r="Q277" s="106"/>
      <c r="R277" s="106"/>
      <c r="S277" s="93"/>
      <c r="T277" s="118"/>
      <c r="U277" s="118"/>
      <c r="V277" s="55" t="str">
        <f t="shared" si="49"/>
        <v/>
      </c>
      <c r="W277" s="49" t="str">
        <f t="shared" si="50"/>
        <v/>
      </c>
      <c r="X277" s="49" t="str">
        <f t="shared" si="51"/>
        <v/>
      </c>
      <c r="Y277" s="49" t="str">
        <f t="shared" si="52"/>
        <v/>
      </c>
      <c r="Z277" s="49" t="str">
        <f t="shared" si="56"/>
        <v/>
      </c>
      <c r="AA277" s="51" t="str">
        <f t="shared" si="57"/>
        <v/>
      </c>
      <c r="AB277" s="51" t="str">
        <f t="shared" si="58"/>
        <v/>
      </c>
      <c r="AC277" s="52" t="str">
        <f t="shared" si="53"/>
        <v/>
      </c>
      <c r="AD277" s="53" t="str">
        <f t="shared" si="48"/>
        <v/>
      </c>
      <c r="AE277" s="91"/>
      <c r="AF277" s="128" t="str">
        <f t="shared" si="54"/>
        <v/>
      </c>
      <c r="AG277" s="129" t="str">
        <f t="shared" si="59"/>
        <v/>
      </c>
      <c r="AH277" s="91"/>
    </row>
    <row r="278" spans="2:34" x14ac:dyDescent="0.25">
      <c r="B278" s="143">
        <f t="shared" si="55"/>
        <v>0.90624999999999734</v>
      </c>
      <c r="C278" s="46"/>
      <c r="D278" s="54"/>
      <c r="E278" s="46"/>
      <c r="F278" s="54"/>
      <c r="G278" s="56"/>
      <c r="H278" s="93"/>
      <c r="I278" s="104"/>
      <c r="J278" s="105"/>
      <c r="K278" s="106"/>
      <c r="L278" s="93"/>
      <c r="M278" s="73"/>
      <c r="N278" s="122"/>
      <c r="O278" s="105"/>
      <c r="P278" s="106"/>
      <c r="Q278" s="106"/>
      <c r="R278" s="106"/>
      <c r="S278" s="93"/>
      <c r="T278" s="118"/>
      <c r="U278" s="118"/>
      <c r="V278" s="55" t="str">
        <f t="shared" si="49"/>
        <v/>
      </c>
      <c r="W278" s="49" t="str">
        <f t="shared" si="50"/>
        <v/>
      </c>
      <c r="X278" s="49" t="str">
        <f t="shared" si="51"/>
        <v/>
      </c>
      <c r="Y278" s="49" t="str">
        <f t="shared" si="52"/>
        <v/>
      </c>
      <c r="Z278" s="49" t="str">
        <f t="shared" si="56"/>
        <v/>
      </c>
      <c r="AA278" s="51" t="str">
        <f t="shared" si="57"/>
        <v/>
      </c>
      <c r="AB278" s="51" t="str">
        <f t="shared" si="58"/>
        <v/>
      </c>
      <c r="AC278" s="52" t="str">
        <f t="shared" si="53"/>
        <v/>
      </c>
      <c r="AD278" s="53" t="str">
        <f t="shared" si="48"/>
        <v/>
      </c>
      <c r="AE278" s="91"/>
      <c r="AF278" s="128" t="str">
        <f t="shared" si="54"/>
        <v/>
      </c>
      <c r="AG278" s="129" t="str">
        <f t="shared" si="59"/>
        <v/>
      </c>
      <c r="AH278" s="91"/>
    </row>
    <row r="279" spans="2:34" x14ac:dyDescent="0.25">
      <c r="B279" s="143">
        <f t="shared" si="55"/>
        <v>0.90972222222221955</v>
      </c>
      <c r="C279" s="46"/>
      <c r="D279" s="54"/>
      <c r="E279" s="46"/>
      <c r="F279" s="54"/>
      <c r="G279" s="56"/>
      <c r="H279" s="93"/>
      <c r="I279" s="104"/>
      <c r="J279" s="105"/>
      <c r="K279" s="106"/>
      <c r="L279" s="93"/>
      <c r="M279" s="73"/>
      <c r="N279" s="122"/>
      <c r="O279" s="105"/>
      <c r="P279" s="106"/>
      <c r="Q279" s="106"/>
      <c r="R279" s="106"/>
      <c r="S279" s="93"/>
      <c r="T279" s="118"/>
      <c r="U279" s="118"/>
      <c r="V279" s="55" t="str">
        <f t="shared" si="49"/>
        <v/>
      </c>
      <c r="W279" s="49" t="str">
        <f t="shared" si="50"/>
        <v/>
      </c>
      <c r="X279" s="49" t="str">
        <f t="shared" si="51"/>
        <v/>
      </c>
      <c r="Y279" s="49" t="str">
        <f t="shared" si="52"/>
        <v/>
      </c>
      <c r="Z279" s="49" t="str">
        <f t="shared" si="56"/>
        <v/>
      </c>
      <c r="AA279" s="51" t="str">
        <f t="shared" si="57"/>
        <v/>
      </c>
      <c r="AB279" s="51" t="str">
        <f t="shared" si="58"/>
        <v/>
      </c>
      <c r="AC279" s="52" t="str">
        <f t="shared" si="53"/>
        <v/>
      </c>
      <c r="AD279" s="53" t="str">
        <f t="shared" si="48"/>
        <v/>
      </c>
      <c r="AE279" s="91"/>
      <c r="AF279" s="128" t="str">
        <f t="shared" si="54"/>
        <v/>
      </c>
      <c r="AG279" s="129" t="str">
        <f t="shared" si="59"/>
        <v/>
      </c>
      <c r="AH279" s="91"/>
    </row>
    <row r="280" spans="2:34" x14ac:dyDescent="0.25">
      <c r="B280" s="143">
        <f t="shared" si="55"/>
        <v>0.91319444444444176</v>
      </c>
      <c r="C280" s="46"/>
      <c r="D280" s="54"/>
      <c r="E280" s="46"/>
      <c r="F280" s="54"/>
      <c r="G280" s="56"/>
      <c r="H280" s="93"/>
      <c r="I280" s="104"/>
      <c r="J280" s="105"/>
      <c r="K280" s="106"/>
      <c r="L280" s="93"/>
      <c r="M280" s="73"/>
      <c r="N280" s="122"/>
      <c r="O280" s="105"/>
      <c r="P280" s="106"/>
      <c r="Q280" s="106"/>
      <c r="R280" s="106"/>
      <c r="S280" s="93"/>
      <c r="T280" s="118"/>
      <c r="U280" s="118"/>
      <c r="V280" s="55" t="str">
        <f t="shared" si="49"/>
        <v/>
      </c>
      <c r="W280" s="49" t="str">
        <f t="shared" si="50"/>
        <v/>
      </c>
      <c r="X280" s="49" t="str">
        <f t="shared" si="51"/>
        <v/>
      </c>
      <c r="Y280" s="49" t="str">
        <f t="shared" si="52"/>
        <v/>
      </c>
      <c r="Z280" s="49" t="str">
        <f t="shared" si="56"/>
        <v/>
      </c>
      <c r="AA280" s="51" t="str">
        <f t="shared" si="57"/>
        <v/>
      </c>
      <c r="AB280" s="51" t="str">
        <f t="shared" si="58"/>
        <v/>
      </c>
      <c r="AC280" s="52" t="str">
        <f t="shared" si="53"/>
        <v/>
      </c>
      <c r="AD280" s="53" t="str">
        <f t="shared" si="48"/>
        <v/>
      </c>
      <c r="AE280" s="91"/>
      <c r="AF280" s="128" t="str">
        <f t="shared" si="54"/>
        <v/>
      </c>
      <c r="AG280" s="129" t="str">
        <f t="shared" si="59"/>
        <v/>
      </c>
      <c r="AH280" s="91"/>
    </row>
    <row r="281" spans="2:34" x14ac:dyDescent="0.25">
      <c r="B281" s="143">
        <f t="shared" si="55"/>
        <v>0.91666666666666397</v>
      </c>
      <c r="C281" s="46"/>
      <c r="D281" s="54"/>
      <c r="E281" s="46"/>
      <c r="F281" s="54"/>
      <c r="G281" s="56"/>
      <c r="H281" s="93"/>
      <c r="I281" s="104"/>
      <c r="J281" s="105"/>
      <c r="K281" s="106"/>
      <c r="L281" s="93"/>
      <c r="M281" s="73"/>
      <c r="N281" s="122"/>
      <c r="O281" s="105"/>
      <c r="P281" s="106"/>
      <c r="Q281" s="106"/>
      <c r="R281" s="106"/>
      <c r="S281" s="93"/>
      <c r="T281" s="118"/>
      <c r="U281" s="118"/>
      <c r="V281" s="55" t="str">
        <f t="shared" si="49"/>
        <v/>
      </c>
      <c r="W281" s="49" t="str">
        <f t="shared" si="50"/>
        <v/>
      </c>
      <c r="X281" s="49" t="str">
        <f t="shared" si="51"/>
        <v/>
      </c>
      <c r="Y281" s="49" t="str">
        <f t="shared" si="52"/>
        <v/>
      </c>
      <c r="Z281" s="49" t="str">
        <f t="shared" si="56"/>
        <v/>
      </c>
      <c r="AA281" s="51" t="str">
        <f t="shared" si="57"/>
        <v/>
      </c>
      <c r="AB281" s="51" t="str">
        <f t="shared" si="58"/>
        <v/>
      </c>
      <c r="AC281" s="52" t="str">
        <f t="shared" si="53"/>
        <v/>
      </c>
      <c r="AD281" s="53" t="str">
        <f t="shared" ref="AD281:AD304" si="60">IF(OR(U281&gt;=$P$9,AND(U281="",NOT(ISNUMBER(AD280)))),"",IF(ISNUMBER(AD280),AD280+5/60,5/60))</f>
        <v/>
      </c>
      <c r="AE281" s="91"/>
      <c r="AF281" s="128" t="str">
        <f t="shared" si="54"/>
        <v/>
      </c>
      <c r="AG281" s="129" t="str">
        <f t="shared" si="59"/>
        <v/>
      </c>
      <c r="AH281" s="91"/>
    </row>
    <row r="282" spans="2:34" x14ac:dyDescent="0.25">
      <c r="B282" s="143">
        <f t="shared" si="55"/>
        <v>0.92013888888888618</v>
      </c>
      <c r="C282" s="46"/>
      <c r="D282" s="54"/>
      <c r="E282" s="46"/>
      <c r="F282" s="54"/>
      <c r="G282" s="56"/>
      <c r="H282" s="93"/>
      <c r="I282" s="104"/>
      <c r="J282" s="105"/>
      <c r="K282" s="106"/>
      <c r="L282" s="93"/>
      <c r="M282" s="73"/>
      <c r="N282" s="122"/>
      <c r="O282" s="105"/>
      <c r="P282" s="106"/>
      <c r="Q282" s="106"/>
      <c r="R282" s="106"/>
      <c r="S282" s="93"/>
      <c r="T282" s="118"/>
      <c r="U282" s="118"/>
      <c r="V282" s="55" t="str">
        <f t="shared" si="49"/>
        <v/>
      </c>
      <c r="W282" s="49" t="str">
        <f t="shared" si="50"/>
        <v/>
      </c>
      <c r="X282" s="49" t="str">
        <f t="shared" si="51"/>
        <v/>
      </c>
      <c r="Y282" s="49" t="str">
        <f t="shared" si="52"/>
        <v/>
      </c>
      <c r="Z282" s="49" t="str">
        <f t="shared" si="56"/>
        <v/>
      </c>
      <c r="AA282" s="51" t="str">
        <f t="shared" si="57"/>
        <v/>
      </c>
      <c r="AB282" s="51" t="str">
        <f t="shared" si="58"/>
        <v/>
      </c>
      <c r="AC282" s="52" t="str">
        <f t="shared" si="53"/>
        <v/>
      </c>
      <c r="AD282" s="53" t="str">
        <f t="shared" si="60"/>
        <v/>
      </c>
      <c r="AE282" s="91"/>
      <c r="AF282" s="128" t="str">
        <f t="shared" si="54"/>
        <v/>
      </c>
      <c r="AG282" s="129" t="str">
        <f t="shared" si="59"/>
        <v/>
      </c>
      <c r="AH282" s="91"/>
    </row>
    <row r="283" spans="2:34" x14ac:dyDescent="0.25">
      <c r="B283" s="143">
        <f t="shared" si="55"/>
        <v>0.92361111111110838</v>
      </c>
      <c r="C283" s="46"/>
      <c r="D283" s="54"/>
      <c r="E283" s="46"/>
      <c r="F283" s="54"/>
      <c r="G283" s="56"/>
      <c r="H283" s="93"/>
      <c r="I283" s="104"/>
      <c r="J283" s="105"/>
      <c r="K283" s="106"/>
      <c r="L283" s="93"/>
      <c r="M283" s="73"/>
      <c r="N283" s="122"/>
      <c r="O283" s="105"/>
      <c r="P283" s="106"/>
      <c r="Q283" s="106"/>
      <c r="R283" s="106"/>
      <c r="S283" s="93"/>
      <c r="T283" s="118"/>
      <c r="U283" s="118"/>
      <c r="V283" s="55" t="str">
        <f t="shared" si="49"/>
        <v/>
      </c>
      <c r="W283" s="49" t="str">
        <f t="shared" si="50"/>
        <v/>
      </c>
      <c r="X283" s="49" t="str">
        <f t="shared" si="51"/>
        <v/>
      </c>
      <c r="Y283" s="49" t="str">
        <f t="shared" si="52"/>
        <v/>
      </c>
      <c r="Z283" s="49" t="str">
        <f t="shared" si="56"/>
        <v/>
      </c>
      <c r="AA283" s="51" t="str">
        <f t="shared" si="57"/>
        <v/>
      </c>
      <c r="AB283" s="51" t="str">
        <f t="shared" si="58"/>
        <v/>
      </c>
      <c r="AC283" s="52" t="str">
        <f t="shared" si="53"/>
        <v/>
      </c>
      <c r="AD283" s="53" t="str">
        <f t="shared" si="60"/>
        <v/>
      </c>
      <c r="AE283" s="91"/>
      <c r="AF283" s="128" t="str">
        <f t="shared" si="54"/>
        <v/>
      </c>
      <c r="AG283" s="129" t="str">
        <f t="shared" si="59"/>
        <v/>
      </c>
      <c r="AH283" s="91"/>
    </row>
    <row r="284" spans="2:34" x14ac:dyDescent="0.25">
      <c r="B284" s="143">
        <f t="shared" si="55"/>
        <v>0.92708333333333059</v>
      </c>
      <c r="C284" s="46"/>
      <c r="D284" s="54"/>
      <c r="E284" s="46"/>
      <c r="F284" s="54"/>
      <c r="G284" s="56"/>
      <c r="H284" s="93"/>
      <c r="I284" s="104"/>
      <c r="J284" s="105"/>
      <c r="K284" s="106"/>
      <c r="L284" s="93"/>
      <c r="M284" s="73"/>
      <c r="N284" s="122"/>
      <c r="O284" s="105"/>
      <c r="P284" s="106"/>
      <c r="Q284" s="106"/>
      <c r="R284" s="106"/>
      <c r="S284" s="93"/>
      <c r="T284" s="118"/>
      <c r="U284" s="118"/>
      <c r="V284" s="55" t="str">
        <f t="shared" si="49"/>
        <v/>
      </c>
      <c r="W284" s="49" t="str">
        <f t="shared" si="50"/>
        <v/>
      </c>
      <c r="X284" s="49" t="str">
        <f t="shared" si="51"/>
        <v/>
      </c>
      <c r="Y284" s="49" t="str">
        <f t="shared" si="52"/>
        <v/>
      </c>
      <c r="Z284" s="49" t="str">
        <f t="shared" si="56"/>
        <v/>
      </c>
      <c r="AA284" s="51" t="str">
        <f t="shared" si="57"/>
        <v/>
      </c>
      <c r="AB284" s="51" t="str">
        <f t="shared" si="58"/>
        <v/>
      </c>
      <c r="AC284" s="52" t="str">
        <f t="shared" si="53"/>
        <v/>
      </c>
      <c r="AD284" s="53" t="str">
        <f t="shared" si="60"/>
        <v/>
      </c>
      <c r="AE284" s="91"/>
      <c r="AF284" s="128" t="str">
        <f t="shared" si="54"/>
        <v/>
      </c>
      <c r="AG284" s="129" t="str">
        <f t="shared" si="59"/>
        <v/>
      </c>
      <c r="AH284" s="91"/>
    </row>
    <row r="285" spans="2:34" x14ac:dyDescent="0.25">
      <c r="B285" s="143">
        <f t="shared" si="55"/>
        <v>0.9305555555555528</v>
      </c>
      <c r="C285" s="46"/>
      <c r="D285" s="54"/>
      <c r="E285" s="46"/>
      <c r="F285" s="54"/>
      <c r="G285" s="56"/>
      <c r="H285" s="93"/>
      <c r="I285" s="104"/>
      <c r="J285" s="105"/>
      <c r="K285" s="106"/>
      <c r="L285" s="93"/>
      <c r="M285" s="73"/>
      <c r="N285" s="122"/>
      <c r="O285" s="105"/>
      <c r="P285" s="106"/>
      <c r="Q285" s="106"/>
      <c r="R285" s="106"/>
      <c r="S285" s="93"/>
      <c r="T285" s="118"/>
      <c r="U285" s="118"/>
      <c r="V285" s="55" t="str">
        <f t="shared" si="49"/>
        <v/>
      </c>
      <c r="W285" s="49" t="str">
        <f t="shared" si="50"/>
        <v/>
      </c>
      <c r="X285" s="49" t="str">
        <f t="shared" si="51"/>
        <v/>
      </c>
      <c r="Y285" s="49" t="str">
        <f t="shared" si="52"/>
        <v/>
      </c>
      <c r="Z285" s="49" t="str">
        <f t="shared" si="56"/>
        <v/>
      </c>
      <c r="AA285" s="51" t="str">
        <f t="shared" si="57"/>
        <v/>
      </c>
      <c r="AB285" s="51" t="str">
        <f t="shared" si="58"/>
        <v/>
      </c>
      <c r="AC285" s="52" t="str">
        <f t="shared" si="53"/>
        <v/>
      </c>
      <c r="AD285" s="53" t="str">
        <f t="shared" si="60"/>
        <v/>
      </c>
      <c r="AE285" s="91"/>
      <c r="AF285" s="128" t="str">
        <f t="shared" si="54"/>
        <v/>
      </c>
      <c r="AG285" s="129" t="str">
        <f t="shared" si="59"/>
        <v/>
      </c>
      <c r="AH285" s="91"/>
    </row>
    <row r="286" spans="2:34" x14ac:dyDescent="0.25">
      <c r="B286" s="143">
        <f t="shared" si="55"/>
        <v>0.93402777777777501</v>
      </c>
      <c r="C286" s="46"/>
      <c r="D286" s="54"/>
      <c r="E286" s="46"/>
      <c r="F286" s="54"/>
      <c r="G286" s="56"/>
      <c r="H286" s="93"/>
      <c r="I286" s="104"/>
      <c r="J286" s="105"/>
      <c r="K286" s="106"/>
      <c r="L286" s="93"/>
      <c r="M286" s="73"/>
      <c r="N286" s="122"/>
      <c r="O286" s="105"/>
      <c r="P286" s="106"/>
      <c r="Q286" s="106"/>
      <c r="R286" s="106"/>
      <c r="S286" s="93"/>
      <c r="T286" s="118"/>
      <c r="U286" s="118"/>
      <c r="V286" s="55" t="str">
        <f t="shared" si="49"/>
        <v/>
      </c>
      <c r="W286" s="49" t="str">
        <f t="shared" si="50"/>
        <v/>
      </c>
      <c r="X286" s="49" t="str">
        <f t="shared" si="51"/>
        <v/>
      </c>
      <c r="Y286" s="49" t="str">
        <f t="shared" si="52"/>
        <v/>
      </c>
      <c r="Z286" s="49" t="str">
        <f t="shared" si="56"/>
        <v/>
      </c>
      <c r="AA286" s="51" t="str">
        <f t="shared" si="57"/>
        <v/>
      </c>
      <c r="AB286" s="51" t="str">
        <f t="shared" si="58"/>
        <v/>
      </c>
      <c r="AC286" s="52" t="str">
        <f t="shared" si="53"/>
        <v/>
      </c>
      <c r="AD286" s="53" t="str">
        <f t="shared" si="60"/>
        <v/>
      </c>
      <c r="AE286" s="91"/>
      <c r="AF286" s="128" t="str">
        <f t="shared" si="54"/>
        <v/>
      </c>
      <c r="AG286" s="129" t="str">
        <f t="shared" si="59"/>
        <v/>
      </c>
      <c r="AH286" s="91"/>
    </row>
    <row r="287" spans="2:34" x14ac:dyDescent="0.25">
      <c r="B287" s="143">
        <f t="shared" si="55"/>
        <v>0.93749999999999722</v>
      </c>
      <c r="C287" s="46"/>
      <c r="D287" s="54"/>
      <c r="E287" s="46"/>
      <c r="F287" s="54"/>
      <c r="G287" s="56"/>
      <c r="H287" s="93"/>
      <c r="I287" s="104"/>
      <c r="J287" s="105"/>
      <c r="K287" s="106"/>
      <c r="L287" s="93"/>
      <c r="M287" s="73"/>
      <c r="N287" s="122"/>
      <c r="O287" s="105"/>
      <c r="P287" s="106"/>
      <c r="Q287" s="106"/>
      <c r="R287" s="106"/>
      <c r="S287" s="93"/>
      <c r="T287" s="118"/>
      <c r="U287" s="118"/>
      <c r="V287" s="55" t="str">
        <f t="shared" si="49"/>
        <v/>
      </c>
      <c r="W287" s="49" t="str">
        <f t="shared" si="50"/>
        <v/>
      </c>
      <c r="X287" s="49" t="str">
        <f t="shared" si="51"/>
        <v/>
      </c>
      <c r="Y287" s="49" t="str">
        <f t="shared" si="52"/>
        <v/>
      </c>
      <c r="Z287" s="49" t="str">
        <f t="shared" si="56"/>
        <v/>
      </c>
      <c r="AA287" s="51" t="str">
        <f t="shared" si="57"/>
        <v/>
      </c>
      <c r="AB287" s="51" t="str">
        <f t="shared" si="58"/>
        <v/>
      </c>
      <c r="AC287" s="52" t="str">
        <f t="shared" si="53"/>
        <v/>
      </c>
      <c r="AD287" s="53" t="str">
        <f t="shared" si="60"/>
        <v/>
      </c>
      <c r="AE287" s="91"/>
      <c r="AF287" s="128" t="str">
        <f t="shared" si="54"/>
        <v/>
      </c>
      <c r="AG287" s="129" t="str">
        <f t="shared" si="59"/>
        <v/>
      </c>
      <c r="AH287" s="91"/>
    </row>
    <row r="288" spans="2:34" x14ac:dyDescent="0.25">
      <c r="B288" s="143">
        <f t="shared" si="55"/>
        <v>0.94097222222221943</v>
      </c>
      <c r="C288" s="46"/>
      <c r="D288" s="54"/>
      <c r="E288" s="46"/>
      <c r="F288" s="54"/>
      <c r="G288" s="56"/>
      <c r="H288" s="93"/>
      <c r="I288" s="104"/>
      <c r="J288" s="105"/>
      <c r="K288" s="106"/>
      <c r="L288" s="93"/>
      <c r="M288" s="73"/>
      <c r="N288" s="122"/>
      <c r="O288" s="105"/>
      <c r="P288" s="106"/>
      <c r="Q288" s="106"/>
      <c r="R288" s="106"/>
      <c r="S288" s="93"/>
      <c r="T288" s="118"/>
      <c r="U288" s="118"/>
      <c r="V288" s="55" t="str">
        <f t="shared" si="49"/>
        <v/>
      </c>
      <c r="W288" s="49" t="str">
        <f t="shared" si="50"/>
        <v/>
      </c>
      <c r="X288" s="49" t="str">
        <f t="shared" si="51"/>
        <v/>
      </c>
      <c r="Y288" s="49" t="str">
        <f t="shared" si="52"/>
        <v/>
      </c>
      <c r="Z288" s="49" t="str">
        <f t="shared" si="56"/>
        <v/>
      </c>
      <c r="AA288" s="51" t="str">
        <f t="shared" si="57"/>
        <v/>
      </c>
      <c r="AB288" s="51" t="str">
        <f t="shared" si="58"/>
        <v/>
      </c>
      <c r="AC288" s="52" t="str">
        <f t="shared" si="53"/>
        <v/>
      </c>
      <c r="AD288" s="53" t="str">
        <f t="shared" si="60"/>
        <v/>
      </c>
      <c r="AE288" s="91"/>
      <c r="AF288" s="128" t="str">
        <f t="shared" si="54"/>
        <v/>
      </c>
      <c r="AG288" s="129" t="str">
        <f t="shared" si="59"/>
        <v/>
      </c>
      <c r="AH288" s="91"/>
    </row>
    <row r="289" spans="2:34" x14ac:dyDescent="0.25">
      <c r="B289" s="143">
        <f t="shared" si="55"/>
        <v>0.94444444444444164</v>
      </c>
      <c r="C289" s="46"/>
      <c r="D289" s="54"/>
      <c r="E289" s="46"/>
      <c r="F289" s="54"/>
      <c r="G289" s="56"/>
      <c r="H289" s="93"/>
      <c r="I289" s="104"/>
      <c r="J289" s="105"/>
      <c r="K289" s="106"/>
      <c r="L289" s="93"/>
      <c r="M289" s="73"/>
      <c r="N289" s="122"/>
      <c r="O289" s="105"/>
      <c r="P289" s="106"/>
      <c r="Q289" s="106"/>
      <c r="R289" s="106"/>
      <c r="S289" s="93"/>
      <c r="T289" s="118"/>
      <c r="U289" s="118"/>
      <c r="V289" s="55" t="str">
        <f t="shared" si="49"/>
        <v/>
      </c>
      <c r="W289" s="49" t="str">
        <f t="shared" si="50"/>
        <v/>
      </c>
      <c r="X289" s="49" t="str">
        <f t="shared" si="51"/>
        <v/>
      </c>
      <c r="Y289" s="49" t="str">
        <f t="shared" si="52"/>
        <v/>
      </c>
      <c r="Z289" s="49" t="str">
        <f t="shared" si="56"/>
        <v/>
      </c>
      <c r="AA289" s="51" t="str">
        <f t="shared" si="57"/>
        <v/>
      </c>
      <c r="AB289" s="51" t="str">
        <f t="shared" si="58"/>
        <v/>
      </c>
      <c r="AC289" s="52" t="str">
        <f t="shared" si="53"/>
        <v/>
      </c>
      <c r="AD289" s="53" t="str">
        <f t="shared" si="60"/>
        <v/>
      </c>
      <c r="AE289" s="91"/>
      <c r="AF289" s="128" t="str">
        <f t="shared" si="54"/>
        <v/>
      </c>
      <c r="AG289" s="129" t="str">
        <f t="shared" si="59"/>
        <v/>
      </c>
      <c r="AH289" s="91"/>
    </row>
    <row r="290" spans="2:34" x14ac:dyDescent="0.25">
      <c r="B290" s="143">
        <f t="shared" si="55"/>
        <v>0.94791666666666385</v>
      </c>
      <c r="C290" s="46"/>
      <c r="D290" s="54"/>
      <c r="E290" s="46"/>
      <c r="F290" s="54"/>
      <c r="G290" s="56"/>
      <c r="H290" s="93"/>
      <c r="I290" s="104"/>
      <c r="J290" s="105"/>
      <c r="K290" s="106"/>
      <c r="L290" s="93"/>
      <c r="M290" s="73"/>
      <c r="N290" s="122"/>
      <c r="O290" s="105"/>
      <c r="P290" s="106"/>
      <c r="Q290" s="106"/>
      <c r="R290" s="106"/>
      <c r="S290" s="93"/>
      <c r="T290" s="118"/>
      <c r="U290" s="118"/>
      <c r="V290" s="55" t="str">
        <f t="shared" si="49"/>
        <v/>
      </c>
      <c r="W290" s="49" t="str">
        <f t="shared" si="50"/>
        <v/>
      </c>
      <c r="X290" s="49" t="str">
        <f t="shared" si="51"/>
        <v/>
      </c>
      <c r="Y290" s="49" t="str">
        <f t="shared" si="52"/>
        <v/>
      </c>
      <c r="Z290" s="49" t="str">
        <f t="shared" si="56"/>
        <v/>
      </c>
      <c r="AA290" s="51" t="str">
        <f t="shared" si="57"/>
        <v/>
      </c>
      <c r="AB290" s="51" t="str">
        <f t="shared" si="58"/>
        <v/>
      </c>
      <c r="AC290" s="52" t="str">
        <f t="shared" si="53"/>
        <v/>
      </c>
      <c r="AD290" s="53" t="str">
        <f t="shared" si="60"/>
        <v/>
      </c>
      <c r="AE290" s="91"/>
      <c r="AF290" s="128" t="str">
        <f t="shared" si="54"/>
        <v/>
      </c>
      <c r="AG290" s="129" t="str">
        <f t="shared" si="59"/>
        <v/>
      </c>
      <c r="AH290" s="91"/>
    </row>
    <row r="291" spans="2:34" x14ac:dyDescent="0.25">
      <c r="B291" s="143">
        <f t="shared" si="55"/>
        <v>0.95138888888888606</v>
      </c>
      <c r="C291" s="46"/>
      <c r="D291" s="54"/>
      <c r="E291" s="46"/>
      <c r="F291" s="54"/>
      <c r="G291" s="56"/>
      <c r="H291" s="93"/>
      <c r="I291" s="104"/>
      <c r="J291" s="105"/>
      <c r="K291" s="106"/>
      <c r="L291" s="93"/>
      <c r="M291" s="73"/>
      <c r="N291" s="122"/>
      <c r="O291" s="105"/>
      <c r="P291" s="106"/>
      <c r="Q291" s="106"/>
      <c r="R291" s="106"/>
      <c r="S291" s="93"/>
      <c r="T291" s="118"/>
      <c r="U291" s="118"/>
      <c r="V291" s="55" t="str">
        <f t="shared" si="49"/>
        <v/>
      </c>
      <c r="W291" s="49" t="str">
        <f t="shared" si="50"/>
        <v/>
      </c>
      <c r="X291" s="49" t="str">
        <f t="shared" si="51"/>
        <v/>
      </c>
      <c r="Y291" s="49" t="str">
        <f t="shared" si="52"/>
        <v/>
      </c>
      <c r="Z291" s="49" t="str">
        <f t="shared" si="56"/>
        <v/>
      </c>
      <c r="AA291" s="51" t="str">
        <f t="shared" si="57"/>
        <v/>
      </c>
      <c r="AB291" s="51" t="str">
        <f t="shared" si="58"/>
        <v/>
      </c>
      <c r="AC291" s="52" t="str">
        <f t="shared" si="53"/>
        <v/>
      </c>
      <c r="AD291" s="53" t="str">
        <f t="shared" si="60"/>
        <v/>
      </c>
      <c r="AE291" s="91"/>
      <c r="AF291" s="128" t="str">
        <f t="shared" si="54"/>
        <v/>
      </c>
      <c r="AG291" s="129" t="str">
        <f t="shared" si="59"/>
        <v/>
      </c>
      <c r="AH291" s="91"/>
    </row>
    <row r="292" spans="2:34" x14ac:dyDescent="0.25">
      <c r="B292" s="143">
        <f t="shared" si="55"/>
        <v>0.95486111111110827</v>
      </c>
      <c r="C292" s="46"/>
      <c r="D292" s="54"/>
      <c r="E292" s="46"/>
      <c r="F292" s="54"/>
      <c r="G292" s="56"/>
      <c r="H292" s="93"/>
      <c r="I292" s="104"/>
      <c r="J292" s="105"/>
      <c r="K292" s="106"/>
      <c r="L292" s="93"/>
      <c r="M292" s="73"/>
      <c r="N292" s="122"/>
      <c r="O292" s="105"/>
      <c r="P292" s="106"/>
      <c r="Q292" s="106"/>
      <c r="R292" s="106"/>
      <c r="S292" s="93"/>
      <c r="T292" s="118"/>
      <c r="U292" s="118"/>
      <c r="V292" s="55" t="str">
        <f t="shared" si="49"/>
        <v/>
      </c>
      <c r="W292" s="49" t="str">
        <f t="shared" si="50"/>
        <v/>
      </c>
      <c r="X292" s="49" t="str">
        <f t="shared" si="51"/>
        <v/>
      </c>
      <c r="Y292" s="49" t="str">
        <f t="shared" si="52"/>
        <v/>
      </c>
      <c r="Z292" s="49" t="str">
        <f t="shared" si="56"/>
        <v/>
      </c>
      <c r="AA292" s="51" t="str">
        <f t="shared" si="57"/>
        <v/>
      </c>
      <c r="AB292" s="51" t="str">
        <f t="shared" si="58"/>
        <v/>
      </c>
      <c r="AC292" s="52" t="str">
        <f t="shared" si="53"/>
        <v/>
      </c>
      <c r="AD292" s="53" t="str">
        <f t="shared" si="60"/>
        <v/>
      </c>
      <c r="AE292" s="91"/>
      <c r="AF292" s="128" t="str">
        <f t="shared" si="54"/>
        <v/>
      </c>
      <c r="AG292" s="129" t="str">
        <f t="shared" si="59"/>
        <v/>
      </c>
      <c r="AH292" s="91"/>
    </row>
    <row r="293" spans="2:34" x14ac:dyDescent="0.25">
      <c r="B293" s="143">
        <f t="shared" si="55"/>
        <v>0.95833333333333048</v>
      </c>
      <c r="C293" s="46"/>
      <c r="D293" s="54"/>
      <c r="E293" s="46"/>
      <c r="F293" s="54"/>
      <c r="G293" s="56"/>
      <c r="H293" s="93"/>
      <c r="I293" s="104"/>
      <c r="J293" s="105"/>
      <c r="K293" s="106"/>
      <c r="L293" s="93"/>
      <c r="M293" s="73"/>
      <c r="N293" s="122"/>
      <c r="O293" s="105"/>
      <c r="P293" s="106"/>
      <c r="Q293" s="106"/>
      <c r="R293" s="106"/>
      <c r="S293" s="93"/>
      <c r="T293" s="118"/>
      <c r="U293" s="118"/>
      <c r="V293" s="55" t="str">
        <f t="shared" si="49"/>
        <v/>
      </c>
      <c r="W293" s="49" t="str">
        <f t="shared" si="50"/>
        <v/>
      </c>
      <c r="X293" s="49" t="str">
        <f t="shared" si="51"/>
        <v/>
      </c>
      <c r="Y293" s="49" t="str">
        <f t="shared" si="52"/>
        <v/>
      </c>
      <c r="Z293" s="49" t="str">
        <f t="shared" si="56"/>
        <v/>
      </c>
      <c r="AA293" s="51" t="str">
        <f t="shared" si="57"/>
        <v/>
      </c>
      <c r="AB293" s="51" t="str">
        <f t="shared" si="58"/>
        <v/>
      </c>
      <c r="AC293" s="52" t="str">
        <f t="shared" si="53"/>
        <v/>
      </c>
      <c r="AD293" s="53" t="str">
        <f t="shared" si="60"/>
        <v/>
      </c>
      <c r="AE293" s="91"/>
      <c r="AF293" s="128" t="str">
        <f t="shared" si="54"/>
        <v/>
      </c>
      <c r="AG293" s="129" t="str">
        <f t="shared" si="59"/>
        <v/>
      </c>
      <c r="AH293" s="91"/>
    </row>
    <row r="294" spans="2:34" x14ac:dyDescent="0.25">
      <c r="B294" s="143">
        <f t="shared" si="55"/>
        <v>0.96180555555555269</v>
      </c>
      <c r="C294" s="46"/>
      <c r="D294" s="54"/>
      <c r="E294" s="46"/>
      <c r="F294" s="54"/>
      <c r="G294" s="56"/>
      <c r="H294" s="93"/>
      <c r="I294" s="104"/>
      <c r="J294" s="105"/>
      <c r="K294" s="106"/>
      <c r="L294" s="93"/>
      <c r="M294" s="73"/>
      <c r="N294" s="122"/>
      <c r="O294" s="105"/>
      <c r="P294" s="106"/>
      <c r="Q294" s="106"/>
      <c r="R294" s="106"/>
      <c r="S294" s="93"/>
      <c r="T294" s="118"/>
      <c r="U294" s="118"/>
      <c r="V294" s="55" t="str">
        <f t="shared" si="49"/>
        <v/>
      </c>
      <c r="W294" s="49" t="str">
        <f t="shared" si="50"/>
        <v/>
      </c>
      <c r="X294" s="49" t="str">
        <f t="shared" si="51"/>
        <v/>
      </c>
      <c r="Y294" s="49" t="str">
        <f t="shared" si="52"/>
        <v/>
      </c>
      <c r="Z294" s="49" t="str">
        <f t="shared" si="56"/>
        <v/>
      </c>
      <c r="AA294" s="51" t="str">
        <f t="shared" si="57"/>
        <v/>
      </c>
      <c r="AB294" s="51" t="str">
        <f t="shared" si="58"/>
        <v/>
      </c>
      <c r="AC294" s="52" t="str">
        <f t="shared" si="53"/>
        <v/>
      </c>
      <c r="AD294" s="53" t="str">
        <f t="shared" si="60"/>
        <v/>
      </c>
      <c r="AE294" s="91"/>
      <c r="AF294" s="128" t="str">
        <f t="shared" si="54"/>
        <v/>
      </c>
      <c r="AG294" s="129" t="str">
        <f t="shared" si="59"/>
        <v/>
      </c>
      <c r="AH294" s="91"/>
    </row>
    <row r="295" spans="2:34" x14ac:dyDescent="0.25">
      <c r="B295" s="143">
        <f t="shared" si="55"/>
        <v>0.9652777777777749</v>
      </c>
      <c r="C295" s="46"/>
      <c r="D295" s="54"/>
      <c r="E295" s="46"/>
      <c r="F295" s="54"/>
      <c r="G295" s="56"/>
      <c r="H295" s="93"/>
      <c r="I295" s="104"/>
      <c r="J295" s="105"/>
      <c r="K295" s="106"/>
      <c r="L295" s="93"/>
      <c r="M295" s="73"/>
      <c r="N295" s="122"/>
      <c r="O295" s="105"/>
      <c r="P295" s="106"/>
      <c r="Q295" s="106"/>
      <c r="R295" s="106"/>
      <c r="S295" s="93"/>
      <c r="T295" s="118"/>
      <c r="U295" s="118"/>
      <c r="V295" s="55" t="str">
        <f t="shared" si="49"/>
        <v/>
      </c>
      <c r="W295" s="49" t="str">
        <f t="shared" si="50"/>
        <v/>
      </c>
      <c r="X295" s="49" t="str">
        <f t="shared" si="51"/>
        <v/>
      </c>
      <c r="Y295" s="49" t="str">
        <f t="shared" si="52"/>
        <v/>
      </c>
      <c r="Z295" s="49" t="str">
        <f t="shared" si="56"/>
        <v/>
      </c>
      <c r="AA295" s="51" t="str">
        <f t="shared" si="57"/>
        <v/>
      </c>
      <c r="AB295" s="51" t="str">
        <f t="shared" si="58"/>
        <v/>
      </c>
      <c r="AC295" s="52" t="str">
        <f t="shared" si="53"/>
        <v/>
      </c>
      <c r="AD295" s="53" t="str">
        <f t="shared" si="60"/>
        <v/>
      </c>
      <c r="AE295" s="91"/>
      <c r="AF295" s="128" t="str">
        <f t="shared" si="54"/>
        <v/>
      </c>
      <c r="AG295" s="129" t="str">
        <f t="shared" si="59"/>
        <v/>
      </c>
      <c r="AH295" s="91"/>
    </row>
    <row r="296" spans="2:34" x14ac:dyDescent="0.25">
      <c r="B296" s="143">
        <f t="shared" si="55"/>
        <v>0.96874999999999711</v>
      </c>
      <c r="C296" s="46"/>
      <c r="D296" s="54"/>
      <c r="E296" s="46"/>
      <c r="F296" s="54"/>
      <c r="G296" s="56"/>
      <c r="H296" s="93"/>
      <c r="I296" s="104"/>
      <c r="J296" s="105"/>
      <c r="K296" s="106"/>
      <c r="L296" s="93"/>
      <c r="M296" s="73"/>
      <c r="N296" s="122"/>
      <c r="O296" s="105"/>
      <c r="P296" s="106"/>
      <c r="Q296" s="106"/>
      <c r="R296" s="106"/>
      <c r="S296" s="93"/>
      <c r="T296" s="118"/>
      <c r="U296" s="118"/>
      <c r="V296" s="55" t="str">
        <f t="shared" si="49"/>
        <v/>
      </c>
      <c r="W296" s="49" t="str">
        <f t="shared" si="50"/>
        <v/>
      </c>
      <c r="X296" s="49" t="str">
        <f t="shared" si="51"/>
        <v/>
      </c>
      <c r="Y296" s="49" t="str">
        <f t="shared" si="52"/>
        <v/>
      </c>
      <c r="Z296" s="49" t="str">
        <f t="shared" si="56"/>
        <v/>
      </c>
      <c r="AA296" s="51" t="str">
        <f t="shared" si="57"/>
        <v/>
      </c>
      <c r="AB296" s="51" t="str">
        <f t="shared" si="58"/>
        <v/>
      </c>
      <c r="AC296" s="52" t="str">
        <f t="shared" si="53"/>
        <v/>
      </c>
      <c r="AD296" s="53" t="str">
        <f t="shared" si="60"/>
        <v/>
      </c>
      <c r="AE296" s="91"/>
      <c r="AF296" s="128" t="str">
        <f t="shared" si="54"/>
        <v/>
      </c>
      <c r="AG296" s="129" t="str">
        <f t="shared" si="59"/>
        <v/>
      </c>
      <c r="AH296" s="91"/>
    </row>
    <row r="297" spans="2:34" x14ac:dyDescent="0.25">
      <c r="B297" s="143">
        <f t="shared" si="55"/>
        <v>0.97222222222221932</v>
      </c>
      <c r="C297" s="46"/>
      <c r="D297" s="54"/>
      <c r="E297" s="46"/>
      <c r="F297" s="54"/>
      <c r="G297" s="56"/>
      <c r="H297" s="93"/>
      <c r="I297" s="104"/>
      <c r="J297" s="105"/>
      <c r="K297" s="106"/>
      <c r="L297" s="93"/>
      <c r="M297" s="73"/>
      <c r="N297" s="122"/>
      <c r="O297" s="105"/>
      <c r="P297" s="106"/>
      <c r="Q297" s="106"/>
      <c r="R297" s="106"/>
      <c r="S297" s="93"/>
      <c r="T297" s="118"/>
      <c r="U297" s="118"/>
      <c r="V297" s="55" t="str">
        <f t="shared" si="49"/>
        <v/>
      </c>
      <c r="W297" s="49" t="str">
        <f t="shared" si="50"/>
        <v/>
      </c>
      <c r="X297" s="49" t="str">
        <f t="shared" si="51"/>
        <v/>
      </c>
      <c r="Y297" s="49" t="str">
        <f t="shared" si="52"/>
        <v/>
      </c>
      <c r="Z297" s="49" t="str">
        <f t="shared" si="56"/>
        <v/>
      </c>
      <c r="AA297" s="51" t="str">
        <f t="shared" si="57"/>
        <v/>
      </c>
      <c r="AB297" s="51" t="str">
        <f t="shared" si="58"/>
        <v/>
      </c>
      <c r="AC297" s="52" t="str">
        <f t="shared" si="53"/>
        <v/>
      </c>
      <c r="AD297" s="53" t="str">
        <f t="shared" si="60"/>
        <v/>
      </c>
      <c r="AE297" s="91"/>
      <c r="AF297" s="128" t="str">
        <f t="shared" si="54"/>
        <v/>
      </c>
      <c r="AG297" s="129" t="str">
        <f t="shared" si="59"/>
        <v/>
      </c>
      <c r="AH297" s="91"/>
    </row>
    <row r="298" spans="2:34" x14ac:dyDescent="0.25">
      <c r="B298" s="143">
        <f t="shared" si="55"/>
        <v>0.97569444444444153</v>
      </c>
      <c r="C298" s="46"/>
      <c r="D298" s="54"/>
      <c r="E298" s="46"/>
      <c r="F298" s="54"/>
      <c r="G298" s="56"/>
      <c r="H298" s="93"/>
      <c r="I298" s="104"/>
      <c r="J298" s="105"/>
      <c r="K298" s="106"/>
      <c r="L298" s="93"/>
      <c r="M298" s="73"/>
      <c r="N298" s="122"/>
      <c r="O298" s="105"/>
      <c r="P298" s="106"/>
      <c r="Q298" s="106"/>
      <c r="R298" s="106"/>
      <c r="S298" s="93"/>
      <c r="T298" s="118"/>
      <c r="U298" s="118"/>
      <c r="V298" s="55" t="str">
        <f t="shared" si="49"/>
        <v/>
      </c>
      <c r="W298" s="49" t="str">
        <f t="shared" si="50"/>
        <v/>
      </c>
      <c r="X298" s="49" t="str">
        <f t="shared" si="51"/>
        <v/>
      </c>
      <c r="Y298" s="49" t="str">
        <f t="shared" si="52"/>
        <v/>
      </c>
      <c r="Z298" s="49" t="str">
        <f t="shared" si="56"/>
        <v/>
      </c>
      <c r="AA298" s="51" t="str">
        <f t="shared" si="57"/>
        <v/>
      </c>
      <c r="AB298" s="51" t="str">
        <f t="shared" si="58"/>
        <v/>
      </c>
      <c r="AC298" s="52" t="str">
        <f t="shared" si="53"/>
        <v/>
      </c>
      <c r="AD298" s="53" t="str">
        <f t="shared" si="60"/>
        <v/>
      </c>
      <c r="AE298" s="91"/>
      <c r="AF298" s="128" t="str">
        <f t="shared" si="54"/>
        <v/>
      </c>
      <c r="AG298" s="129" t="str">
        <f t="shared" si="59"/>
        <v/>
      </c>
      <c r="AH298" s="91"/>
    </row>
    <row r="299" spans="2:34" x14ac:dyDescent="0.25">
      <c r="B299" s="143">
        <f t="shared" si="55"/>
        <v>0.97916666666666374</v>
      </c>
      <c r="C299" s="46"/>
      <c r="D299" s="54"/>
      <c r="E299" s="46"/>
      <c r="F299" s="54"/>
      <c r="G299" s="56"/>
      <c r="H299" s="93"/>
      <c r="I299" s="104"/>
      <c r="J299" s="105"/>
      <c r="K299" s="106"/>
      <c r="L299" s="93"/>
      <c r="M299" s="73"/>
      <c r="N299" s="122"/>
      <c r="O299" s="105"/>
      <c r="P299" s="106"/>
      <c r="Q299" s="106"/>
      <c r="R299" s="106"/>
      <c r="S299" s="93"/>
      <c r="T299" s="118"/>
      <c r="U299" s="118"/>
      <c r="V299" s="55" t="str">
        <f t="shared" si="49"/>
        <v/>
      </c>
      <c r="W299" s="49" t="str">
        <f t="shared" si="50"/>
        <v/>
      </c>
      <c r="X299" s="49" t="str">
        <f t="shared" si="51"/>
        <v/>
      </c>
      <c r="Y299" s="49" t="str">
        <f t="shared" si="52"/>
        <v/>
      </c>
      <c r="Z299" s="49" t="str">
        <f t="shared" si="56"/>
        <v/>
      </c>
      <c r="AA299" s="51" t="str">
        <f t="shared" si="57"/>
        <v/>
      </c>
      <c r="AB299" s="51" t="str">
        <f t="shared" si="58"/>
        <v/>
      </c>
      <c r="AC299" s="52" t="str">
        <f t="shared" si="53"/>
        <v/>
      </c>
      <c r="AD299" s="53" t="str">
        <f t="shared" si="60"/>
        <v/>
      </c>
      <c r="AE299" s="91"/>
      <c r="AF299" s="128" t="str">
        <f t="shared" si="54"/>
        <v/>
      </c>
      <c r="AG299" s="129" t="str">
        <f t="shared" si="59"/>
        <v/>
      </c>
      <c r="AH299" s="91"/>
    </row>
    <row r="300" spans="2:34" x14ac:dyDescent="0.25">
      <c r="B300" s="143">
        <f t="shared" si="55"/>
        <v>0.98263888888888595</v>
      </c>
      <c r="C300" s="46"/>
      <c r="D300" s="54"/>
      <c r="E300" s="46"/>
      <c r="F300" s="54"/>
      <c r="G300" s="56"/>
      <c r="H300" s="93"/>
      <c r="I300" s="104"/>
      <c r="J300" s="105"/>
      <c r="K300" s="106"/>
      <c r="L300" s="93"/>
      <c r="M300" s="73"/>
      <c r="N300" s="122"/>
      <c r="O300" s="105"/>
      <c r="P300" s="106"/>
      <c r="Q300" s="106"/>
      <c r="R300" s="106"/>
      <c r="S300" s="93"/>
      <c r="T300" s="118"/>
      <c r="U300" s="118"/>
      <c r="V300" s="55" t="str">
        <f t="shared" si="49"/>
        <v/>
      </c>
      <c r="W300" s="49" t="str">
        <f t="shared" si="50"/>
        <v/>
      </c>
      <c r="X300" s="49" t="str">
        <f t="shared" si="51"/>
        <v/>
      </c>
      <c r="Y300" s="49" t="str">
        <f t="shared" si="52"/>
        <v/>
      </c>
      <c r="Z300" s="49" t="str">
        <f t="shared" si="56"/>
        <v/>
      </c>
      <c r="AA300" s="51" t="str">
        <f t="shared" si="57"/>
        <v/>
      </c>
      <c r="AB300" s="51" t="str">
        <f t="shared" si="58"/>
        <v/>
      </c>
      <c r="AC300" s="52" t="str">
        <f t="shared" si="53"/>
        <v/>
      </c>
      <c r="AD300" s="53" t="str">
        <f t="shared" si="60"/>
        <v/>
      </c>
      <c r="AE300" s="91"/>
      <c r="AF300" s="128" t="str">
        <f t="shared" si="54"/>
        <v/>
      </c>
      <c r="AG300" s="129" t="str">
        <f t="shared" si="59"/>
        <v/>
      </c>
      <c r="AH300" s="91"/>
    </row>
    <row r="301" spans="2:34" x14ac:dyDescent="0.25">
      <c r="B301" s="143">
        <f t="shared" si="55"/>
        <v>0.98611111111110816</v>
      </c>
      <c r="C301" s="46"/>
      <c r="D301" s="54"/>
      <c r="E301" s="46"/>
      <c r="F301" s="54"/>
      <c r="G301" s="56"/>
      <c r="H301" s="93"/>
      <c r="I301" s="104"/>
      <c r="J301" s="105"/>
      <c r="K301" s="106"/>
      <c r="L301" s="93"/>
      <c r="M301" s="73"/>
      <c r="N301" s="122"/>
      <c r="O301" s="105"/>
      <c r="P301" s="106"/>
      <c r="Q301" s="106"/>
      <c r="R301" s="106"/>
      <c r="S301" s="93"/>
      <c r="T301" s="118"/>
      <c r="U301" s="118"/>
      <c r="V301" s="55" t="str">
        <f t="shared" si="49"/>
        <v/>
      </c>
      <c r="W301" s="49" t="str">
        <f t="shared" si="50"/>
        <v/>
      </c>
      <c r="X301" s="49" t="str">
        <f t="shared" si="51"/>
        <v/>
      </c>
      <c r="Y301" s="49" t="str">
        <f t="shared" si="52"/>
        <v/>
      </c>
      <c r="Z301" s="49" t="str">
        <f t="shared" si="56"/>
        <v/>
      </c>
      <c r="AA301" s="51" t="str">
        <f t="shared" si="57"/>
        <v/>
      </c>
      <c r="AB301" s="51" t="str">
        <f t="shared" si="58"/>
        <v/>
      </c>
      <c r="AC301" s="52" t="str">
        <f t="shared" si="53"/>
        <v/>
      </c>
      <c r="AD301" s="53" t="str">
        <f t="shared" si="60"/>
        <v/>
      </c>
      <c r="AE301" s="91"/>
      <c r="AF301" s="128" t="str">
        <f t="shared" si="54"/>
        <v/>
      </c>
      <c r="AG301" s="129" t="str">
        <f t="shared" si="59"/>
        <v/>
      </c>
      <c r="AH301" s="91"/>
    </row>
    <row r="302" spans="2:34" x14ac:dyDescent="0.25">
      <c r="B302" s="143">
        <f t="shared" si="55"/>
        <v>0.98958333333333037</v>
      </c>
      <c r="C302" s="46"/>
      <c r="D302" s="54"/>
      <c r="E302" s="46"/>
      <c r="F302" s="54"/>
      <c r="G302" s="56"/>
      <c r="H302" s="93"/>
      <c r="I302" s="104"/>
      <c r="J302" s="105"/>
      <c r="K302" s="106"/>
      <c r="L302" s="93"/>
      <c r="M302" s="73"/>
      <c r="N302" s="122"/>
      <c r="O302" s="105"/>
      <c r="P302" s="106"/>
      <c r="Q302" s="106"/>
      <c r="R302" s="106"/>
      <c r="S302" s="93"/>
      <c r="T302" s="118"/>
      <c r="U302" s="118"/>
      <c r="V302" s="55" t="str">
        <f t="shared" si="49"/>
        <v/>
      </c>
      <c r="W302" s="49" t="str">
        <f t="shared" si="50"/>
        <v/>
      </c>
      <c r="X302" s="49" t="str">
        <f t="shared" si="51"/>
        <v/>
      </c>
      <c r="Y302" s="49" t="str">
        <f t="shared" si="52"/>
        <v/>
      </c>
      <c r="Z302" s="49" t="str">
        <f t="shared" si="56"/>
        <v/>
      </c>
      <c r="AA302" s="51" t="str">
        <f t="shared" si="57"/>
        <v/>
      </c>
      <c r="AB302" s="51" t="str">
        <f t="shared" si="58"/>
        <v/>
      </c>
      <c r="AC302" s="52" t="str">
        <f t="shared" si="53"/>
        <v/>
      </c>
      <c r="AD302" s="53" t="str">
        <f t="shared" si="60"/>
        <v/>
      </c>
      <c r="AE302" s="91"/>
      <c r="AF302" s="128" t="str">
        <f t="shared" si="54"/>
        <v/>
      </c>
      <c r="AG302" s="129" t="str">
        <f t="shared" si="59"/>
        <v/>
      </c>
      <c r="AH302" s="91"/>
    </row>
    <row r="303" spans="2:34" x14ac:dyDescent="0.25">
      <c r="B303" s="143">
        <f t="shared" si="55"/>
        <v>0.99305555555555258</v>
      </c>
      <c r="C303" s="46"/>
      <c r="D303" s="54"/>
      <c r="E303" s="46"/>
      <c r="F303" s="54"/>
      <c r="G303" s="56"/>
      <c r="H303" s="93"/>
      <c r="I303" s="104"/>
      <c r="J303" s="105"/>
      <c r="K303" s="106"/>
      <c r="L303" s="93"/>
      <c r="M303" s="73"/>
      <c r="N303" s="122"/>
      <c r="O303" s="105"/>
      <c r="P303" s="106"/>
      <c r="Q303" s="106"/>
      <c r="R303" s="106"/>
      <c r="S303" s="93"/>
      <c r="T303" s="118"/>
      <c r="U303" s="118"/>
      <c r="V303" s="55" t="str">
        <f t="shared" si="49"/>
        <v/>
      </c>
      <c r="W303" s="49" t="str">
        <f t="shared" si="50"/>
        <v/>
      </c>
      <c r="X303" s="49" t="str">
        <f t="shared" si="51"/>
        <v/>
      </c>
      <c r="Y303" s="49" t="str">
        <f t="shared" si="52"/>
        <v/>
      </c>
      <c r="Z303" s="49" t="str">
        <f t="shared" si="56"/>
        <v/>
      </c>
      <c r="AA303" s="51" t="str">
        <f t="shared" si="57"/>
        <v/>
      </c>
      <c r="AB303" s="51" t="str">
        <f t="shared" si="58"/>
        <v/>
      </c>
      <c r="AC303" s="52" t="str">
        <f t="shared" si="53"/>
        <v/>
      </c>
      <c r="AD303" s="53" t="str">
        <f t="shared" si="60"/>
        <v/>
      </c>
      <c r="AE303" s="91"/>
      <c r="AF303" s="128" t="str">
        <f t="shared" si="54"/>
        <v/>
      </c>
      <c r="AG303" s="129" t="str">
        <f t="shared" si="59"/>
        <v/>
      </c>
      <c r="AH303" s="91"/>
    </row>
    <row r="304" spans="2:34" ht="15.75" thickBot="1" x14ac:dyDescent="0.3">
      <c r="B304" s="149">
        <f t="shared" si="55"/>
        <v>0.99652777777777479</v>
      </c>
      <c r="C304" s="57"/>
      <c r="D304" s="58"/>
      <c r="E304" s="57"/>
      <c r="F304" s="58"/>
      <c r="G304" s="59"/>
      <c r="H304" s="94"/>
      <c r="I304" s="107"/>
      <c r="J304" s="108"/>
      <c r="K304" s="109"/>
      <c r="L304" s="94"/>
      <c r="M304" s="74"/>
      <c r="N304" s="123"/>
      <c r="O304" s="108"/>
      <c r="P304" s="109"/>
      <c r="Q304" s="109"/>
      <c r="R304" s="109"/>
      <c r="S304" s="94"/>
      <c r="T304" s="119"/>
      <c r="U304" s="119"/>
      <c r="V304" s="60" t="str">
        <f t="shared" si="49"/>
        <v/>
      </c>
      <c r="W304" s="61" t="str">
        <f t="shared" si="50"/>
        <v/>
      </c>
      <c r="X304" s="61" t="str">
        <f t="shared" si="51"/>
        <v/>
      </c>
      <c r="Y304" s="61" t="str">
        <f t="shared" si="52"/>
        <v/>
      </c>
      <c r="Z304" s="61" t="str">
        <f t="shared" si="56"/>
        <v/>
      </c>
      <c r="AA304" s="62" t="str">
        <f t="shared" si="57"/>
        <v/>
      </c>
      <c r="AB304" s="62" t="str">
        <f t="shared" si="58"/>
        <v/>
      </c>
      <c r="AC304" s="63" t="str">
        <f t="shared" si="53"/>
        <v/>
      </c>
      <c r="AD304" s="64" t="str">
        <f t="shared" si="60"/>
        <v/>
      </c>
      <c r="AE304" s="91"/>
      <c r="AF304" s="130" t="str">
        <f t="shared" si="54"/>
        <v/>
      </c>
      <c r="AG304" s="131" t="str">
        <f t="shared" si="59"/>
        <v/>
      </c>
      <c r="AH304" s="91"/>
    </row>
  </sheetData>
  <sheetProtection sheet="1" objects="1" scenarios="1"/>
  <mergeCells count="19">
    <mergeCell ref="Q6:R7"/>
    <mergeCell ref="S6:S7"/>
    <mergeCell ref="B6:C7"/>
    <mergeCell ref="M6:M7"/>
    <mergeCell ref="N6:N7"/>
    <mergeCell ref="O6:O7"/>
    <mergeCell ref="P6:P7"/>
    <mergeCell ref="B4:U4"/>
    <mergeCell ref="B5:C5"/>
    <mergeCell ref="D5:I5"/>
    <mergeCell ref="J5:K5"/>
    <mergeCell ref="V4:AG4"/>
    <mergeCell ref="D9:F9"/>
    <mergeCell ref="G12:K13"/>
    <mergeCell ref="AF15:AG15"/>
    <mergeCell ref="M9:O9"/>
    <mergeCell ref="M11:P11"/>
    <mergeCell ref="D15:S15"/>
    <mergeCell ref="V15:AC15"/>
  </mergeCells>
  <dataValidations count="2">
    <dataValidation type="list" showInputMessage="1" showErrorMessage="1" sqref="S6:S7" xr:uid="{00000000-0002-0000-0000-000000000000}">
      <formula1>"Yes, No"</formula1>
    </dataValidation>
    <dataValidation type="list" allowBlank="1" showInputMessage="1" showErrorMessage="1" sqref="P9" xr:uid="{00000000-0002-0000-0000-000001000000}">
      <formula1>"0.2, 0.5"</formula1>
    </dataValidation>
  </dataValidations>
  <pageMargins left="0.7" right="0.7" top="0.75" bottom="0.75" header="0.3" footer="0.3"/>
  <pageSetup orientation="portrait" r:id="rId1"/>
  <ignoredErrors>
    <ignoredError sqref="V17 V18:V27"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H304"/>
  <sheetViews>
    <sheetView zoomScale="150" zoomScaleNormal="150" workbookViewId="0">
      <selection activeCell="E11" sqref="E11"/>
    </sheetView>
  </sheetViews>
  <sheetFormatPr defaultRowHeight="15" x14ac:dyDescent="0.25"/>
  <cols>
    <col min="1" max="1" width="1.85546875" customWidth="1"/>
    <col min="2" max="2" width="22.7109375" customWidth="1"/>
    <col min="3" max="13" width="13" customWidth="1"/>
    <col min="14" max="14" width="17.42578125" customWidth="1"/>
    <col min="15" max="25" width="13" customWidth="1"/>
    <col min="26" max="26" width="15.28515625" customWidth="1"/>
    <col min="27" max="27" width="13" customWidth="1"/>
    <col min="32" max="32" width="11.42578125" customWidth="1"/>
    <col min="33" max="33" width="11.85546875" style="86" customWidth="1"/>
    <col min="34" max="34" width="12.140625" style="86" customWidth="1"/>
  </cols>
  <sheetData>
    <row r="3" spans="2:34" ht="15.75" thickBot="1" x14ac:dyDescent="0.3"/>
    <row r="4" spans="2:34" ht="40.5" customHeight="1" thickBot="1" x14ac:dyDescent="0.3">
      <c r="B4" s="200" t="s">
        <v>0</v>
      </c>
      <c r="C4" s="201"/>
      <c r="D4" s="201"/>
      <c r="E4" s="201"/>
      <c r="F4" s="201"/>
      <c r="G4" s="201"/>
      <c r="H4" s="201"/>
      <c r="I4" s="201"/>
      <c r="J4" s="201"/>
      <c r="K4" s="201"/>
      <c r="L4" s="201"/>
      <c r="M4" s="201"/>
      <c r="N4" s="201"/>
      <c r="O4" s="201"/>
      <c r="P4" s="201"/>
      <c r="Q4" s="201"/>
      <c r="R4" s="201"/>
      <c r="S4" s="201"/>
      <c r="T4" s="201"/>
      <c r="U4" s="201"/>
      <c r="V4" s="202"/>
      <c r="W4" s="208" t="s">
        <v>1</v>
      </c>
      <c r="X4" s="209"/>
      <c r="Y4" s="209"/>
      <c r="Z4" s="209"/>
      <c r="AA4" s="209"/>
      <c r="AB4" s="209"/>
      <c r="AC4" s="209"/>
      <c r="AD4" s="209"/>
      <c r="AE4" s="209"/>
      <c r="AF4" s="209"/>
      <c r="AG4" s="209"/>
      <c r="AH4" s="210"/>
    </row>
    <row r="5" spans="2:34" ht="13.5" customHeight="1" thickBot="1" x14ac:dyDescent="0.3">
      <c r="B5" s="203" t="s">
        <v>2</v>
      </c>
      <c r="C5" s="204"/>
      <c r="D5" s="205" t="s">
        <v>3</v>
      </c>
      <c r="E5" s="206"/>
      <c r="F5" s="206"/>
      <c r="G5" s="206"/>
      <c r="H5" s="206"/>
      <c r="I5" s="207"/>
      <c r="J5" s="205" t="s">
        <v>4</v>
      </c>
      <c r="K5" s="207"/>
      <c r="L5" s="15"/>
      <c r="M5" s="15"/>
      <c r="N5" s="16"/>
      <c r="O5" s="15"/>
      <c r="P5" s="15"/>
    </row>
    <row r="6" spans="2:34" ht="32.25" customHeight="1" thickBot="1" x14ac:dyDescent="0.3">
      <c r="B6" s="217"/>
      <c r="C6" s="218"/>
      <c r="D6" s="33" t="s">
        <v>5</v>
      </c>
      <c r="E6" s="33" t="s">
        <v>6</v>
      </c>
      <c r="F6" s="33" t="s">
        <v>7</v>
      </c>
      <c r="G6" s="33" t="s">
        <v>8</v>
      </c>
      <c r="H6" s="33" t="s">
        <v>9</v>
      </c>
      <c r="I6" s="33" t="s">
        <v>10</v>
      </c>
      <c r="J6" s="33" t="s">
        <v>11</v>
      </c>
      <c r="K6" s="34" t="s">
        <v>12</v>
      </c>
      <c r="L6" s="15"/>
      <c r="M6" s="211" t="s">
        <v>13</v>
      </c>
      <c r="N6" s="222"/>
      <c r="O6" s="224" t="s">
        <v>14</v>
      </c>
      <c r="P6" s="226"/>
      <c r="Q6" s="211" t="s">
        <v>58</v>
      </c>
      <c r="R6" s="212"/>
      <c r="S6" s="215"/>
    </row>
    <row r="7" spans="2:34" ht="25.5" customHeight="1" thickBot="1" x14ac:dyDescent="0.3">
      <c r="B7" s="219"/>
      <c r="C7" s="220"/>
      <c r="D7" s="33" t="str">
        <f>IF(COUNTIF(U17:U304,"")=288,"",IF(COUNT(U17:U64)=0,"X",IF(AND(COUNT(U17:U64)&gt;0,ISNUMBER(U17)),U17,"ND")))</f>
        <v/>
      </c>
      <c r="E7" s="33" t="str">
        <f>IF(COUNTIF(U17:U304,"")=288,"",IF(COUNT(U65:U112)=0,"X",IF(AND(COUNT(U65:U112)&gt;0,ISNUMBER(U112)),U65,"ND")))</f>
        <v/>
      </c>
      <c r="F7" s="33" t="str">
        <f>IF(COUNTIF(U17:U304,"")=288,"",IF(COUNT(U113:U160)=0,"X",IF(AND(COUNT(U113:U160)&gt;0,ISNUMBER(U113)),U113,"ND")))</f>
        <v/>
      </c>
      <c r="G7" s="33" t="str">
        <f>IF(COUNTIF(U17:U304,"")=288,"",IF(COUNT(U161:U208)=0,"X",IF(AND(COUNT(U161:U208)&gt;0,ISNUMBER(U161)),U161,"ND")))</f>
        <v/>
      </c>
      <c r="H7" s="33" t="str">
        <f>IF(COUNTIF(U17:U304,"")=288,"",IF(COUNT(U209:U256)=0,"X",IF(AND(COUNT(U209:U256)&gt;0,ISNUMBER(U209)),U209,"ND")))</f>
        <v/>
      </c>
      <c r="I7" s="33" t="str">
        <f>IF(COUNTIF(U17:U304,"")=288,"",IF(COUNT(U257:U304)=0,"X",IF(AND(COUNT(U257:U304)&gt;0,ISNUMBER(U257)),U257,"ND")))</f>
        <v/>
      </c>
      <c r="J7" s="33" t="str">
        <f>IF(COUNTIF(V17:V304,"")=288,"",MIN(V17:V304))</f>
        <v/>
      </c>
      <c r="K7" s="35" t="str">
        <f>IF(COUNTIF(V17:V304,"")=288,"",MAX(AE17:AE304))</f>
        <v/>
      </c>
      <c r="L7" s="15"/>
      <c r="M7" s="221"/>
      <c r="N7" s="223"/>
      <c r="O7" s="225"/>
      <c r="P7" s="227"/>
      <c r="Q7" s="213"/>
      <c r="R7" s="214"/>
      <c r="S7" s="216"/>
    </row>
    <row r="8" spans="2:34" ht="14.25" customHeight="1" thickBot="1" x14ac:dyDescent="0.3">
      <c r="D8" s="15"/>
      <c r="E8" s="15"/>
      <c r="F8" s="15"/>
      <c r="G8" s="15"/>
      <c r="H8" s="15"/>
      <c r="I8" s="15"/>
      <c r="J8" s="15"/>
      <c r="K8" s="15"/>
      <c r="L8" s="15"/>
      <c r="M8" s="15"/>
      <c r="P8" s="15"/>
    </row>
    <row r="9" spans="2:34" ht="18.75" customHeight="1" thickBot="1" x14ac:dyDescent="0.3">
      <c r="D9" s="177" t="s">
        <v>53</v>
      </c>
      <c r="E9" s="178"/>
      <c r="F9" s="179"/>
      <c r="G9" s="36"/>
      <c r="H9" s="37"/>
      <c r="I9" s="37"/>
      <c r="J9" s="37"/>
      <c r="K9" s="37"/>
      <c r="L9" s="37"/>
      <c r="M9" s="188" t="s">
        <v>15</v>
      </c>
      <c r="N9" s="189"/>
      <c r="O9" s="190"/>
      <c r="P9" s="78"/>
    </row>
    <row r="10" spans="2:34" s="17" customFormat="1" ht="30.75" customHeight="1" thickBot="1" x14ac:dyDescent="0.3">
      <c r="B10"/>
      <c r="C10"/>
      <c r="D10" s="7" t="s">
        <v>16</v>
      </c>
      <c r="E10" s="8" t="s">
        <v>17</v>
      </c>
      <c r="F10" s="9" t="s">
        <v>18</v>
      </c>
      <c r="G10" s="18"/>
      <c r="H10" s="18"/>
      <c r="I10" s="18"/>
      <c r="J10" s="18"/>
      <c r="K10" s="18"/>
      <c r="L10" s="18"/>
      <c r="O10" s="19"/>
      <c r="AG10" s="86"/>
      <c r="AH10" s="86"/>
    </row>
    <row r="11" spans="2:34" ht="18.75" customHeight="1" thickBot="1" x14ac:dyDescent="0.3">
      <c r="D11" s="20" t="str">
        <f>IF(SUM(D17:D304)=0,"",IF(MAX(W17:W304)&gt;0.154,MAX(W17:W304)*1000,IF(COUNTIF(W17:W304,"MD")&gt;0,"MD",MAX(W17:W304)*1000)))</f>
        <v/>
      </c>
      <c r="E11" s="25" t="str">
        <f>IF(SUM(D17:D304)=0,"",AVERAGE(Y17:Y304))</f>
        <v/>
      </c>
      <c r="F11" s="176" t="str">
        <f>IF(SUM(D17:D304)=0,"",AVERAGE(Z17:Z304))</f>
        <v/>
      </c>
      <c r="G11" s="22"/>
      <c r="H11" s="22"/>
      <c r="I11" s="22"/>
      <c r="J11" s="22"/>
      <c r="K11" s="22"/>
      <c r="L11" s="22"/>
      <c r="M11" s="191" t="s">
        <v>19</v>
      </c>
      <c r="N11" s="192"/>
      <c r="O11" s="192"/>
      <c r="P11" s="193"/>
    </row>
    <row r="12" spans="2:34" ht="35.25" customHeight="1" thickBot="1" x14ac:dyDescent="0.3">
      <c r="D12" s="7" t="s">
        <v>20</v>
      </c>
      <c r="E12" s="8" t="s">
        <v>21</v>
      </c>
      <c r="F12" s="9" t="s">
        <v>22</v>
      </c>
      <c r="G12" s="228" t="str">
        <f>IF(COUNTIF(AH17:AH304,"Yes")&gt;0, "The unit sent treated water to the clearwell before completing the CA.",IF(F13="No","The unit did not pass the last DIT conducted during the day.",""))</f>
        <v/>
      </c>
      <c r="H12" s="229"/>
      <c r="I12" s="229"/>
      <c r="J12" s="229"/>
      <c r="K12" s="229"/>
      <c r="L12" s="18"/>
      <c r="M12" s="23" t="s">
        <v>23</v>
      </c>
      <c r="N12" s="77"/>
      <c r="O12" s="23" t="s">
        <v>24</v>
      </c>
      <c r="P12" s="77"/>
    </row>
    <row r="13" spans="2:34" ht="18.75" customHeight="1" thickBot="1" x14ac:dyDescent="0.3">
      <c r="D13" s="24" t="str">
        <f>IF(AND(COUNTIF(AB17:AB304,"ND")=0,COUNT(AB17:AB304)=0),"",IF(AND(MIN(AB17:AB304)=0,COUNTIF(AB17:AB304,"ND")&gt;=1),"ND",MIN(AB17:AB304)))</f>
        <v/>
      </c>
      <c r="E13" s="25" t="str">
        <f>IF(AND(COUNTIF(AC17:AC304,"ND")=0,COUNT(AC17:AC304)=0),"",IF(AND(MIN(AC17:AC304)=0,COUNTIF(AC17:AC304,"ND")&gt;=1),"ND",MAX(AC17:AC304)))</f>
        <v/>
      </c>
      <c r="F13" s="21" t="str">
        <f>IF(COUNT(AB18:AD304)=0,"",IF(COUNTIF(AD18:AD304,"No")=0,"NA",IF(COUNTIF(AH17:AH304,"Yes")&gt;0,"No",IF(LOOKUP(2,1/(AD18:AD304&lt;&gt;""),AD18:AD304)="Yes","Yes","No"))))</f>
        <v/>
      </c>
      <c r="G13" s="228"/>
      <c r="H13" s="229"/>
      <c r="I13" s="229"/>
      <c r="J13" s="229"/>
      <c r="K13" s="229"/>
      <c r="L13" s="22"/>
      <c r="M13" s="17"/>
      <c r="N13" s="27"/>
      <c r="O13" s="17"/>
      <c r="P13" s="17"/>
      <c r="Q13" s="17"/>
      <c r="R13" s="17"/>
      <c r="S13" s="17"/>
      <c r="T13" s="17"/>
      <c r="W13" s="17"/>
      <c r="X13" s="17"/>
    </row>
    <row r="14" spans="2:34" s="17" customFormat="1" ht="12" customHeight="1" thickBot="1" x14ac:dyDescent="0.3">
      <c r="B14" s="28"/>
      <c r="C14" s="28"/>
      <c r="D14" s="29"/>
      <c r="E14" s="29"/>
      <c r="F14" s="29"/>
      <c r="G14" s="30"/>
      <c r="H14" s="30"/>
      <c r="I14" s="30"/>
      <c r="J14" s="30"/>
      <c r="K14" s="30"/>
      <c r="L14" s="30"/>
      <c r="M14" s="30"/>
      <c r="N14" s="31"/>
      <c r="O14" s="30"/>
      <c r="P14" s="30"/>
      <c r="Q14" s="32"/>
      <c r="R14" s="32"/>
      <c r="S14" s="32"/>
      <c r="T14" s="32"/>
      <c r="U14" s="18"/>
      <c r="V14" s="18"/>
      <c r="W14" s="18"/>
      <c r="X14" s="18"/>
      <c r="Y14" s="18"/>
      <c r="Z14" s="18"/>
      <c r="AA14" s="26"/>
      <c r="AG14" s="88"/>
      <c r="AH14" s="88"/>
    </row>
    <row r="15" spans="2:34" s="1" customFormat="1" ht="15.75" thickBot="1" x14ac:dyDescent="0.3">
      <c r="B15" s="2"/>
      <c r="C15" s="83" t="s">
        <v>25</v>
      </c>
      <c r="D15" s="194" t="s">
        <v>53</v>
      </c>
      <c r="E15" s="195"/>
      <c r="F15" s="195"/>
      <c r="G15" s="195"/>
      <c r="H15" s="195"/>
      <c r="I15" s="195"/>
      <c r="J15" s="195"/>
      <c r="K15" s="195"/>
      <c r="L15" s="195"/>
      <c r="M15" s="195"/>
      <c r="N15" s="195"/>
      <c r="O15" s="195"/>
      <c r="P15" s="195"/>
      <c r="Q15" s="195"/>
      <c r="R15" s="195"/>
      <c r="S15" s="195"/>
      <c r="T15" s="196"/>
      <c r="U15" s="3" t="s">
        <v>3</v>
      </c>
      <c r="V15" s="4" t="s">
        <v>26</v>
      </c>
      <c r="W15" s="197" t="s">
        <v>53</v>
      </c>
      <c r="X15" s="198"/>
      <c r="Y15" s="198"/>
      <c r="Z15" s="198"/>
      <c r="AA15" s="198"/>
      <c r="AB15" s="198"/>
      <c r="AC15" s="198"/>
      <c r="AD15" s="199"/>
      <c r="AE15" s="5" t="s">
        <v>27</v>
      </c>
      <c r="AF15"/>
      <c r="AG15" s="186" t="s">
        <v>55</v>
      </c>
      <c r="AH15" s="187"/>
    </row>
    <row r="16" spans="2:34" ht="72.75" customHeight="1" thickBot="1" x14ac:dyDescent="0.3">
      <c r="B16" s="6" t="s">
        <v>28</v>
      </c>
      <c r="C16" s="80" t="s">
        <v>50</v>
      </c>
      <c r="D16" s="7" t="s">
        <v>29</v>
      </c>
      <c r="E16" s="81" t="s">
        <v>30</v>
      </c>
      <c r="F16" s="7" t="s">
        <v>31</v>
      </c>
      <c r="G16" s="8" t="str">
        <f>IF(S6="Yes", "Water Temp
(oF)","Water Temp
(oC)")</f>
        <v>Water Temp
(oC)</v>
      </c>
      <c r="H16" s="9" t="s">
        <v>48</v>
      </c>
      <c r="I16" s="7" t="s">
        <v>51</v>
      </c>
      <c r="J16" s="10" t="s">
        <v>52</v>
      </c>
      <c r="K16" s="8" t="s">
        <v>34</v>
      </c>
      <c r="L16" s="8" t="s">
        <v>35</v>
      </c>
      <c r="M16" s="82" t="s">
        <v>47</v>
      </c>
      <c r="N16" s="125" t="s">
        <v>49</v>
      </c>
      <c r="O16" s="10" t="s">
        <v>37</v>
      </c>
      <c r="P16" s="8" t="s">
        <v>59</v>
      </c>
      <c r="Q16" s="8" t="s">
        <v>38</v>
      </c>
      <c r="R16" s="8" t="s">
        <v>39</v>
      </c>
      <c r="S16" s="8" t="s">
        <v>40</v>
      </c>
      <c r="T16" s="9" t="s">
        <v>41</v>
      </c>
      <c r="U16" s="6" t="s">
        <v>42</v>
      </c>
      <c r="V16" s="6" t="s">
        <v>43</v>
      </c>
      <c r="W16" s="11" t="s">
        <v>57</v>
      </c>
      <c r="X16" s="85" t="s">
        <v>32</v>
      </c>
      <c r="Y16" s="85" t="s">
        <v>33</v>
      </c>
      <c r="Z16" s="12" t="s">
        <v>35</v>
      </c>
      <c r="AA16" s="79" t="s">
        <v>36</v>
      </c>
      <c r="AB16" s="12" t="s">
        <v>38</v>
      </c>
      <c r="AC16" s="12" t="s">
        <v>41</v>
      </c>
      <c r="AD16" s="76" t="s">
        <v>44</v>
      </c>
      <c r="AE16" s="13" t="s">
        <v>45</v>
      </c>
      <c r="AG16" s="126" t="s">
        <v>56</v>
      </c>
      <c r="AH16" s="127" t="s">
        <v>54</v>
      </c>
    </row>
    <row r="17" spans="1:34" x14ac:dyDescent="0.25">
      <c r="A17" s="14" t="s">
        <v>46</v>
      </c>
      <c r="B17" s="142">
        <f>B6</f>
        <v>0</v>
      </c>
      <c r="C17" s="38"/>
      <c r="D17" s="39"/>
      <c r="E17" s="70"/>
      <c r="F17" s="71"/>
      <c r="G17" s="72"/>
      <c r="H17" s="165"/>
      <c r="I17" s="71"/>
      <c r="J17" s="166"/>
      <c r="K17" s="72"/>
      <c r="L17" s="167"/>
      <c r="M17" s="165"/>
      <c r="N17" s="84"/>
      <c r="O17" s="168"/>
      <c r="P17" s="72"/>
      <c r="Q17" s="167"/>
      <c r="R17" s="167"/>
      <c r="S17" s="167"/>
      <c r="T17" s="165"/>
      <c r="U17" s="151"/>
      <c r="V17" s="114"/>
      <c r="W17" s="40" t="str">
        <f>IF(AND(D17=1,E17&gt;0.154,D18=1,E18&gt;0.154),MAX(E17:E18),IF(AND(D17=1,E17=""),"MD",IF(AND(D17=1,E17&lt;0.155),E17,"")))</f>
        <v/>
      </c>
      <c r="X17" s="42" t="str">
        <f>IF(D17=0,"",IF(G17="","MD",IF($S$6="No",G17,(G17-32)/1.8)))</f>
        <v/>
      </c>
      <c r="Y17" s="41" t="str">
        <f>IF(D17=0,"",IF(OR(F17="",G17=""),"MD",(F17*1440)/($P$6*$N$6)*(1.784-0.0575*X17+0.0011*X17^2-10^-5*X17^3)))</f>
        <v/>
      </c>
      <c r="Z17" s="41" t="str">
        <f t="shared" ref="Z17:Z80" si="0">IF(D17=0,"",IF(OR(I17="",J17="",K17=""),"MD",(I17+J17)/2-K17))</f>
        <v/>
      </c>
      <c r="AA17" s="42" t="str">
        <f>IF(AND(ISNUMBER(Y17),ISNUMBER(Z17)),Y17/Z17,"")</f>
        <v/>
      </c>
      <c r="AB17" s="43"/>
      <c r="AC17" s="43"/>
      <c r="AD17" s="44"/>
      <c r="AE17" s="45" t="str">
        <f>IF(OR(V17="",V17&gt;=$P$9),"",5/60)</f>
        <v/>
      </c>
      <c r="AF17" s="152"/>
      <c r="AG17" s="140"/>
      <c r="AH17" s="141"/>
    </row>
    <row r="18" spans="1:34" x14ac:dyDescent="0.25">
      <c r="B18" s="143">
        <f>+B17+5/1440</f>
        <v>3.472222222222222E-3</v>
      </c>
      <c r="C18" s="46"/>
      <c r="D18" s="47"/>
      <c r="E18" s="144"/>
      <c r="F18" s="145"/>
      <c r="G18" s="146"/>
      <c r="H18" s="147"/>
      <c r="I18" s="169"/>
      <c r="J18" s="115"/>
      <c r="K18" s="115"/>
      <c r="L18" s="116"/>
      <c r="M18" s="117"/>
      <c r="N18" s="73"/>
      <c r="O18" s="122"/>
      <c r="P18" s="115"/>
      <c r="Q18" s="116"/>
      <c r="R18" s="116"/>
      <c r="S18" s="116"/>
      <c r="T18" s="117"/>
      <c r="U18" s="153"/>
      <c r="V18" s="118"/>
      <c r="W18" s="48" t="str">
        <f t="shared" ref="W18:W81" si="1">IF(AND(D18=1,E18&gt;0.154,D19=1,E19&gt;0.154),MAX(E18:E19),IF(AND(D18=1,E18=""),"MD",IF(AND(D18=1,E18&lt;0.155),E18,"")))</f>
        <v/>
      </c>
      <c r="X18" s="51" t="str">
        <f t="shared" ref="X18:X81" si="2">IF(D18=0,"",IF(G18="","MD",IF($S$6="No",G18,(G18-32)/1.8)))</f>
        <v/>
      </c>
      <c r="Y18" s="49" t="str">
        <f t="shared" ref="Y18:Y81" si="3">IF(D18=0,"",IF(OR(F18="",G18=""),"MD",(F18*1440)/($P$6*$N$6)*(1.784-0.0575*X18+0.0011*X18^2-10^-5*X18^3)))</f>
        <v/>
      </c>
      <c r="Z18" s="50" t="str">
        <f>IF(D18=0,"",IF(OR(I18="",J18="",K18=""),"MD",(I18+J18)/2-K18))</f>
        <v/>
      </c>
      <c r="AA18" s="50" t="str">
        <f>IF(AND(ISNUMBER(Y18),ISNUMBER(Z18)),Y18/Z18,"")</f>
        <v/>
      </c>
      <c r="AB18" s="51" t="str">
        <f>IF(OR(N18="",N18=N17),"",IF(OR(O18=1,P18="",Q18="",R18=""),"ND",IF(OR(Q18&gt;P18,R18&gt;P18),"Error",MIN(P18:R18))))</f>
        <v/>
      </c>
      <c r="AC18" s="51" t="str">
        <f>IF(OR(N18="",N18=N17),"",IF(OR(O18=1,P18="",R18="",S18=""),"ND",IF(R18&gt;P18,"Error",(P18-R18)/(S18/60))))</f>
        <v/>
      </c>
      <c r="AD18" s="52" t="str">
        <f t="shared" ref="AD18:AD81" si="4">IF(O18=1,"ND",IF(OR(AB18="",AC18=""),"",IF(OR(NOT(ISNUMBER(AB18)),NOT(ISNUMBER(AC18))),"ND",IF(AND(ISNUMBER(AB18),AB18&gt;=$N$12,ISNUMBER(AC18),AC18&lt;=$P$12),"Yes","No"))))</f>
        <v/>
      </c>
      <c r="AE18" s="53" t="str">
        <f>IF(OR(V18&gt;=$P$9,AND(V18="",NOT(ISNUMBER(AE17)))),"",IF(ISNUMBER(AE17),AE17+5/60,5/60))</f>
        <v/>
      </c>
      <c r="AF18" s="152"/>
      <c r="AG18" s="128" t="str">
        <f t="shared" ref="AG18:AG81" si="5">IF(AND(AG17="No",AD18="Yes"),"Yes",IF(AND(AG17="",AD18="No"),"Failed DIT",IF(AND(AG17&lt;&gt;"Failed DIT",AG17&lt;&gt;"No",AD18&lt;&gt;"No"),"","No")))</f>
        <v/>
      </c>
      <c r="AH18" s="129" t="str">
        <f>IF(AND(AG18="No",D18=1),"Yes","")</f>
        <v/>
      </c>
    </row>
    <row r="19" spans="1:34" x14ac:dyDescent="0.25">
      <c r="B19" s="143">
        <f t="shared" ref="B19:B82" si="6">+B18+5/1440</f>
        <v>6.9444444444444441E-3</v>
      </c>
      <c r="C19" s="46"/>
      <c r="D19" s="47"/>
      <c r="E19" s="144"/>
      <c r="F19" s="145"/>
      <c r="G19" s="146"/>
      <c r="H19" s="147"/>
      <c r="I19" s="169"/>
      <c r="J19" s="170"/>
      <c r="K19" s="115"/>
      <c r="L19" s="116"/>
      <c r="M19" s="117"/>
      <c r="N19" s="73"/>
      <c r="O19" s="122"/>
      <c r="P19" s="115"/>
      <c r="Q19" s="116"/>
      <c r="R19" s="116"/>
      <c r="S19" s="116"/>
      <c r="T19" s="117"/>
      <c r="U19" s="153"/>
      <c r="V19" s="118"/>
      <c r="W19" s="55" t="str">
        <f t="shared" si="1"/>
        <v/>
      </c>
      <c r="X19" s="51" t="str">
        <f t="shared" si="2"/>
        <v/>
      </c>
      <c r="Y19" s="49" t="str">
        <f t="shared" si="3"/>
        <v/>
      </c>
      <c r="Z19" s="49" t="str">
        <f t="shared" si="0"/>
        <v/>
      </c>
      <c r="AA19" s="49" t="str">
        <f t="shared" ref="AA19:AA82" si="7">IF(AND(ISNUMBER(Y19),ISNUMBER(Z19)),Y19/Z19,"")</f>
        <v/>
      </c>
      <c r="AB19" s="51" t="str">
        <f t="shared" ref="AB19:AB82" si="8">IF(OR(N19="",N19=N18),"",IF(OR(O19=1,P19="",Q19="",R19=""),"ND",IF(OR(Q19&gt;P19,R19&gt;P19),"Error",MIN(P19:R19))))</f>
        <v/>
      </c>
      <c r="AC19" s="51" t="str">
        <f t="shared" ref="AC19:AC82" si="9">IF(OR(N19="",N19=N18),"",IF(OR(O19=1,P19="",R19="",S19=""),"ND",IF(R19&gt;P19,"Error",(P19-R19)/(S19/60))))</f>
        <v/>
      </c>
      <c r="AD19" s="52" t="str">
        <f t="shared" si="4"/>
        <v/>
      </c>
      <c r="AE19" s="53" t="str">
        <f t="shared" ref="AE19:AE82" si="10">IF(OR(V19&gt;=$P$9,AND(V19="",NOT(ISNUMBER(AE18)))),"",IF(ISNUMBER(AE18),AE18+5/60,5/60))</f>
        <v/>
      </c>
      <c r="AF19" s="152"/>
      <c r="AG19" s="128" t="str">
        <f t="shared" si="5"/>
        <v/>
      </c>
      <c r="AH19" s="129" t="str">
        <f t="shared" ref="AH19:AH82" si="11">IF(AND(AG19="No",D19=1),"Yes","")</f>
        <v/>
      </c>
    </row>
    <row r="20" spans="1:34" x14ac:dyDescent="0.25">
      <c r="B20" s="143">
        <f t="shared" si="6"/>
        <v>1.0416666666666666E-2</v>
      </c>
      <c r="C20" s="46"/>
      <c r="D20" s="47"/>
      <c r="E20" s="144"/>
      <c r="F20" s="145"/>
      <c r="G20" s="146"/>
      <c r="H20" s="147"/>
      <c r="I20" s="169"/>
      <c r="J20" s="170"/>
      <c r="K20" s="115"/>
      <c r="L20" s="116"/>
      <c r="M20" s="117"/>
      <c r="N20" s="73"/>
      <c r="O20" s="122"/>
      <c r="P20" s="115"/>
      <c r="Q20" s="116"/>
      <c r="R20" s="116"/>
      <c r="S20" s="116"/>
      <c r="T20" s="117"/>
      <c r="U20" s="153"/>
      <c r="V20" s="118"/>
      <c r="W20" s="55" t="str">
        <f t="shared" si="1"/>
        <v/>
      </c>
      <c r="X20" s="51" t="str">
        <f t="shared" si="2"/>
        <v/>
      </c>
      <c r="Y20" s="49" t="str">
        <f t="shared" si="3"/>
        <v/>
      </c>
      <c r="Z20" s="49" t="str">
        <f t="shared" si="0"/>
        <v/>
      </c>
      <c r="AA20" s="49" t="str">
        <f t="shared" si="7"/>
        <v/>
      </c>
      <c r="AB20" s="51" t="str">
        <f t="shared" si="8"/>
        <v/>
      </c>
      <c r="AC20" s="51" t="str">
        <f t="shared" si="9"/>
        <v/>
      </c>
      <c r="AD20" s="52" t="str">
        <f t="shared" si="4"/>
        <v/>
      </c>
      <c r="AE20" s="53" t="str">
        <f t="shared" si="10"/>
        <v/>
      </c>
      <c r="AF20" s="152"/>
      <c r="AG20" s="128" t="str">
        <f t="shared" si="5"/>
        <v/>
      </c>
      <c r="AH20" s="129" t="str">
        <f t="shared" si="11"/>
        <v/>
      </c>
    </row>
    <row r="21" spans="1:34" x14ac:dyDescent="0.25">
      <c r="B21" s="143">
        <f t="shared" si="6"/>
        <v>1.3888888888888888E-2</v>
      </c>
      <c r="C21" s="46"/>
      <c r="D21" s="47"/>
      <c r="E21" s="144"/>
      <c r="F21" s="145"/>
      <c r="G21" s="146"/>
      <c r="H21" s="147"/>
      <c r="I21" s="169"/>
      <c r="J21" s="170"/>
      <c r="K21" s="115"/>
      <c r="L21" s="116"/>
      <c r="M21" s="117"/>
      <c r="N21" s="73"/>
      <c r="O21" s="122"/>
      <c r="P21" s="115"/>
      <c r="Q21" s="116"/>
      <c r="R21" s="116"/>
      <c r="S21" s="116"/>
      <c r="T21" s="117"/>
      <c r="U21" s="153"/>
      <c r="V21" s="118"/>
      <c r="W21" s="55" t="str">
        <f t="shared" si="1"/>
        <v/>
      </c>
      <c r="X21" s="51" t="str">
        <f t="shared" si="2"/>
        <v/>
      </c>
      <c r="Y21" s="49" t="str">
        <f t="shared" si="3"/>
        <v/>
      </c>
      <c r="Z21" s="49" t="str">
        <f t="shared" si="0"/>
        <v/>
      </c>
      <c r="AA21" s="49" t="str">
        <f t="shared" si="7"/>
        <v/>
      </c>
      <c r="AB21" s="51" t="str">
        <f t="shared" si="8"/>
        <v/>
      </c>
      <c r="AC21" s="51" t="str">
        <f t="shared" si="9"/>
        <v/>
      </c>
      <c r="AD21" s="52" t="str">
        <f t="shared" si="4"/>
        <v/>
      </c>
      <c r="AE21" s="53" t="str">
        <f t="shared" si="10"/>
        <v/>
      </c>
      <c r="AF21" s="152"/>
      <c r="AG21" s="128" t="str">
        <f t="shared" si="5"/>
        <v/>
      </c>
      <c r="AH21" s="129" t="str">
        <f t="shared" si="11"/>
        <v/>
      </c>
    </row>
    <row r="22" spans="1:34" x14ac:dyDescent="0.25">
      <c r="B22" s="143">
        <f t="shared" si="6"/>
        <v>1.7361111111111112E-2</v>
      </c>
      <c r="C22" s="46"/>
      <c r="D22" s="47"/>
      <c r="E22" s="144"/>
      <c r="F22" s="145"/>
      <c r="G22" s="146"/>
      <c r="H22" s="147"/>
      <c r="I22" s="169"/>
      <c r="J22" s="170"/>
      <c r="K22" s="115"/>
      <c r="L22" s="116"/>
      <c r="M22" s="117"/>
      <c r="N22" s="73"/>
      <c r="O22" s="122"/>
      <c r="P22" s="115"/>
      <c r="Q22" s="116"/>
      <c r="R22" s="116"/>
      <c r="S22" s="116"/>
      <c r="T22" s="117"/>
      <c r="U22" s="153"/>
      <c r="V22" s="118"/>
      <c r="W22" s="55" t="str">
        <f t="shared" si="1"/>
        <v/>
      </c>
      <c r="X22" s="49" t="str">
        <f t="shared" si="2"/>
        <v/>
      </c>
      <c r="Y22" s="49" t="str">
        <f t="shared" si="3"/>
        <v/>
      </c>
      <c r="Z22" s="49" t="str">
        <f t="shared" si="0"/>
        <v/>
      </c>
      <c r="AA22" s="49" t="str">
        <f t="shared" si="7"/>
        <v/>
      </c>
      <c r="AB22" s="51" t="str">
        <f t="shared" si="8"/>
        <v/>
      </c>
      <c r="AC22" s="51" t="str">
        <f t="shared" si="9"/>
        <v/>
      </c>
      <c r="AD22" s="52" t="str">
        <f t="shared" si="4"/>
        <v/>
      </c>
      <c r="AE22" s="53" t="str">
        <f t="shared" si="10"/>
        <v/>
      </c>
      <c r="AF22" s="152"/>
      <c r="AG22" s="128" t="str">
        <f t="shared" si="5"/>
        <v/>
      </c>
      <c r="AH22" s="129" t="str">
        <f t="shared" si="11"/>
        <v/>
      </c>
    </row>
    <row r="23" spans="1:34" x14ac:dyDescent="0.25">
      <c r="B23" s="143">
        <f t="shared" si="6"/>
        <v>2.0833333333333336E-2</v>
      </c>
      <c r="C23" s="46"/>
      <c r="D23" s="47"/>
      <c r="E23" s="144"/>
      <c r="F23" s="145"/>
      <c r="G23" s="146"/>
      <c r="H23" s="147"/>
      <c r="I23" s="169"/>
      <c r="J23" s="170"/>
      <c r="K23" s="115"/>
      <c r="L23" s="116"/>
      <c r="M23" s="117"/>
      <c r="N23" s="73"/>
      <c r="O23" s="122"/>
      <c r="P23" s="115"/>
      <c r="Q23" s="116"/>
      <c r="R23" s="116"/>
      <c r="S23" s="116"/>
      <c r="T23" s="117"/>
      <c r="U23" s="153"/>
      <c r="V23" s="118"/>
      <c r="W23" s="55" t="str">
        <f t="shared" si="1"/>
        <v/>
      </c>
      <c r="X23" s="49" t="str">
        <f t="shared" si="2"/>
        <v/>
      </c>
      <c r="Y23" s="49" t="str">
        <f t="shared" si="3"/>
        <v/>
      </c>
      <c r="Z23" s="49" t="str">
        <f t="shared" si="0"/>
        <v/>
      </c>
      <c r="AA23" s="49" t="str">
        <f t="shared" si="7"/>
        <v/>
      </c>
      <c r="AB23" s="51" t="str">
        <f t="shared" si="8"/>
        <v/>
      </c>
      <c r="AC23" s="51" t="str">
        <f t="shared" si="9"/>
        <v/>
      </c>
      <c r="AD23" s="52" t="str">
        <f t="shared" si="4"/>
        <v/>
      </c>
      <c r="AE23" s="53" t="str">
        <f t="shared" si="10"/>
        <v/>
      </c>
      <c r="AF23" s="152"/>
      <c r="AG23" s="128" t="str">
        <f t="shared" si="5"/>
        <v/>
      </c>
      <c r="AH23" s="129" t="str">
        <f t="shared" si="11"/>
        <v/>
      </c>
    </row>
    <row r="24" spans="1:34" x14ac:dyDescent="0.25">
      <c r="B24" s="143">
        <f t="shared" si="6"/>
        <v>2.4305555555555559E-2</v>
      </c>
      <c r="C24" s="46"/>
      <c r="D24" s="47"/>
      <c r="E24" s="144"/>
      <c r="F24" s="145"/>
      <c r="G24" s="146"/>
      <c r="H24" s="147"/>
      <c r="I24" s="169"/>
      <c r="J24" s="170"/>
      <c r="K24" s="115"/>
      <c r="L24" s="116"/>
      <c r="M24" s="117"/>
      <c r="N24" s="73"/>
      <c r="O24" s="122"/>
      <c r="P24" s="115"/>
      <c r="Q24" s="116"/>
      <c r="R24" s="116"/>
      <c r="S24" s="116"/>
      <c r="T24" s="93"/>
      <c r="U24" s="153"/>
      <c r="V24" s="118"/>
      <c r="W24" s="55" t="str">
        <f t="shared" si="1"/>
        <v/>
      </c>
      <c r="X24" s="49" t="str">
        <f t="shared" si="2"/>
        <v/>
      </c>
      <c r="Y24" s="49" t="str">
        <f t="shared" si="3"/>
        <v/>
      </c>
      <c r="Z24" s="49" t="str">
        <f t="shared" si="0"/>
        <v/>
      </c>
      <c r="AA24" s="49" t="str">
        <f t="shared" si="7"/>
        <v/>
      </c>
      <c r="AB24" s="51" t="str">
        <f t="shared" si="8"/>
        <v/>
      </c>
      <c r="AC24" s="51" t="str">
        <f t="shared" si="9"/>
        <v/>
      </c>
      <c r="AD24" s="52" t="str">
        <f t="shared" si="4"/>
        <v/>
      </c>
      <c r="AE24" s="53" t="str">
        <f t="shared" si="10"/>
        <v/>
      </c>
      <c r="AF24" s="152"/>
      <c r="AG24" s="128" t="str">
        <f t="shared" si="5"/>
        <v/>
      </c>
      <c r="AH24" s="129" t="str">
        <f t="shared" si="11"/>
        <v/>
      </c>
    </row>
    <row r="25" spans="1:34" x14ac:dyDescent="0.25">
      <c r="B25" s="143">
        <f t="shared" si="6"/>
        <v>2.7777777777777783E-2</v>
      </c>
      <c r="C25" s="46"/>
      <c r="D25" s="47"/>
      <c r="E25" s="144"/>
      <c r="F25" s="145"/>
      <c r="G25" s="146"/>
      <c r="H25" s="147"/>
      <c r="I25" s="169"/>
      <c r="J25" s="170"/>
      <c r="K25" s="115"/>
      <c r="L25" s="116"/>
      <c r="M25" s="117"/>
      <c r="N25" s="73"/>
      <c r="O25" s="122"/>
      <c r="P25" s="115"/>
      <c r="Q25" s="116"/>
      <c r="R25" s="116"/>
      <c r="S25" s="116"/>
      <c r="T25" s="93"/>
      <c r="U25" s="153"/>
      <c r="V25" s="118"/>
      <c r="W25" s="55" t="str">
        <f t="shared" si="1"/>
        <v/>
      </c>
      <c r="X25" s="49" t="str">
        <f t="shared" si="2"/>
        <v/>
      </c>
      <c r="Y25" s="49" t="str">
        <f t="shared" si="3"/>
        <v/>
      </c>
      <c r="Z25" s="49" t="str">
        <f t="shared" si="0"/>
        <v/>
      </c>
      <c r="AA25" s="49" t="str">
        <f t="shared" si="7"/>
        <v/>
      </c>
      <c r="AB25" s="51" t="str">
        <f t="shared" si="8"/>
        <v/>
      </c>
      <c r="AC25" s="51" t="str">
        <f t="shared" si="9"/>
        <v/>
      </c>
      <c r="AD25" s="52" t="str">
        <f t="shared" si="4"/>
        <v/>
      </c>
      <c r="AE25" s="53" t="str">
        <f t="shared" si="10"/>
        <v/>
      </c>
      <c r="AF25" s="152"/>
      <c r="AG25" s="128" t="str">
        <f t="shared" si="5"/>
        <v/>
      </c>
      <c r="AH25" s="129" t="str">
        <f t="shared" si="11"/>
        <v/>
      </c>
    </row>
    <row r="26" spans="1:34" x14ac:dyDescent="0.25">
      <c r="B26" s="143">
        <f t="shared" si="6"/>
        <v>3.1250000000000007E-2</v>
      </c>
      <c r="C26" s="46"/>
      <c r="D26" s="47"/>
      <c r="E26" s="144"/>
      <c r="F26" s="145"/>
      <c r="G26" s="146"/>
      <c r="H26" s="147"/>
      <c r="I26" s="169"/>
      <c r="J26" s="170"/>
      <c r="K26" s="115"/>
      <c r="L26" s="116"/>
      <c r="M26" s="117"/>
      <c r="N26" s="73"/>
      <c r="O26" s="122"/>
      <c r="P26" s="105"/>
      <c r="Q26" s="106"/>
      <c r="R26" s="106"/>
      <c r="S26" s="106"/>
      <c r="T26" s="93"/>
      <c r="U26" s="153"/>
      <c r="V26" s="118"/>
      <c r="W26" s="55" t="str">
        <f t="shared" si="1"/>
        <v/>
      </c>
      <c r="X26" s="49" t="str">
        <f t="shared" si="2"/>
        <v/>
      </c>
      <c r="Y26" s="49" t="str">
        <f t="shared" si="3"/>
        <v/>
      </c>
      <c r="Z26" s="49" t="str">
        <f t="shared" si="0"/>
        <v/>
      </c>
      <c r="AA26" s="49" t="str">
        <f t="shared" si="7"/>
        <v/>
      </c>
      <c r="AB26" s="51" t="str">
        <f t="shared" si="8"/>
        <v/>
      </c>
      <c r="AC26" s="51" t="str">
        <f t="shared" si="9"/>
        <v/>
      </c>
      <c r="AD26" s="52" t="str">
        <f t="shared" si="4"/>
        <v/>
      </c>
      <c r="AE26" s="53" t="str">
        <f t="shared" si="10"/>
        <v/>
      </c>
      <c r="AF26" s="152"/>
      <c r="AG26" s="128" t="str">
        <f t="shared" si="5"/>
        <v/>
      </c>
      <c r="AH26" s="129" t="str">
        <f t="shared" si="11"/>
        <v/>
      </c>
    </row>
    <row r="27" spans="1:34" x14ac:dyDescent="0.25">
      <c r="B27" s="143">
        <f t="shared" si="6"/>
        <v>3.4722222222222231E-2</v>
      </c>
      <c r="C27" s="46"/>
      <c r="D27" s="47"/>
      <c r="E27" s="144"/>
      <c r="F27" s="145"/>
      <c r="G27" s="146"/>
      <c r="H27" s="147"/>
      <c r="I27" s="169"/>
      <c r="J27" s="170"/>
      <c r="K27" s="115"/>
      <c r="L27" s="116"/>
      <c r="M27" s="117"/>
      <c r="N27" s="73"/>
      <c r="O27" s="122"/>
      <c r="P27" s="105"/>
      <c r="Q27" s="106"/>
      <c r="R27" s="106"/>
      <c r="S27" s="106"/>
      <c r="T27" s="93"/>
      <c r="U27" s="153"/>
      <c r="V27" s="118"/>
      <c r="W27" s="55" t="str">
        <f t="shared" si="1"/>
        <v/>
      </c>
      <c r="X27" s="49" t="str">
        <f t="shared" si="2"/>
        <v/>
      </c>
      <c r="Y27" s="49" t="str">
        <f t="shared" si="3"/>
        <v/>
      </c>
      <c r="Z27" s="49" t="str">
        <f t="shared" si="0"/>
        <v/>
      </c>
      <c r="AA27" s="49" t="str">
        <f t="shared" si="7"/>
        <v/>
      </c>
      <c r="AB27" s="51" t="str">
        <f t="shared" si="8"/>
        <v/>
      </c>
      <c r="AC27" s="51" t="str">
        <f t="shared" si="9"/>
        <v/>
      </c>
      <c r="AD27" s="52" t="str">
        <f t="shared" si="4"/>
        <v/>
      </c>
      <c r="AE27" s="53" t="str">
        <f t="shared" si="10"/>
        <v/>
      </c>
      <c r="AF27" s="152"/>
      <c r="AG27" s="128" t="str">
        <f t="shared" si="5"/>
        <v/>
      </c>
      <c r="AH27" s="129" t="str">
        <f t="shared" si="11"/>
        <v/>
      </c>
    </row>
    <row r="28" spans="1:34" x14ac:dyDescent="0.25">
      <c r="B28" s="143">
        <f t="shared" si="6"/>
        <v>3.8194444444444454E-2</v>
      </c>
      <c r="C28" s="46"/>
      <c r="D28" s="47"/>
      <c r="E28" s="144"/>
      <c r="F28" s="145"/>
      <c r="G28" s="146"/>
      <c r="H28" s="147"/>
      <c r="I28" s="169"/>
      <c r="J28" s="170"/>
      <c r="K28" s="115"/>
      <c r="L28" s="116"/>
      <c r="M28" s="117"/>
      <c r="N28" s="73"/>
      <c r="O28" s="122"/>
      <c r="P28" s="105"/>
      <c r="Q28" s="106"/>
      <c r="R28" s="106"/>
      <c r="S28" s="106"/>
      <c r="T28" s="93"/>
      <c r="U28" s="153"/>
      <c r="V28" s="118"/>
      <c r="W28" s="55" t="str">
        <f t="shared" si="1"/>
        <v/>
      </c>
      <c r="X28" s="49" t="str">
        <f t="shared" si="2"/>
        <v/>
      </c>
      <c r="Y28" s="49" t="str">
        <f t="shared" si="3"/>
        <v/>
      </c>
      <c r="Z28" s="49" t="str">
        <f t="shared" si="0"/>
        <v/>
      </c>
      <c r="AA28" s="49" t="str">
        <f t="shared" si="7"/>
        <v/>
      </c>
      <c r="AB28" s="51" t="str">
        <f t="shared" si="8"/>
        <v/>
      </c>
      <c r="AC28" s="51" t="str">
        <f t="shared" si="9"/>
        <v/>
      </c>
      <c r="AD28" s="52" t="str">
        <f t="shared" si="4"/>
        <v/>
      </c>
      <c r="AE28" s="53" t="str">
        <f t="shared" si="10"/>
        <v/>
      </c>
      <c r="AF28" s="152"/>
      <c r="AG28" s="128" t="str">
        <f t="shared" si="5"/>
        <v/>
      </c>
      <c r="AH28" s="129" t="str">
        <f t="shared" si="11"/>
        <v/>
      </c>
    </row>
    <row r="29" spans="1:34" x14ac:dyDescent="0.25">
      <c r="B29" s="143">
        <f t="shared" si="6"/>
        <v>4.1666666666666678E-2</v>
      </c>
      <c r="C29" s="46"/>
      <c r="D29" s="47"/>
      <c r="E29" s="144"/>
      <c r="F29" s="145"/>
      <c r="G29" s="146"/>
      <c r="H29" s="147"/>
      <c r="I29" s="169"/>
      <c r="J29" s="170"/>
      <c r="K29" s="115"/>
      <c r="L29" s="116"/>
      <c r="M29" s="117"/>
      <c r="N29" s="73"/>
      <c r="O29" s="122"/>
      <c r="P29" s="105"/>
      <c r="Q29" s="106"/>
      <c r="R29" s="106"/>
      <c r="S29" s="106"/>
      <c r="T29" s="93"/>
      <c r="U29" s="153"/>
      <c r="V29" s="118"/>
      <c r="W29" s="55" t="str">
        <f t="shared" si="1"/>
        <v/>
      </c>
      <c r="X29" s="49" t="str">
        <f t="shared" si="2"/>
        <v/>
      </c>
      <c r="Y29" s="49" t="str">
        <f t="shared" si="3"/>
        <v/>
      </c>
      <c r="Z29" s="49" t="str">
        <f t="shared" si="0"/>
        <v/>
      </c>
      <c r="AA29" s="49" t="str">
        <f t="shared" si="7"/>
        <v/>
      </c>
      <c r="AB29" s="51" t="str">
        <f t="shared" si="8"/>
        <v/>
      </c>
      <c r="AC29" s="51" t="str">
        <f t="shared" si="9"/>
        <v/>
      </c>
      <c r="AD29" s="52" t="str">
        <f t="shared" si="4"/>
        <v/>
      </c>
      <c r="AE29" s="53" t="str">
        <f t="shared" si="10"/>
        <v/>
      </c>
      <c r="AF29" s="152"/>
      <c r="AG29" s="128" t="str">
        <f t="shared" si="5"/>
        <v/>
      </c>
      <c r="AH29" s="129" t="str">
        <f t="shared" si="11"/>
        <v/>
      </c>
    </row>
    <row r="30" spans="1:34" x14ac:dyDescent="0.25">
      <c r="B30" s="143">
        <f t="shared" si="6"/>
        <v>4.5138888888888902E-2</v>
      </c>
      <c r="C30" s="46"/>
      <c r="D30" s="47"/>
      <c r="E30" s="144"/>
      <c r="F30" s="145"/>
      <c r="G30" s="146"/>
      <c r="H30" s="147"/>
      <c r="I30" s="169"/>
      <c r="J30" s="170"/>
      <c r="K30" s="115"/>
      <c r="L30" s="116"/>
      <c r="M30" s="117"/>
      <c r="N30" s="73"/>
      <c r="O30" s="122"/>
      <c r="P30" s="105"/>
      <c r="Q30" s="106"/>
      <c r="R30" s="106"/>
      <c r="S30" s="106"/>
      <c r="T30" s="93"/>
      <c r="U30" s="153"/>
      <c r="V30" s="118"/>
      <c r="W30" s="55" t="str">
        <f t="shared" si="1"/>
        <v/>
      </c>
      <c r="X30" s="49" t="str">
        <f t="shared" si="2"/>
        <v/>
      </c>
      <c r="Y30" s="49" t="str">
        <f t="shared" si="3"/>
        <v/>
      </c>
      <c r="Z30" s="49" t="str">
        <f t="shared" si="0"/>
        <v/>
      </c>
      <c r="AA30" s="49" t="str">
        <f t="shared" si="7"/>
        <v/>
      </c>
      <c r="AB30" s="51" t="str">
        <f t="shared" si="8"/>
        <v/>
      </c>
      <c r="AC30" s="51" t="str">
        <f t="shared" si="9"/>
        <v/>
      </c>
      <c r="AD30" s="52" t="str">
        <f t="shared" si="4"/>
        <v/>
      </c>
      <c r="AE30" s="53" t="str">
        <f t="shared" si="10"/>
        <v/>
      </c>
      <c r="AF30" s="152"/>
      <c r="AG30" s="128" t="str">
        <f t="shared" si="5"/>
        <v/>
      </c>
      <c r="AH30" s="129" t="str">
        <f t="shared" si="11"/>
        <v/>
      </c>
    </row>
    <row r="31" spans="1:34" x14ac:dyDescent="0.25">
      <c r="B31" s="143">
        <f t="shared" si="6"/>
        <v>4.8611111111111126E-2</v>
      </c>
      <c r="C31" s="46"/>
      <c r="D31" s="47"/>
      <c r="E31" s="144"/>
      <c r="F31" s="145"/>
      <c r="G31" s="146"/>
      <c r="H31" s="147"/>
      <c r="I31" s="169"/>
      <c r="J31" s="170"/>
      <c r="K31" s="115"/>
      <c r="L31" s="116"/>
      <c r="M31" s="117"/>
      <c r="N31" s="73"/>
      <c r="O31" s="122"/>
      <c r="P31" s="105"/>
      <c r="Q31" s="106"/>
      <c r="R31" s="106"/>
      <c r="S31" s="106"/>
      <c r="T31" s="93"/>
      <c r="U31" s="153"/>
      <c r="V31" s="118"/>
      <c r="W31" s="55" t="str">
        <f t="shared" si="1"/>
        <v/>
      </c>
      <c r="X31" s="49" t="str">
        <f t="shared" si="2"/>
        <v/>
      </c>
      <c r="Y31" s="49" t="str">
        <f t="shared" si="3"/>
        <v/>
      </c>
      <c r="Z31" s="49" t="str">
        <f t="shared" si="0"/>
        <v/>
      </c>
      <c r="AA31" s="49" t="str">
        <f t="shared" si="7"/>
        <v/>
      </c>
      <c r="AB31" s="51" t="str">
        <f t="shared" si="8"/>
        <v/>
      </c>
      <c r="AC31" s="51" t="str">
        <f t="shared" si="9"/>
        <v/>
      </c>
      <c r="AD31" s="52" t="str">
        <f t="shared" si="4"/>
        <v/>
      </c>
      <c r="AE31" s="53" t="str">
        <f t="shared" si="10"/>
        <v/>
      </c>
      <c r="AF31" s="152"/>
      <c r="AG31" s="128" t="str">
        <f t="shared" si="5"/>
        <v/>
      </c>
      <c r="AH31" s="129" t="str">
        <f t="shared" si="11"/>
        <v/>
      </c>
    </row>
    <row r="32" spans="1:34" x14ac:dyDescent="0.25">
      <c r="B32" s="143">
        <f t="shared" si="6"/>
        <v>5.208333333333335E-2</v>
      </c>
      <c r="C32" s="46"/>
      <c r="D32" s="47"/>
      <c r="E32" s="144"/>
      <c r="F32" s="145"/>
      <c r="G32" s="146"/>
      <c r="H32" s="147"/>
      <c r="I32" s="169"/>
      <c r="J32" s="170"/>
      <c r="K32" s="115"/>
      <c r="L32" s="116"/>
      <c r="M32" s="117"/>
      <c r="N32" s="73"/>
      <c r="O32" s="122"/>
      <c r="P32" s="115"/>
      <c r="Q32" s="116"/>
      <c r="R32" s="116"/>
      <c r="S32" s="116"/>
      <c r="T32" s="117"/>
      <c r="U32" s="153"/>
      <c r="V32" s="118"/>
      <c r="W32" s="55" t="str">
        <f t="shared" si="1"/>
        <v/>
      </c>
      <c r="X32" s="49" t="str">
        <f t="shared" si="2"/>
        <v/>
      </c>
      <c r="Y32" s="49" t="str">
        <f t="shared" si="3"/>
        <v/>
      </c>
      <c r="Z32" s="49" t="str">
        <f t="shared" si="0"/>
        <v/>
      </c>
      <c r="AA32" s="49" t="str">
        <f t="shared" si="7"/>
        <v/>
      </c>
      <c r="AB32" s="51" t="str">
        <f t="shared" si="8"/>
        <v/>
      </c>
      <c r="AC32" s="51" t="str">
        <f t="shared" si="9"/>
        <v/>
      </c>
      <c r="AD32" s="52" t="str">
        <f t="shared" si="4"/>
        <v/>
      </c>
      <c r="AE32" s="53" t="str">
        <f t="shared" si="10"/>
        <v/>
      </c>
      <c r="AF32" s="152"/>
      <c r="AG32" s="128" t="str">
        <f t="shared" si="5"/>
        <v/>
      </c>
      <c r="AH32" s="129" t="str">
        <f t="shared" si="11"/>
        <v/>
      </c>
    </row>
    <row r="33" spans="2:34" x14ac:dyDescent="0.25">
      <c r="B33" s="143">
        <f t="shared" si="6"/>
        <v>5.5555555555555573E-2</v>
      </c>
      <c r="C33" s="46"/>
      <c r="D33" s="54"/>
      <c r="E33" s="46"/>
      <c r="F33" s="54"/>
      <c r="G33" s="56"/>
      <c r="H33" s="154"/>
      <c r="I33" s="54"/>
      <c r="J33" s="155"/>
      <c r="K33" s="105"/>
      <c r="L33" s="106"/>
      <c r="M33" s="93"/>
      <c r="N33" s="73"/>
      <c r="O33" s="122"/>
      <c r="P33" s="105"/>
      <c r="Q33" s="106"/>
      <c r="R33" s="106"/>
      <c r="S33" s="106"/>
      <c r="T33" s="93"/>
      <c r="U33" s="153"/>
      <c r="V33" s="118"/>
      <c r="W33" s="55" t="str">
        <f t="shared" si="1"/>
        <v/>
      </c>
      <c r="X33" s="49" t="str">
        <f t="shared" si="2"/>
        <v/>
      </c>
      <c r="Y33" s="49" t="str">
        <f t="shared" si="3"/>
        <v/>
      </c>
      <c r="Z33" s="49" t="str">
        <f t="shared" si="0"/>
        <v/>
      </c>
      <c r="AA33" s="49" t="str">
        <f t="shared" si="7"/>
        <v/>
      </c>
      <c r="AB33" s="51" t="str">
        <f t="shared" si="8"/>
        <v/>
      </c>
      <c r="AC33" s="51" t="str">
        <f t="shared" si="9"/>
        <v/>
      </c>
      <c r="AD33" s="52" t="str">
        <f t="shared" si="4"/>
        <v/>
      </c>
      <c r="AE33" s="53" t="str">
        <f t="shared" si="10"/>
        <v/>
      </c>
      <c r="AF33" s="152"/>
      <c r="AG33" s="128" t="str">
        <f t="shared" si="5"/>
        <v/>
      </c>
      <c r="AH33" s="129" t="str">
        <f t="shared" si="11"/>
        <v/>
      </c>
    </row>
    <row r="34" spans="2:34" x14ac:dyDescent="0.25">
      <c r="B34" s="143">
        <f t="shared" si="6"/>
        <v>5.9027777777777797E-2</v>
      </c>
      <c r="C34" s="46"/>
      <c r="D34" s="54"/>
      <c r="E34" s="46"/>
      <c r="F34" s="54"/>
      <c r="G34" s="56"/>
      <c r="H34" s="154"/>
      <c r="I34" s="54"/>
      <c r="J34" s="155"/>
      <c r="K34" s="105"/>
      <c r="L34" s="106"/>
      <c r="M34" s="93"/>
      <c r="N34" s="73"/>
      <c r="O34" s="122"/>
      <c r="P34" s="105"/>
      <c r="Q34" s="106"/>
      <c r="R34" s="106"/>
      <c r="S34" s="106"/>
      <c r="T34" s="93"/>
      <c r="U34" s="153"/>
      <c r="V34" s="118"/>
      <c r="W34" s="55" t="str">
        <f t="shared" si="1"/>
        <v/>
      </c>
      <c r="X34" s="49" t="str">
        <f t="shared" si="2"/>
        <v/>
      </c>
      <c r="Y34" s="49" t="str">
        <f t="shared" si="3"/>
        <v/>
      </c>
      <c r="Z34" s="49" t="str">
        <f t="shared" si="0"/>
        <v/>
      </c>
      <c r="AA34" s="49" t="str">
        <f t="shared" si="7"/>
        <v/>
      </c>
      <c r="AB34" s="51" t="str">
        <f t="shared" si="8"/>
        <v/>
      </c>
      <c r="AC34" s="51" t="str">
        <f t="shared" si="9"/>
        <v/>
      </c>
      <c r="AD34" s="52" t="str">
        <f t="shared" si="4"/>
        <v/>
      </c>
      <c r="AE34" s="53" t="str">
        <f t="shared" si="10"/>
        <v/>
      </c>
      <c r="AF34" s="152"/>
      <c r="AG34" s="128" t="str">
        <f t="shared" si="5"/>
        <v/>
      </c>
      <c r="AH34" s="129" t="str">
        <f t="shared" si="11"/>
        <v/>
      </c>
    </row>
    <row r="35" spans="2:34" x14ac:dyDescent="0.25">
      <c r="B35" s="143">
        <f t="shared" si="6"/>
        <v>6.2500000000000014E-2</v>
      </c>
      <c r="C35" s="46"/>
      <c r="D35" s="54"/>
      <c r="E35" s="46"/>
      <c r="F35" s="54"/>
      <c r="G35" s="56"/>
      <c r="H35" s="154"/>
      <c r="I35" s="54"/>
      <c r="J35" s="155"/>
      <c r="K35" s="105"/>
      <c r="L35" s="106"/>
      <c r="M35" s="93"/>
      <c r="N35" s="73"/>
      <c r="O35" s="122"/>
      <c r="P35" s="105"/>
      <c r="Q35" s="106"/>
      <c r="R35" s="106"/>
      <c r="S35" s="106"/>
      <c r="T35" s="93"/>
      <c r="U35" s="153"/>
      <c r="V35" s="118"/>
      <c r="W35" s="55" t="str">
        <f t="shared" si="1"/>
        <v/>
      </c>
      <c r="X35" s="49" t="str">
        <f t="shared" si="2"/>
        <v/>
      </c>
      <c r="Y35" s="49" t="str">
        <f t="shared" si="3"/>
        <v/>
      </c>
      <c r="Z35" s="49" t="str">
        <f t="shared" si="0"/>
        <v/>
      </c>
      <c r="AA35" s="49" t="str">
        <f t="shared" si="7"/>
        <v/>
      </c>
      <c r="AB35" s="51" t="str">
        <f t="shared" si="8"/>
        <v/>
      </c>
      <c r="AC35" s="51" t="str">
        <f t="shared" si="9"/>
        <v/>
      </c>
      <c r="AD35" s="52" t="str">
        <f t="shared" si="4"/>
        <v/>
      </c>
      <c r="AE35" s="53" t="str">
        <f t="shared" si="10"/>
        <v/>
      </c>
      <c r="AF35" s="152"/>
      <c r="AG35" s="128" t="str">
        <f t="shared" si="5"/>
        <v/>
      </c>
      <c r="AH35" s="129" t="str">
        <f t="shared" si="11"/>
        <v/>
      </c>
    </row>
    <row r="36" spans="2:34" x14ac:dyDescent="0.25">
      <c r="B36" s="143">
        <f t="shared" si="6"/>
        <v>6.5972222222222238E-2</v>
      </c>
      <c r="C36" s="46"/>
      <c r="D36" s="54"/>
      <c r="E36" s="46"/>
      <c r="F36" s="54"/>
      <c r="G36" s="56"/>
      <c r="H36" s="154"/>
      <c r="I36" s="54"/>
      <c r="J36" s="155"/>
      <c r="K36" s="105"/>
      <c r="L36" s="106"/>
      <c r="M36" s="93"/>
      <c r="N36" s="73"/>
      <c r="O36" s="122"/>
      <c r="P36" s="105"/>
      <c r="Q36" s="106"/>
      <c r="R36" s="106"/>
      <c r="S36" s="106"/>
      <c r="T36" s="93"/>
      <c r="U36" s="153"/>
      <c r="V36" s="118"/>
      <c r="W36" s="55" t="str">
        <f t="shared" si="1"/>
        <v/>
      </c>
      <c r="X36" s="49" t="str">
        <f t="shared" si="2"/>
        <v/>
      </c>
      <c r="Y36" s="49" t="str">
        <f t="shared" si="3"/>
        <v/>
      </c>
      <c r="Z36" s="49" t="str">
        <f t="shared" si="0"/>
        <v/>
      </c>
      <c r="AA36" s="49" t="str">
        <f t="shared" si="7"/>
        <v/>
      </c>
      <c r="AB36" s="51" t="str">
        <f t="shared" si="8"/>
        <v/>
      </c>
      <c r="AC36" s="51" t="str">
        <f t="shared" si="9"/>
        <v/>
      </c>
      <c r="AD36" s="52" t="str">
        <f t="shared" si="4"/>
        <v/>
      </c>
      <c r="AE36" s="53" t="str">
        <f t="shared" si="10"/>
        <v/>
      </c>
      <c r="AF36" s="152"/>
      <c r="AG36" s="128" t="str">
        <f t="shared" si="5"/>
        <v/>
      </c>
      <c r="AH36" s="129" t="str">
        <f t="shared" si="11"/>
        <v/>
      </c>
    </row>
    <row r="37" spans="2:34" x14ac:dyDescent="0.25">
      <c r="B37" s="143">
        <f t="shared" si="6"/>
        <v>6.9444444444444461E-2</v>
      </c>
      <c r="C37" s="46"/>
      <c r="D37" s="54"/>
      <c r="E37" s="46"/>
      <c r="F37" s="54"/>
      <c r="G37" s="56"/>
      <c r="H37" s="154"/>
      <c r="I37" s="54"/>
      <c r="J37" s="155"/>
      <c r="K37" s="105"/>
      <c r="L37" s="106"/>
      <c r="M37" s="93"/>
      <c r="N37" s="73"/>
      <c r="O37" s="122"/>
      <c r="P37" s="105"/>
      <c r="Q37" s="106"/>
      <c r="R37" s="106"/>
      <c r="S37" s="106"/>
      <c r="T37" s="93"/>
      <c r="U37" s="153"/>
      <c r="V37" s="118"/>
      <c r="W37" s="55" t="str">
        <f t="shared" si="1"/>
        <v/>
      </c>
      <c r="X37" s="49" t="str">
        <f t="shared" si="2"/>
        <v/>
      </c>
      <c r="Y37" s="49" t="str">
        <f t="shared" si="3"/>
        <v/>
      </c>
      <c r="Z37" s="49" t="str">
        <f t="shared" si="0"/>
        <v/>
      </c>
      <c r="AA37" s="49" t="str">
        <f t="shared" si="7"/>
        <v/>
      </c>
      <c r="AB37" s="51" t="str">
        <f t="shared" si="8"/>
        <v/>
      </c>
      <c r="AC37" s="51" t="str">
        <f t="shared" si="9"/>
        <v/>
      </c>
      <c r="AD37" s="52" t="str">
        <f t="shared" si="4"/>
        <v/>
      </c>
      <c r="AE37" s="53" t="str">
        <f t="shared" si="10"/>
        <v/>
      </c>
      <c r="AF37" s="152"/>
      <c r="AG37" s="128" t="str">
        <f t="shared" si="5"/>
        <v/>
      </c>
      <c r="AH37" s="129" t="str">
        <f t="shared" si="11"/>
        <v/>
      </c>
    </row>
    <row r="38" spans="2:34" x14ac:dyDescent="0.25">
      <c r="B38" s="143">
        <f t="shared" si="6"/>
        <v>7.2916666666666685E-2</v>
      </c>
      <c r="C38" s="46"/>
      <c r="D38" s="54"/>
      <c r="E38" s="46"/>
      <c r="F38" s="54"/>
      <c r="G38" s="56"/>
      <c r="H38" s="154"/>
      <c r="I38" s="54"/>
      <c r="J38" s="155"/>
      <c r="K38" s="105"/>
      <c r="L38" s="106"/>
      <c r="M38" s="93"/>
      <c r="N38" s="73"/>
      <c r="O38" s="122"/>
      <c r="P38" s="105"/>
      <c r="Q38" s="106"/>
      <c r="R38" s="106"/>
      <c r="S38" s="106"/>
      <c r="T38" s="93"/>
      <c r="U38" s="153"/>
      <c r="V38" s="118"/>
      <c r="W38" s="55" t="str">
        <f t="shared" si="1"/>
        <v/>
      </c>
      <c r="X38" s="49" t="str">
        <f t="shared" si="2"/>
        <v/>
      </c>
      <c r="Y38" s="49" t="str">
        <f t="shared" si="3"/>
        <v/>
      </c>
      <c r="Z38" s="49" t="str">
        <f t="shared" si="0"/>
        <v/>
      </c>
      <c r="AA38" s="49" t="str">
        <f t="shared" si="7"/>
        <v/>
      </c>
      <c r="AB38" s="51" t="str">
        <f t="shared" si="8"/>
        <v/>
      </c>
      <c r="AC38" s="51" t="str">
        <f t="shared" si="9"/>
        <v/>
      </c>
      <c r="AD38" s="52" t="str">
        <f t="shared" si="4"/>
        <v/>
      </c>
      <c r="AE38" s="53" t="str">
        <f t="shared" si="10"/>
        <v/>
      </c>
      <c r="AF38" s="152"/>
      <c r="AG38" s="128" t="str">
        <f t="shared" si="5"/>
        <v/>
      </c>
      <c r="AH38" s="129" t="str">
        <f t="shared" si="11"/>
        <v/>
      </c>
    </row>
    <row r="39" spans="2:34" x14ac:dyDescent="0.25">
      <c r="B39" s="143">
        <f t="shared" si="6"/>
        <v>7.6388888888888909E-2</v>
      </c>
      <c r="C39" s="46"/>
      <c r="D39" s="54"/>
      <c r="E39" s="46"/>
      <c r="F39" s="54"/>
      <c r="G39" s="56"/>
      <c r="H39" s="154"/>
      <c r="I39" s="54"/>
      <c r="J39" s="155"/>
      <c r="K39" s="105"/>
      <c r="L39" s="106"/>
      <c r="M39" s="93"/>
      <c r="N39" s="73"/>
      <c r="O39" s="122"/>
      <c r="P39" s="105"/>
      <c r="Q39" s="106"/>
      <c r="R39" s="106"/>
      <c r="S39" s="106"/>
      <c r="T39" s="93"/>
      <c r="U39" s="153"/>
      <c r="V39" s="153"/>
      <c r="W39" s="55" t="str">
        <f t="shared" si="1"/>
        <v/>
      </c>
      <c r="X39" s="49" t="str">
        <f t="shared" si="2"/>
        <v/>
      </c>
      <c r="Y39" s="49" t="str">
        <f t="shared" si="3"/>
        <v/>
      </c>
      <c r="Z39" s="49" t="str">
        <f t="shared" si="0"/>
        <v/>
      </c>
      <c r="AA39" s="49" t="str">
        <f t="shared" si="7"/>
        <v/>
      </c>
      <c r="AB39" s="51" t="str">
        <f t="shared" si="8"/>
        <v/>
      </c>
      <c r="AC39" s="51" t="str">
        <f t="shared" si="9"/>
        <v/>
      </c>
      <c r="AD39" s="52" t="str">
        <f t="shared" si="4"/>
        <v/>
      </c>
      <c r="AE39" s="53" t="str">
        <f t="shared" si="10"/>
        <v/>
      </c>
      <c r="AF39" s="152"/>
      <c r="AG39" s="128" t="str">
        <f t="shared" si="5"/>
        <v/>
      </c>
      <c r="AH39" s="129" t="str">
        <f t="shared" si="11"/>
        <v/>
      </c>
    </row>
    <row r="40" spans="2:34" x14ac:dyDescent="0.25">
      <c r="B40" s="143">
        <f t="shared" si="6"/>
        <v>7.9861111111111133E-2</v>
      </c>
      <c r="C40" s="46"/>
      <c r="D40" s="54"/>
      <c r="E40" s="46"/>
      <c r="F40" s="54"/>
      <c r="G40" s="56"/>
      <c r="H40" s="154"/>
      <c r="I40" s="54"/>
      <c r="J40" s="155"/>
      <c r="K40" s="105"/>
      <c r="L40" s="106"/>
      <c r="M40" s="93"/>
      <c r="N40" s="73"/>
      <c r="O40" s="122"/>
      <c r="P40" s="115"/>
      <c r="Q40" s="116"/>
      <c r="R40" s="116"/>
      <c r="S40" s="116"/>
      <c r="T40" s="117"/>
      <c r="U40" s="153"/>
      <c r="V40" s="153"/>
      <c r="W40" s="55" t="str">
        <f t="shared" si="1"/>
        <v/>
      </c>
      <c r="X40" s="49" t="str">
        <f t="shared" si="2"/>
        <v/>
      </c>
      <c r="Y40" s="49" t="str">
        <f t="shared" si="3"/>
        <v/>
      </c>
      <c r="Z40" s="49" t="str">
        <f t="shared" si="0"/>
        <v/>
      </c>
      <c r="AA40" s="49" t="str">
        <f t="shared" si="7"/>
        <v/>
      </c>
      <c r="AB40" s="51" t="str">
        <f t="shared" si="8"/>
        <v/>
      </c>
      <c r="AC40" s="51" t="str">
        <f t="shared" si="9"/>
        <v/>
      </c>
      <c r="AD40" s="52" t="str">
        <f t="shared" si="4"/>
        <v/>
      </c>
      <c r="AE40" s="53" t="str">
        <f t="shared" si="10"/>
        <v/>
      </c>
      <c r="AF40" s="152"/>
      <c r="AG40" s="128" t="str">
        <f t="shared" si="5"/>
        <v/>
      </c>
      <c r="AH40" s="129" t="str">
        <f t="shared" si="11"/>
        <v/>
      </c>
    </row>
    <row r="41" spans="2:34" x14ac:dyDescent="0.25">
      <c r="B41" s="143">
        <f t="shared" si="6"/>
        <v>8.3333333333333356E-2</v>
      </c>
      <c r="C41" s="46"/>
      <c r="D41" s="54"/>
      <c r="E41" s="46"/>
      <c r="F41" s="54"/>
      <c r="G41" s="56"/>
      <c r="H41" s="154"/>
      <c r="I41" s="54"/>
      <c r="J41" s="155"/>
      <c r="K41" s="56"/>
      <c r="L41" s="156"/>
      <c r="M41" s="154"/>
      <c r="N41" s="73"/>
      <c r="O41" s="171"/>
      <c r="P41" s="56"/>
      <c r="Q41" s="156"/>
      <c r="R41" s="156"/>
      <c r="S41" s="156"/>
      <c r="T41" s="154"/>
      <c r="U41" s="153"/>
      <c r="V41" s="153"/>
      <c r="W41" s="55" t="str">
        <f t="shared" si="1"/>
        <v/>
      </c>
      <c r="X41" s="49" t="str">
        <f t="shared" si="2"/>
        <v/>
      </c>
      <c r="Y41" s="49" t="str">
        <f t="shared" si="3"/>
        <v/>
      </c>
      <c r="Z41" s="49" t="str">
        <f t="shared" si="0"/>
        <v/>
      </c>
      <c r="AA41" s="49" t="str">
        <f t="shared" si="7"/>
        <v/>
      </c>
      <c r="AB41" s="51" t="str">
        <f t="shared" si="8"/>
        <v/>
      </c>
      <c r="AC41" s="51" t="str">
        <f t="shared" si="9"/>
        <v/>
      </c>
      <c r="AD41" s="52" t="str">
        <f t="shared" si="4"/>
        <v/>
      </c>
      <c r="AE41" s="53" t="str">
        <f t="shared" si="10"/>
        <v/>
      </c>
      <c r="AF41" s="152"/>
      <c r="AG41" s="128" t="str">
        <f t="shared" si="5"/>
        <v/>
      </c>
      <c r="AH41" s="129" t="str">
        <f t="shared" si="11"/>
        <v/>
      </c>
    </row>
    <row r="42" spans="2:34" x14ac:dyDescent="0.25">
      <c r="B42" s="143">
        <f t="shared" si="6"/>
        <v>8.680555555555558E-2</v>
      </c>
      <c r="C42" s="46"/>
      <c r="D42" s="54"/>
      <c r="E42" s="46"/>
      <c r="F42" s="54"/>
      <c r="G42" s="56"/>
      <c r="H42" s="154"/>
      <c r="I42" s="54"/>
      <c r="J42" s="155"/>
      <c r="K42" s="56"/>
      <c r="L42" s="156"/>
      <c r="M42" s="154"/>
      <c r="N42" s="73"/>
      <c r="O42" s="171"/>
      <c r="P42" s="56"/>
      <c r="Q42" s="156"/>
      <c r="R42" s="156"/>
      <c r="S42" s="156"/>
      <c r="T42" s="154"/>
      <c r="U42" s="153"/>
      <c r="V42" s="153"/>
      <c r="W42" s="55" t="str">
        <f t="shared" si="1"/>
        <v/>
      </c>
      <c r="X42" s="49" t="str">
        <f t="shared" si="2"/>
        <v/>
      </c>
      <c r="Y42" s="49" t="str">
        <f t="shared" si="3"/>
        <v/>
      </c>
      <c r="Z42" s="49" t="str">
        <f t="shared" si="0"/>
        <v/>
      </c>
      <c r="AA42" s="49" t="str">
        <f t="shared" si="7"/>
        <v/>
      </c>
      <c r="AB42" s="51" t="str">
        <f t="shared" si="8"/>
        <v/>
      </c>
      <c r="AC42" s="51" t="str">
        <f t="shared" si="9"/>
        <v/>
      </c>
      <c r="AD42" s="52" t="str">
        <f t="shared" si="4"/>
        <v/>
      </c>
      <c r="AE42" s="53" t="str">
        <f t="shared" si="10"/>
        <v/>
      </c>
      <c r="AF42" s="152"/>
      <c r="AG42" s="128" t="str">
        <f t="shared" si="5"/>
        <v/>
      </c>
      <c r="AH42" s="129" t="str">
        <f t="shared" si="11"/>
        <v/>
      </c>
    </row>
    <row r="43" spans="2:34" x14ac:dyDescent="0.25">
      <c r="B43" s="143">
        <f t="shared" si="6"/>
        <v>9.0277777777777804E-2</v>
      </c>
      <c r="C43" s="46"/>
      <c r="D43" s="54"/>
      <c r="E43" s="46"/>
      <c r="F43" s="54"/>
      <c r="G43" s="56"/>
      <c r="H43" s="154"/>
      <c r="I43" s="54"/>
      <c r="J43" s="155"/>
      <c r="K43" s="56"/>
      <c r="L43" s="156"/>
      <c r="M43" s="154"/>
      <c r="N43" s="73"/>
      <c r="O43" s="171"/>
      <c r="P43" s="56"/>
      <c r="Q43" s="156"/>
      <c r="R43" s="156"/>
      <c r="S43" s="156"/>
      <c r="T43" s="154"/>
      <c r="U43" s="153"/>
      <c r="V43" s="153"/>
      <c r="W43" s="55" t="str">
        <f t="shared" si="1"/>
        <v/>
      </c>
      <c r="X43" s="49" t="str">
        <f t="shared" si="2"/>
        <v/>
      </c>
      <c r="Y43" s="49" t="str">
        <f t="shared" si="3"/>
        <v/>
      </c>
      <c r="Z43" s="49" t="str">
        <f t="shared" si="0"/>
        <v/>
      </c>
      <c r="AA43" s="49" t="str">
        <f t="shared" si="7"/>
        <v/>
      </c>
      <c r="AB43" s="51" t="str">
        <f t="shared" si="8"/>
        <v/>
      </c>
      <c r="AC43" s="51" t="str">
        <f t="shared" si="9"/>
        <v/>
      </c>
      <c r="AD43" s="52" t="str">
        <f t="shared" si="4"/>
        <v/>
      </c>
      <c r="AE43" s="53" t="str">
        <f t="shared" si="10"/>
        <v/>
      </c>
      <c r="AF43" s="152"/>
      <c r="AG43" s="128" t="str">
        <f t="shared" si="5"/>
        <v/>
      </c>
      <c r="AH43" s="129" t="str">
        <f t="shared" si="11"/>
        <v/>
      </c>
    </row>
    <row r="44" spans="2:34" x14ac:dyDescent="0.25">
      <c r="B44" s="143">
        <f t="shared" si="6"/>
        <v>9.3750000000000028E-2</v>
      </c>
      <c r="C44" s="46"/>
      <c r="D44" s="54"/>
      <c r="E44" s="46"/>
      <c r="F44" s="54"/>
      <c r="G44" s="56"/>
      <c r="H44" s="154"/>
      <c r="I44" s="54"/>
      <c r="J44" s="155"/>
      <c r="K44" s="56"/>
      <c r="L44" s="156"/>
      <c r="M44" s="154"/>
      <c r="N44" s="73"/>
      <c r="O44" s="171"/>
      <c r="P44" s="56"/>
      <c r="Q44" s="156"/>
      <c r="R44" s="156"/>
      <c r="S44" s="156"/>
      <c r="T44" s="154"/>
      <c r="U44" s="153"/>
      <c r="V44" s="153"/>
      <c r="W44" s="55" t="str">
        <f t="shared" si="1"/>
        <v/>
      </c>
      <c r="X44" s="49" t="str">
        <f t="shared" si="2"/>
        <v/>
      </c>
      <c r="Y44" s="49" t="str">
        <f t="shared" si="3"/>
        <v/>
      </c>
      <c r="Z44" s="49" t="str">
        <f t="shared" si="0"/>
        <v/>
      </c>
      <c r="AA44" s="49" t="str">
        <f t="shared" si="7"/>
        <v/>
      </c>
      <c r="AB44" s="51" t="str">
        <f t="shared" si="8"/>
        <v/>
      </c>
      <c r="AC44" s="51" t="str">
        <f t="shared" si="9"/>
        <v/>
      </c>
      <c r="AD44" s="52" t="str">
        <f t="shared" si="4"/>
        <v/>
      </c>
      <c r="AE44" s="53" t="str">
        <f t="shared" si="10"/>
        <v/>
      </c>
      <c r="AF44" s="152"/>
      <c r="AG44" s="128" t="str">
        <f t="shared" si="5"/>
        <v/>
      </c>
      <c r="AH44" s="129" t="str">
        <f t="shared" si="11"/>
        <v/>
      </c>
    </row>
    <row r="45" spans="2:34" x14ac:dyDescent="0.25">
      <c r="B45" s="143">
        <f t="shared" si="6"/>
        <v>9.7222222222222252E-2</v>
      </c>
      <c r="C45" s="46"/>
      <c r="D45" s="54"/>
      <c r="E45" s="46"/>
      <c r="F45" s="54"/>
      <c r="G45" s="56"/>
      <c r="H45" s="154"/>
      <c r="I45" s="54"/>
      <c r="J45" s="155"/>
      <c r="K45" s="56"/>
      <c r="L45" s="156"/>
      <c r="M45" s="154"/>
      <c r="N45" s="73"/>
      <c r="O45" s="171"/>
      <c r="P45" s="56"/>
      <c r="Q45" s="156"/>
      <c r="R45" s="156"/>
      <c r="S45" s="156"/>
      <c r="T45" s="154"/>
      <c r="U45" s="153"/>
      <c r="V45" s="153"/>
      <c r="W45" s="55" t="str">
        <f t="shared" si="1"/>
        <v/>
      </c>
      <c r="X45" s="49" t="str">
        <f t="shared" si="2"/>
        <v/>
      </c>
      <c r="Y45" s="49" t="str">
        <f t="shared" si="3"/>
        <v/>
      </c>
      <c r="Z45" s="49" t="str">
        <f t="shared" si="0"/>
        <v/>
      </c>
      <c r="AA45" s="49" t="str">
        <f t="shared" si="7"/>
        <v/>
      </c>
      <c r="AB45" s="51" t="str">
        <f t="shared" si="8"/>
        <v/>
      </c>
      <c r="AC45" s="51" t="str">
        <f t="shared" si="9"/>
        <v/>
      </c>
      <c r="AD45" s="52" t="str">
        <f t="shared" si="4"/>
        <v/>
      </c>
      <c r="AE45" s="53" t="str">
        <f t="shared" si="10"/>
        <v/>
      </c>
      <c r="AF45" s="152"/>
      <c r="AG45" s="128" t="str">
        <f t="shared" si="5"/>
        <v/>
      </c>
      <c r="AH45" s="129" t="str">
        <f t="shared" si="11"/>
        <v/>
      </c>
    </row>
    <row r="46" spans="2:34" x14ac:dyDescent="0.25">
      <c r="B46" s="143">
        <f t="shared" si="6"/>
        <v>0.10069444444444448</v>
      </c>
      <c r="C46" s="46"/>
      <c r="D46" s="54"/>
      <c r="E46" s="46"/>
      <c r="F46" s="54"/>
      <c r="G46" s="56"/>
      <c r="H46" s="154"/>
      <c r="I46" s="54"/>
      <c r="J46" s="155"/>
      <c r="K46" s="56"/>
      <c r="L46" s="156"/>
      <c r="M46" s="154"/>
      <c r="N46" s="73"/>
      <c r="O46" s="171"/>
      <c r="P46" s="56"/>
      <c r="Q46" s="156"/>
      <c r="R46" s="156"/>
      <c r="S46" s="156"/>
      <c r="T46" s="154"/>
      <c r="U46" s="153"/>
      <c r="V46" s="153"/>
      <c r="W46" s="55" t="str">
        <f t="shared" si="1"/>
        <v/>
      </c>
      <c r="X46" s="49" t="str">
        <f t="shared" si="2"/>
        <v/>
      </c>
      <c r="Y46" s="49" t="str">
        <f t="shared" si="3"/>
        <v/>
      </c>
      <c r="Z46" s="49" t="str">
        <f t="shared" si="0"/>
        <v/>
      </c>
      <c r="AA46" s="49" t="str">
        <f t="shared" si="7"/>
        <v/>
      </c>
      <c r="AB46" s="51" t="str">
        <f t="shared" si="8"/>
        <v/>
      </c>
      <c r="AC46" s="51" t="str">
        <f t="shared" si="9"/>
        <v/>
      </c>
      <c r="AD46" s="52" t="str">
        <f t="shared" si="4"/>
        <v/>
      </c>
      <c r="AE46" s="53" t="str">
        <f t="shared" si="10"/>
        <v/>
      </c>
      <c r="AF46" s="152"/>
      <c r="AG46" s="128" t="str">
        <f t="shared" si="5"/>
        <v/>
      </c>
      <c r="AH46" s="129" t="str">
        <f t="shared" si="11"/>
        <v/>
      </c>
    </row>
    <row r="47" spans="2:34" x14ac:dyDescent="0.25">
      <c r="B47" s="143">
        <f t="shared" si="6"/>
        <v>0.1041666666666667</v>
      </c>
      <c r="C47" s="46"/>
      <c r="D47" s="54"/>
      <c r="E47" s="46"/>
      <c r="F47" s="54"/>
      <c r="G47" s="56"/>
      <c r="H47" s="154"/>
      <c r="I47" s="54"/>
      <c r="J47" s="155"/>
      <c r="K47" s="56"/>
      <c r="L47" s="156"/>
      <c r="M47" s="154"/>
      <c r="N47" s="73"/>
      <c r="O47" s="171"/>
      <c r="P47" s="56"/>
      <c r="Q47" s="156"/>
      <c r="R47" s="156"/>
      <c r="S47" s="156"/>
      <c r="T47" s="154"/>
      <c r="U47" s="153"/>
      <c r="V47" s="153"/>
      <c r="W47" s="55" t="str">
        <f t="shared" si="1"/>
        <v/>
      </c>
      <c r="X47" s="49" t="str">
        <f t="shared" si="2"/>
        <v/>
      </c>
      <c r="Y47" s="49" t="str">
        <f t="shared" si="3"/>
        <v/>
      </c>
      <c r="Z47" s="49" t="str">
        <f t="shared" si="0"/>
        <v/>
      </c>
      <c r="AA47" s="49" t="str">
        <f t="shared" si="7"/>
        <v/>
      </c>
      <c r="AB47" s="51" t="str">
        <f t="shared" si="8"/>
        <v/>
      </c>
      <c r="AC47" s="51" t="str">
        <f t="shared" si="9"/>
        <v/>
      </c>
      <c r="AD47" s="52" t="str">
        <f t="shared" si="4"/>
        <v/>
      </c>
      <c r="AE47" s="53" t="str">
        <f t="shared" si="10"/>
        <v/>
      </c>
      <c r="AF47" s="152"/>
      <c r="AG47" s="128" t="str">
        <f t="shared" si="5"/>
        <v/>
      </c>
      <c r="AH47" s="129" t="str">
        <f t="shared" si="11"/>
        <v/>
      </c>
    </row>
    <row r="48" spans="2:34" x14ac:dyDescent="0.25">
      <c r="B48" s="143">
        <f t="shared" si="6"/>
        <v>0.10763888888888892</v>
      </c>
      <c r="C48" s="46"/>
      <c r="D48" s="54"/>
      <c r="E48" s="46"/>
      <c r="F48" s="54"/>
      <c r="G48" s="56"/>
      <c r="H48" s="154"/>
      <c r="I48" s="54"/>
      <c r="J48" s="155"/>
      <c r="K48" s="56"/>
      <c r="L48" s="156"/>
      <c r="M48" s="154"/>
      <c r="N48" s="73"/>
      <c r="O48" s="171"/>
      <c r="P48" s="56"/>
      <c r="Q48" s="156"/>
      <c r="R48" s="156"/>
      <c r="S48" s="156"/>
      <c r="T48" s="154"/>
      <c r="U48" s="153"/>
      <c r="V48" s="153"/>
      <c r="W48" s="55" t="str">
        <f t="shared" si="1"/>
        <v/>
      </c>
      <c r="X48" s="49" t="str">
        <f t="shared" si="2"/>
        <v/>
      </c>
      <c r="Y48" s="49" t="str">
        <f t="shared" si="3"/>
        <v/>
      </c>
      <c r="Z48" s="49" t="str">
        <f t="shared" si="0"/>
        <v/>
      </c>
      <c r="AA48" s="49" t="str">
        <f t="shared" si="7"/>
        <v/>
      </c>
      <c r="AB48" s="51" t="str">
        <f t="shared" si="8"/>
        <v/>
      </c>
      <c r="AC48" s="51" t="str">
        <f t="shared" si="9"/>
        <v/>
      </c>
      <c r="AD48" s="52" t="str">
        <f t="shared" si="4"/>
        <v/>
      </c>
      <c r="AE48" s="53" t="str">
        <f t="shared" si="10"/>
        <v/>
      </c>
      <c r="AF48" s="152"/>
      <c r="AG48" s="128" t="str">
        <f t="shared" si="5"/>
        <v/>
      </c>
      <c r="AH48" s="129" t="str">
        <f t="shared" si="11"/>
        <v/>
      </c>
    </row>
    <row r="49" spans="1:34" x14ac:dyDescent="0.25">
      <c r="B49" s="143">
        <f t="shared" si="6"/>
        <v>0.11111111111111115</v>
      </c>
      <c r="C49" s="46"/>
      <c r="D49" s="54"/>
      <c r="E49" s="46"/>
      <c r="F49" s="54"/>
      <c r="G49" s="56"/>
      <c r="H49" s="154"/>
      <c r="I49" s="54"/>
      <c r="J49" s="155"/>
      <c r="K49" s="56"/>
      <c r="L49" s="156"/>
      <c r="M49" s="154"/>
      <c r="N49" s="73"/>
      <c r="O49" s="171"/>
      <c r="P49" s="56"/>
      <c r="Q49" s="156"/>
      <c r="R49" s="156"/>
      <c r="S49" s="156"/>
      <c r="T49" s="154"/>
      <c r="U49" s="153"/>
      <c r="V49" s="153"/>
      <c r="W49" s="55" t="str">
        <f t="shared" si="1"/>
        <v/>
      </c>
      <c r="X49" s="49" t="str">
        <f t="shared" si="2"/>
        <v/>
      </c>
      <c r="Y49" s="49" t="str">
        <f t="shared" si="3"/>
        <v/>
      </c>
      <c r="Z49" s="49" t="str">
        <f t="shared" si="0"/>
        <v/>
      </c>
      <c r="AA49" s="49" t="str">
        <f t="shared" si="7"/>
        <v/>
      </c>
      <c r="AB49" s="51" t="str">
        <f t="shared" si="8"/>
        <v/>
      </c>
      <c r="AC49" s="51" t="str">
        <f t="shared" si="9"/>
        <v/>
      </c>
      <c r="AD49" s="52" t="str">
        <f t="shared" si="4"/>
        <v/>
      </c>
      <c r="AE49" s="53" t="str">
        <f t="shared" si="10"/>
        <v/>
      </c>
      <c r="AF49" s="152"/>
      <c r="AG49" s="128" t="str">
        <f t="shared" si="5"/>
        <v/>
      </c>
      <c r="AH49" s="129" t="str">
        <f t="shared" si="11"/>
        <v/>
      </c>
    </row>
    <row r="50" spans="1:34" x14ac:dyDescent="0.25">
      <c r="B50" s="143">
        <f t="shared" si="6"/>
        <v>0.11458333333333337</v>
      </c>
      <c r="C50" s="46"/>
      <c r="D50" s="54"/>
      <c r="E50" s="46"/>
      <c r="F50" s="54"/>
      <c r="G50" s="56"/>
      <c r="H50" s="154"/>
      <c r="I50" s="54"/>
      <c r="J50" s="155"/>
      <c r="K50" s="56"/>
      <c r="L50" s="156"/>
      <c r="M50" s="154"/>
      <c r="N50" s="73"/>
      <c r="O50" s="171"/>
      <c r="P50" s="56"/>
      <c r="Q50" s="156"/>
      <c r="R50" s="156"/>
      <c r="S50" s="156"/>
      <c r="T50" s="154"/>
      <c r="U50" s="153"/>
      <c r="V50" s="153"/>
      <c r="W50" s="55" t="str">
        <f t="shared" si="1"/>
        <v/>
      </c>
      <c r="X50" s="49" t="str">
        <f t="shared" si="2"/>
        <v/>
      </c>
      <c r="Y50" s="49" t="str">
        <f t="shared" si="3"/>
        <v/>
      </c>
      <c r="Z50" s="49" t="str">
        <f t="shared" si="0"/>
        <v/>
      </c>
      <c r="AA50" s="49" t="str">
        <f t="shared" si="7"/>
        <v/>
      </c>
      <c r="AB50" s="51" t="str">
        <f t="shared" si="8"/>
        <v/>
      </c>
      <c r="AC50" s="51" t="str">
        <f t="shared" si="9"/>
        <v/>
      </c>
      <c r="AD50" s="52" t="str">
        <f t="shared" si="4"/>
        <v/>
      </c>
      <c r="AE50" s="53" t="str">
        <f t="shared" si="10"/>
        <v/>
      </c>
      <c r="AF50" s="152"/>
      <c r="AG50" s="128" t="str">
        <f t="shared" si="5"/>
        <v/>
      </c>
      <c r="AH50" s="129" t="str">
        <f t="shared" si="11"/>
        <v/>
      </c>
    </row>
    <row r="51" spans="1:34" x14ac:dyDescent="0.25">
      <c r="B51" s="143">
        <f t="shared" si="6"/>
        <v>0.11805555555555559</v>
      </c>
      <c r="C51" s="46"/>
      <c r="D51" s="54"/>
      <c r="E51" s="46"/>
      <c r="F51" s="54"/>
      <c r="G51" s="56"/>
      <c r="H51" s="154"/>
      <c r="I51" s="54"/>
      <c r="J51" s="155"/>
      <c r="K51" s="56"/>
      <c r="L51" s="156"/>
      <c r="M51" s="154"/>
      <c r="N51" s="73"/>
      <c r="O51" s="171"/>
      <c r="P51" s="56"/>
      <c r="Q51" s="156"/>
      <c r="R51" s="156"/>
      <c r="S51" s="156"/>
      <c r="T51" s="154"/>
      <c r="U51" s="153"/>
      <c r="V51" s="153"/>
      <c r="W51" s="55" t="str">
        <f t="shared" si="1"/>
        <v/>
      </c>
      <c r="X51" s="49" t="str">
        <f t="shared" si="2"/>
        <v/>
      </c>
      <c r="Y51" s="49" t="str">
        <f t="shared" si="3"/>
        <v/>
      </c>
      <c r="Z51" s="49" t="str">
        <f t="shared" si="0"/>
        <v/>
      </c>
      <c r="AA51" s="49" t="str">
        <f t="shared" si="7"/>
        <v/>
      </c>
      <c r="AB51" s="51" t="str">
        <f t="shared" si="8"/>
        <v/>
      </c>
      <c r="AC51" s="51" t="str">
        <f t="shared" si="9"/>
        <v/>
      </c>
      <c r="AD51" s="52" t="str">
        <f t="shared" si="4"/>
        <v/>
      </c>
      <c r="AE51" s="53" t="str">
        <f t="shared" si="10"/>
        <v/>
      </c>
      <c r="AF51" s="152"/>
      <c r="AG51" s="128" t="str">
        <f t="shared" si="5"/>
        <v/>
      </c>
      <c r="AH51" s="129" t="str">
        <f t="shared" si="11"/>
        <v/>
      </c>
    </row>
    <row r="52" spans="1:34" x14ac:dyDescent="0.25">
      <c r="B52" s="143">
        <f t="shared" si="6"/>
        <v>0.12152777777777782</v>
      </c>
      <c r="C52" s="46"/>
      <c r="D52" s="54"/>
      <c r="E52" s="46"/>
      <c r="F52" s="54"/>
      <c r="G52" s="56"/>
      <c r="H52" s="154"/>
      <c r="I52" s="54"/>
      <c r="J52" s="155"/>
      <c r="K52" s="56"/>
      <c r="L52" s="156"/>
      <c r="M52" s="154"/>
      <c r="N52" s="73"/>
      <c r="O52" s="171"/>
      <c r="P52" s="56"/>
      <c r="Q52" s="156"/>
      <c r="R52" s="156"/>
      <c r="S52" s="156"/>
      <c r="T52" s="154"/>
      <c r="U52" s="153"/>
      <c r="V52" s="153"/>
      <c r="W52" s="55" t="str">
        <f t="shared" si="1"/>
        <v/>
      </c>
      <c r="X52" s="49" t="str">
        <f t="shared" si="2"/>
        <v/>
      </c>
      <c r="Y52" s="49" t="str">
        <f t="shared" si="3"/>
        <v/>
      </c>
      <c r="Z52" s="49" t="str">
        <f t="shared" si="0"/>
        <v/>
      </c>
      <c r="AA52" s="49" t="str">
        <f t="shared" si="7"/>
        <v/>
      </c>
      <c r="AB52" s="51" t="str">
        <f t="shared" si="8"/>
        <v/>
      </c>
      <c r="AC52" s="51" t="str">
        <f t="shared" si="9"/>
        <v/>
      </c>
      <c r="AD52" s="52" t="str">
        <f t="shared" si="4"/>
        <v/>
      </c>
      <c r="AE52" s="53" t="str">
        <f t="shared" si="10"/>
        <v/>
      </c>
      <c r="AF52" s="152"/>
      <c r="AG52" s="128" t="str">
        <f t="shared" si="5"/>
        <v/>
      </c>
      <c r="AH52" s="129" t="str">
        <f t="shared" si="11"/>
        <v/>
      </c>
    </row>
    <row r="53" spans="1:34" x14ac:dyDescent="0.25">
      <c r="B53" s="143">
        <f t="shared" si="6"/>
        <v>0.12500000000000003</v>
      </c>
      <c r="C53" s="46"/>
      <c r="D53" s="54"/>
      <c r="E53" s="46"/>
      <c r="F53" s="54"/>
      <c r="G53" s="56"/>
      <c r="H53" s="154"/>
      <c r="I53" s="54"/>
      <c r="J53" s="155"/>
      <c r="K53" s="56"/>
      <c r="L53" s="156"/>
      <c r="M53" s="154"/>
      <c r="N53" s="73"/>
      <c r="O53" s="171"/>
      <c r="P53" s="56"/>
      <c r="Q53" s="156"/>
      <c r="R53" s="156"/>
      <c r="S53" s="156"/>
      <c r="T53" s="154"/>
      <c r="U53" s="153"/>
      <c r="V53" s="153"/>
      <c r="W53" s="55" t="str">
        <f t="shared" si="1"/>
        <v/>
      </c>
      <c r="X53" s="49" t="str">
        <f t="shared" si="2"/>
        <v/>
      </c>
      <c r="Y53" s="49" t="str">
        <f t="shared" si="3"/>
        <v/>
      </c>
      <c r="Z53" s="49" t="str">
        <f t="shared" si="0"/>
        <v/>
      </c>
      <c r="AA53" s="49" t="str">
        <f t="shared" si="7"/>
        <v/>
      </c>
      <c r="AB53" s="51" t="str">
        <f t="shared" si="8"/>
        <v/>
      </c>
      <c r="AC53" s="51" t="str">
        <f t="shared" si="9"/>
        <v/>
      </c>
      <c r="AD53" s="52" t="str">
        <f t="shared" si="4"/>
        <v/>
      </c>
      <c r="AE53" s="53" t="str">
        <f t="shared" si="10"/>
        <v/>
      </c>
      <c r="AF53" s="152"/>
      <c r="AG53" s="128" t="str">
        <f t="shared" si="5"/>
        <v/>
      </c>
      <c r="AH53" s="129" t="str">
        <f t="shared" si="11"/>
        <v/>
      </c>
    </row>
    <row r="54" spans="1:34" x14ac:dyDescent="0.25">
      <c r="B54" s="143">
        <f t="shared" si="6"/>
        <v>0.12847222222222224</v>
      </c>
      <c r="C54" s="46"/>
      <c r="D54" s="54"/>
      <c r="E54" s="46"/>
      <c r="F54" s="54"/>
      <c r="G54" s="56"/>
      <c r="H54" s="154"/>
      <c r="I54" s="54"/>
      <c r="J54" s="155"/>
      <c r="K54" s="56"/>
      <c r="L54" s="156"/>
      <c r="M54" s="154"/>
      <c r="N54" s="73"/>
      <c r="O54" s="171"/>
      <c r="P54" s="56"/>
      <c r="Q54" s="156"/>
      <c r="R54" s="156"/>
      <c r="S54" s="156"/>
      <c r="T54" s="154"/>
      <c r="U54" s="153"/>
      <c r="V54" s="153"/>
      <c r="W54" s="55" t="str">
        <f t="shared" si="1"/>
        <v/>
      </c>
      <c r="X54" s="49" t="str">
        <f t="shared" si="2"/>
        <v/>
      </c>
      <c r="Y54" s="49" t="str">
        <f t="shared" si="3"/>
        <v/>
      </c>
      <c r="Z54" s="49" t="str">
        <f t="shared" si="0"/>
        <v/>
      </c>
      <c r="AA54" s="49" t="str">
        <f t="shared" si="7"/>
        <v/>
      </c>
      <c r="AB54" s="51" t="str">
        <f t="shared" si="8"/>
        <v/>
      </c>
      <c r="AC54" s="51" t="str">
        <f t="shared" si="9"/>
        <v/>
      </c>
      <c r="AD54" s="52" t="str">
        <f t="shared" si="4"/>
        <v/>
      </c>
      <c r="AE54" s="53" t="str">
        <f t="shared" si="10"/>
        <v/>
      </c>
      <c r="AF54" s="152"/>
      <c r="AG54" s="128" t="str">
        <f t="shared" si="5"/>
        <v/>
      </c>
      <c r="AH54" s="129" t="str">
        <f t="shared" si="11"/>
        <v/>
      </c>
    </row>
    <row r="55" spans="1:34" x14ac:dyDescent="0.25">
      <c r="B55" s="143">
        <f t="shared" si="6"/>
        <v>0.13194444444444445</v>
      </c>
      <c r="C55" s="46"/>
      <c r="D55" s="54"/>
      <c r="E55" s="46"/>
      <c r="F55" s="54"/>
      <c r="G55" s="56"/>
      <c r="H55" s="154"/>
      <c r="I55" s="54"/>
      <c r="J55" s="155"/>
      <c r="K55" s="56"/>
      <c r="L55" s="156"/>
      <c r="M55" s="154"/>
      <c r="N55" s="73"/>
      <c r="O55" s="171"/>
      <c r="P55" s="56"/>
      <c r="Q55" s="156"/>
      <c r="R55" s="156"/>
      <c r="S55" s="156"/>
      <c r="T55" s="154"/>
      <c r="U55" s="153"/>
      <c r="V55" s="153"/>
      <c r="W55" s="55" t="str">
        <f t="shared" si="1"/>
        <v/>
      </c>
      <c r="X55" s="49" t="str">
        <f t="shared" si="2"/>
        <v/>
      </c>
      <c r="Y55" s="49" t="str">
        <f t="shared" si="3"/>
        <v/>
      </c>
      <c r="Z55" s="49" t="str">
        <f t="shared" si="0"/>
        <v/>
      </c>
      <c r="AA55" s="49" t="str">
        <f t="shared" si="7"/>
        <v/>
      </c>
      <c r="AB55" s="51" t="str">
        <f t="shared" si="8"/>
        <v/>
      </c>
      <c r="AC55" s="51" t="str">
        <f t="shared" si="9"/>
        <v/>
      </c>
      <c r="AD55" s="52" t="str">
        <f t="shared" si="4"/>
        <v/>
      </c>
      <c r="AE55" s="53" t="str">
        <f t="shared" si="10"/>
        <v/>
      </c>
      <c r="AF55" s="152"/>
      <c r="AG55" s="128" t="str">
        <f t="shared" si="5"/>
        <v/>
      </c>
      <c r="AH55" s="129" t="str">
        <f t="shared" si="11"/>
        <v/>
      </c>
    </row>
    <row r="56" spans="1:34" x14ac:dyDescent="0.25">
      <c r="B56" s="143">
        <f t="shared" si="6"/>
        <v>0.13541666666666666</v>
      </c>
      <c r="C56" s="46"/>
      <c r="D56" s="54"/>
      <c r="E56" s="46"/>
      <c r="F56" s="54"/>
      <c r="G56" s="56"/>
      <c r="H56" s="154"/>
      <c r="I56" s="54"/>
      <c r="J56" s="155"/>
      <c r="K56" s="56"/>
      <c r="L56" s="156"/>
      <c r="M56" s="154"/>
      <c r="N56" s="73"/>
      <c r="O56" s="171"/>
      <c r="P56" s="56"/>
      <c r="Q56" s="156"/>
      <c r="R56" s="156"/>
      <c r="S56" s="156"/>
      <c r="T56" s="154"/>
      <c r="U56" s="153"/>
      <c r="V56" s="153"/>
      <c r="W56" s="55" t="str">
        <f t="shared" si="1"/>
        <v/>
      </c>
      <c r="X56" s="49" t="str">
        <f t="shared" si="2"/>
        <v/>
      </c>
      <c r="Y56" s="49" t="str">
        <f t="shared" si="3"/>
        <v/>
      </c>
      <c r="Z56" s="49" t="str">
        <f t="shared" si="0"/>
        <v/>
      </c>
      <c r="AA56" s="49" t="str">
        <f t="shared" si="7"/>
        <v/>
      </c>
      <c r="AB56" s="51" t="str">
        <f t="shared" si="8"/>
        <v/>
      </c>
      <c r="AC56" s="51" t="str">
        <f t="shared" si="9"/>
        <v/>
      </c>
      <c r="AD56" s="52" t="str">
        <f t="shared" si="4"/>
        <v/>
      </c>
      <c r="AE56" s="53" t="str">
        <f t="shared" si="10"/>
        <v/>
      </c>
      <c r="AF56" s="152"/>
      <c r="AG56" s="128" t="str">
        <f t="shared" si="5"/>
        <v/>
      </c>
      <c r="AH56" s="129" t="str">
        <f t="shared" si="11"/>
        <v/>
      </c>
    </row>
    <row r="57" spans="1:34" x14ac:dyDescent="0.25">
      <c r="B57" s="143">
        <f t="shared" si="6"/>
        <v>0.13888888888888887</v>
      </c>
      <c r="C57" s="46"/>
      <c r="D57" s="54"/>
      <c r="E57" s="46"/>
      <c r="F57" s="54"/>
      <c r="G57" s="56"/>
      <c r="H57" s="154"/>
      <c r="I57" s="54"/>
      <c r="J57" s="155"/>
      <c r="K57" s="56"/>
      <c r="L57" s="156"/>
      <c r="M57" s="154"/>
      <c r="N57" s="73"/>
      <c r="O57" s="171"/>
      <c r="P57" s="56"/>
      <c r="Q57" s="156"/>
      <c r="R57" s="156"/>
      <c r="S57" s="156"/>
      <c r="T57" s="154"/>
      <c r="U57" s="153"/>
      <c r="V57" s="153"/>
      <c r="W57" s="55" t="str">
        <f t="shared" si="1"/>
        <v/>
      </c>
      <c r="X57" s="49" t="str">
        <f t="shared" si="2"/>
        <v/>
      </c>
      <c r="Y57" s="49" t="str">
        <f t="shared" si="3"/>
        <v/>
      </c>
      <c r="Z57" s="49" t="str">
        <f t="shared" si="0"/>
        <v/>
      </c>
      <c r="AA57" s="49" t="str">
        <f t="shared" si="7"/>
        <v/>
      </c>
      <c r="AB57" s="51" t="str">
        <f t="shared" si="8"/>
        <v/>
      </c>
      <c r="AC57" s="51" t="str">
        <f t="shared" si="9"/>
        <v/>
      </c>
      <c r="AD57" s="52" t="str">
        <f t="shared" si="4"/>
        <v/>
      </c>
      <c r="AE57" s="53" t="str">
        <f t="shared" si="10"/>
        <v/>
      </c>
      <c r="AF57" s="152"/>
      <c r="AG57" s="128" t="str">
        <f t="shared" si="5"/>
        <v/>
      </c>
      <c r="AH57" s="129" t="str">
        <f t="shared" si="11"/>
        <v/>
      </c>
    </row>
    <row r="58" spans="1:34" x14ac:dyDescent="0.25">
      <c r="B58" s="143">
        <f t="shared" si="6"/>
        <v>0.14236111111111108</v>
      </c>
      <c r="C58" s="46"/>
      <c r="D58" s="54"/>
      <c r="E58" s="46"/>
      <c r="F58" s="54"/>
      <c r="G58" s="56"/>
      <c r="H58" s="154"/>
      <c r="I58" s="54"/>
      <c r="J58" s="155"/>
      <c r="K58" s="56"/>
      <c r="L58" s="156"/>
      <c r="M58" s="154"/>
      <c r="N58" s="73"/>
      <c r="O58" s="171"/>
      <c r="P58" s="56"/>
      <c r="Q58" s="156"/>
      <c r="R58" s="156"/>
      <c r="S58" s="156"/>
      <c r="T58" s="154"/>
      <c r="U58" s="153"/>
      <c r="V58" s="153"/>
      <c r="W58" s="55" t="str">
        <f t="shared" si="1"/>
        <v/>
      </c>
      <c r="X58" s="49" t="str">
        <f t="shared" si="2"/>
        <v/>
      </c>
      <c r="Y58" s="49" t="str">
        <f t="shared" si="3"/>
        <v/>
      </c>
      <c r="Z58" s="49" t="str">
        <f t="shared" si="0"/>
        <v/>
      </c>
      <c r="AA58" s="49" t="str">
        <f t="shared" si="7"/>
        <v/>
      </c>
      <c r="AB58" s="51" t="str">
        <f t="shared" si="8"/>
        <v/>
      </c>
      <c r="AC58" s="51" t="str">
        <f t="shared" si="9"/>
        <v/>
      </c>
      <c r="AD58" s="52" t="str">
        <f t="shared" si="4"/>
        <v/>
      </c>
      <c r="AE58" s="53" t="str">
        <f t="shared" si="10"/>
        <v/>
      </c>
      <c r="AF58" s="152"/>
      <c r="AG58" s="128" t="str">
        <f t="shared" si="5"/>
        <v/>
      </c>
      <c r="AH58" s="129" t="str">
        <f t="shared" si="11"/>
        <v/>
      </c>
    </row>
    <row r="59" spans="1:34" x14ac:dyDescent="0.25">
      <c r="B59" s="143">
        <f t="shared" si="6"/>
        <v>0.14583333333333329</v>
      </c>
      <c r="C59" s="46"/>
      <c r="D59" s="54"/>
      <c r="E59" s="46"/>
      <c r="F59" s="54"/>
      <c r="G59" s="56"/>
      <c r="H59" s="154"/>
      <c r="I59" s="54"/>
      <c r="J59" s="155"/>
      <c r="K59" s="56"/>
      <c r="L59" s="156"/>
      <c r="M59" s="154"/>
      <c r="N59" s="73"/>
      <c r="O59" s="171"/>
      <c r="P59" s="56"/>
      <c r="Q59" s="156"/>
      <c r="R59" s="156"/>
      <c r="S59" s="156"/>
      <c r="T59" s="154"/>
      <c r="U59" s="153"/>
      <c r="V59" s="153"/>
      <c r="W59" s="55" t="str">
        <f t="shared" si="1"/>
        <v/>
      </c>
      <c r="X59" s="49" t="str">
        <f t="shared" si="2"/>
        <v/>
      </c>
      <c r="Y59" s="49" t="str">
        <f t="shared" si="3"/>
        <v/>
      </c>
      <c r="Z59" s="49" t="str">
        <f t="shared" si="0"/>
        <v/>
      </c>
      <c r="AA59" s="49" t="str">
        <f t="shared" si="7"/>
        <v/>
      </c>
      <c r="AB59" s="51" t="str">
        <f t="shared" si="8"/>
        <v/>
      </c>
      <c r="AC59" s="51" t="str">
        <f t="shared" si="9"/>
        <v/>
      </c>
      <c r="AD59" s="52" t="str">
        <f t="shared" si="4"/>
        <v/>
      </c>
      <c r="AE59" s="53" t="str">
        <f t="shared" si="10"/>
        <v/>
      </c>
      <c r="AF59" s="152"/>
      <c r="AG59" s="128" t="str">
        <f t="shared" si="5"/>
        <v/>
      </c>
      <c r="AH59" s="129" t="str">
        <f t="shared" si="11"/>
        <v/>
      </c>
    </row>
    <row r="60" spans="1:34" x14ac:dyDescent="0.25">
      <c r="B60" s="143">
        <f t="shared" si="6"/>
        <v>0.1493055555555555</v>
      </c>
      <c r="C60" s="46"/>
      <c r="D60" s="54"/>
      <c r="E60" s="46"/>
      <c r="F60" s="54"/>
      <c r="G60" s="56"/>
      <c r="H60" s="154"/>
      <c r="I60" s="54"/>
      <c r="J60" s="155"/>
      <c r="K60" s="56"/>
      <c r="L60" s="156"/>
      <c r="M60" s="154"/>
      <c r="N60" s="73"/>
      <c r="O60" s="171"/>
      <c r="P60" s="56"/>
      <c r="Q60" s="156"/>
      <c r="R60" s="156"/>
      <c r="S60" s="156"/>
      <c r="T60" s="154"/>
      <c r="U60" s="153"/>
      <c r="V60" s="153"/>
      <c r="W60" s="55" t="str">
        <f t="shared" si="1"/>
        <v/>
      </c>
      <c r="X60" s="49" t="str">
        <f t="shared" si="2"/>
        <v/>
      </c>
      <c r="Y60" s="49" t="str">
        <f t="shared" si="3"/>
        <v/>
      </c>
      <c r="Z60" s="49" t="str">
        <f t="shared" si="0"/>
        <v/>
      </c>
      <c r="AA60" s="49" t="str">
        <f t="shared" si="7"/>
        <v/>
      </c>
      <c r="AB60" s="51" t="str">
        <f t="shared" si="8"/>
        <v/>
      </c>
      <c r="AC60" s="51" t="str">
        <f t="shared" si="9"/>
        <v/>
      </c>
      <c r="AD60" s="52" t="str">
        <f t="shared" si="4"/>
        <v/>
      </c>
      <c r="AE60" s="53" t="str">
        <f t="shared" si="10"/>
        <v/>
      </c>
      <c r="AF60" s="152"/>
      <c r="AG60" s="128" t="str">
        <f t="shared" si="5"/>
        <v/>
      </c>
      <c r="AH60" s="129" t="str">
        <f t="shared" si="11"/>
        <v/>
      </c>
    </row>
    <row r="61" spans="1:34" x14ac:dyDescent="0.25">
      <c r="B61" s="143">
        <f t="shared" si="6"/>
        <v>0.15277777777777771</v>
      </c>
      <c r="C61" s="46"/>
      <c r="D61" s="54"/>
      <c r="E61" s="46"/>
      <c r="F61" s="54"/>
      <c r="G61" s="56"/>
      <c r="H61" s="154"/>
      <c r="I61" s="54"/>
      <c r="J61" s="155"/>
      <c r="K61" s="56"/>
      <c r="L61" s="156"/>
      <c r="M61" s="154"/>
      <c r="N61" s="73"/>
      <c r="O61" s="171"/>
      <c r="P61" s="56"/>
      <c r="Q61" s="156"/>
      <c r="R61" s="156"/>
      <c r="S61" s="156"/>
      <c r="T61" s="154"/>
      <c r="U61" s="153"/>
      <c r="V61" s="153"/>
      <c r="W61" s="55" t="str">
        <f t="shared" si="1"/>
        <v/>
      </c>
      <c r="X61" s="49" t="str">
        <f t="shared" si="2"/>
        <v/>
      </c>
      <c r="Y61" s="49" t="str">
        <f t="shared" si="3"/>
        <v/>
      </c>
      <c r="Z61" s="49" t="str">
        <f t="shared" si="0"/>
        <v/>
      </c>
      <c r="AA61" s="49" t="str">
        <f t="shared" si="7"/>
        <v/>
      </c>
      <c r="AB61" s="51" t="str">
        <f t="shared" si="8"/>
        <v/>
      </c>
      <c r="AC61" s="51" t="str">
        <f t="shared" si="9"/>
        <v/>
      </c>
      <c r="AD61" s="52" t="str">
        <f t="shared" si="4"/>
        <v/>
      </c>
      <c r="AE61" s="53" t="str">
        <f t="shared" si="10"/>
        <v/>
      </c>
      <c r="AF61" s="152"/>
      <c r="AG61" s="128" t="str">
        <f t="shared" si="5"/>
        <v/>
      </c>
      <c r="AH61" s="129" t="str">
        <f t="shared" si="11"/>
        <v/>
      </c>
    </row>
    <row r="62" spans="1:34" x14ac:dyDescent="0.25">
      <c r="B62" s="143">
        <f t="shared" si="6"/>
        <v>0.15624999999999992</v>
      </c>
      <c r="C62" s="46"/>
      <c r="D62" s="54"/>
      <c r="E62" s="46"/>
      <c r="F62" s="54"/>
      <c r="G62" s="56"/>
      <c r="H62" s="154"/>
      <c r="I62" s="54"/>
      <c r="J62" s="155"/>
      <c r="K62" s="56"/>
      <c r="L62" s="156"/>
      <c r="M62" s="154"/>
      <c r="N62" s="73"/>
      <c r="O62" s="171"/>
      <c r="P62" s="56"/>
      <c r="Q62" s="156"/>
      <c r="R62" s="156"/>
      <c r="S62" s="156"/>
      <c r="T62" s="154"/>
      <c r="U62" s="153"/>
      <c r="V62" s="153"/>
      <c r="W62" s="55" t="str">
        <f t="shared" si="1"/>
        <v/>
      </c>
      <c r="X62" s="49" t="str">
        <f t="shared" si="2"/>
        <v/>
      </c>
      <c r="Y62" s="49" t="str">
        <f t="shared" si="3"/>
        <v/>
      </c>
      <c r="Z62" s="49" t="str">
        <f t="shared" si="0"/>
        <v/>
      </c>
      <c r="AA62" s="49" t="str">
        <f t="shared" si="7"/>
        <v/>
      </c>
      <c r="AB62" s="51" t="str">
        <f t="shared" si="8"/>
        <v/>
      </c>
      <c r="AC62" s="51" t="str">
        <f t="shared" si="9"/>
        <v/>
      </c>
      <c r="AD62" s="52" t="str">
        <f t="shared" si="4"/>
        <v/>
      </c>
      <c r="AE62" s="53" t="str">
        <f t="shared" si="10"/>
        <v/>
      </c>
      <c r="AF62" s="152"/>
      <c r="AG62" s="128" t="str">
        <f t="shared" si="5"/>
        <v/>
      </c>
      <c r="AH62" s="129" t="str">
        <f t="shared" si="11"/>
        <v/>
      </c>
    </row>
    <row r="63" spans="1:34" x14ac:dyDescent="0.25">
      <c r="B63" s="143">
        <f t="shared" si="6"/>
        <v>0.15972222222222213</v>
      </c>
      <c r="C63" s="46"/>
      <c r="D63" s="54"/>
      <c r="E63" s="46"/>
      <c r="F63" s="54"/>
      <c r="G63" s="56"/>
      <c r="H63" s="154"/>
      <c r="I63" s="54"/>
      <c r="J63" s="155"/>
      <c r="K63" s="56"/>
      <c r="L63" s="156"/>
      <c r="M63" s="154"/>
      <c r="N63" s="73"/>
      <c r="O63" s="171"/>
      <c r="P63" s="56"/>
      <c r="Q63" s="156"/>
      <c r="R63" s="156"/>
      <c r="S63" s="156"/>
      <c r="T63" s="154"/>
      <c r="U63" s="153"/>
      <c r="V63" s="153"/>
      <c r="W63" s="55" t="str">
        <f t="shared" si="1"/>
        <v/>
      </c>
      <c r="X63" s="49" t="str">
        <f t="shared" si="2"/>
        <v/>
      </c>
      <c r="Y63" s="49" t="str">
        <f t="shared" si="3"/>
        <v/>
      </c>
      <c r="Z63" s="49" t="str">
        <f t="shared" si="0"/>
        <v/>
      </c>
      <c r="AA63" s="49" t="str">
        <f t="shared" si="7"/>
        <v/>
      </c>
      <c r="AB63" s="51" t="str">
        <f t="shared" si="8"/>
        <v/>
      </c>
      <c r="AC63" s="51" t="str">
        <f t="shared" si="9"/>
        <v/>
      </c>
      <c r="AD63" s="52" t="str">
        <f t="shared" si="4"/>
        <v/>
      </c>
      <c r="AE63" s="53" t="str">
        <f t="shared" si="10"/>
        <v/>
      </c>
      <c r="AF63" s="152"/>
      <c r="AG63" s="128" t="str">
        <f t="shared" si="5"/>
        <v/>
      </c>
      <c r="AH63" s="129" t="str">
        <f t="shared" si="11"/>
        <v/>
      </c>
    </row>
    <row r="64" spans="1:34" ht="15.75" thickBot="1" x14ac:dyDescent="0.3">
      <c r="A64" s="14"/>
      <c r="B64" s="149">
        <f t="shared" si="6"/>
        <v>0.16319444444444434</v>
      </c>
      <c r="C64" s="57"/>
      <c r="D64" s="58"/>
      <c r="E64" s="57"/>
      <c r="F64" s="58"/>
      <c r="G64" s="59"/>
      <c r="H64" s="157"/>
      <c r="I64" s="58"/>
      <c r="J64" s="158"/>
      <c r="K64" s="59"/>
      <c r="L64" s="159"/>
      <c r="M64" s="157"/>
      <c r="N64" s="74"/>
      <c r="O64" s="172"/>
      <c r="P64" s="59"/>
      <c r="Q64" s="159"/>
      <c r="R64" s="159"/>
      <c r="S64" s="159"/>
      <c r="T64" s="157"/>
      <c r="U64" s="160"/>
      <c r="V64" s="160"/>
      <c r="W64" s="60" t="str">
        <f t="shared" si="1"/>
        <v/>
      </c>
      <c r="X64" s="61" t="str">
        <f t="shared" si="2"/>
        <v/>
      </c>
      <c r="Y64" s="61" t="str">
        <f t="shared" si="3"/>
        <v/>
      </c>
      <c r="Z64" s="61" t="str">
        <f t="shared" si="0"/>
        <v/>
      </c>
      <c r="AA64" s="61" t="str">
        <f t="shared" si="7"/>
        <v/>
      </c>
      <c r="AB64" s="62" t="str">
        <f t="shared" si="8"/>
        <v/>
      </c>
      <c r="AC64" s="62" t="str">
        <f t="shared" si="9"/>
        <v/>
      </c>
      <c r="AD64" s="63" t="str">
        <f t="shared" si="4"/>
        <v/>
      </c>
      <c r="AE64" s="64" t="str">
        <f t="shared" si="10"/>
        <v/>
      </c>
      <c r="AF64" s="152"/>
      <c r="AG64" s="128" t="str">
        <f t="shared" si="5"/>
        <v/>
      </c>
      <c r="AH64" s="129" t="str">
        <f t="shared" si="11"/>
        <v/>
      </c>
    </row>
    <row r="65" spans="1:34" x14ac:dyDescent="0.25">
      <c r="A65" s="14" t="s">
        <v>46</v>
      </c>
      <c r="B65" s="150">
        <f t="shared" si="6"/>
        <v>0.16666666666666655</v>
      </c>
      <c r="C65" s="65"/>
      <c r="D65" s="47"/>
      <c r="E65" s="65"/>
      <c r="F65" s="47"/>
      <c r="G65" s="66"/>
      <c r="H65" s="161"/>
      <c r="I65" s="47"/>
      <c r="J65" s="162"/>
      <c r="K65" s="66"/>
      <c r="L65" s="163"/>
      <c r="M65" s="161"/>
      <c r="N65" s="75"/>
      <c r="O65" s="168"/>
      <c r="P65" s="66"/>
      <c r="Q65" s="163"/>
      <c r="R65" s="163"/>
      <c r="S65" s="163"/>
      <c r="T65" s="161"/>
      <c r="U65" s="164"/>
      <c r="V65" s="164"/>
      <c r="W65" s="48" t="str">
        <f t="shared" si="1"/>
        <v/>
      </c>
      <c r="X65" s="50" t="str">
        <f t="shared" si="2"/>
        <v/>
      </c>
      <c r="Y65" s="50" t="str">
        <f t="shared" si="3"/>
        <v/>
      </c>
      <c r="Z65" s="50" t="str">
        <f t="shared" si="0"/>
        <v/>
      </c>
      <c r="AA65" s="50" t="str">
        <f t="shared" si="7"/>
        <v/>
      </c>
      <c r="AB65" s="67" t="str">
        <f t="shared" si="8"/>
        <v/>
      </c>
      <c r="AC65" s="67" t="str">
        <f t="shared" si="9"/>
        <v/>
      </c>
      <c r="AD65" s="68" t="str">
        <f t="shared" si="4"/>
        <v/>
      </c>
      <c r="AE65" s="69" t="str">
        <f t="shared" si="10"/>
        <v/>
      </c>
      <c r="AF65" s="152"/>
      <c r="AG65" s="128" t="str">
        <f t="shared" si="5"/>
        <v/>
      </c>
      <c r="AH65" s="129" t="str">
        <f t="shared" si="11"/>
        <v/>
      </c>
    </row>
    <row r="66" spans="1:34" x14ac:dyDescent="0.25">
      <c r="B66" s="143">
        <f t="shared" si="6"/>
        <v>0.17013888888888876</v>
      </c>
      <c r="C66" s="46"/>
      <c r="D66" s="54"/>
      <c r="E66" s="46"/>
      <c r="F66" s="54"/>
      <c r="G66" s="56"/>
      <c r="H66" s="154"/>
      <c r="I66" s="54"/>
      <c r="J66" s="155"/>
      <c r="K66" s="56"/>
      <c r="L66" s="156"/>
      <c r="M66" s="154"/>
      <c r="N66" s="73"/>
      <c r="O66" s="171"/>
      <c r="P66" s="56"/>
      <c r="Q66" s="156"/>
      <c r="R66" s="156"/>
      <c r="S66" s="156"/>
      <c r="T66" s="154"/>
      <c r="U66" s="153"/>
      <c r="V66" s="153"/>
      <c r="W66" s="55" t="str">
        <f t="shared" si="1"/>
        <v/>
      </c>
      <c r="X66" s="49" t="str">
        <f t="shared" si="2"/>
        <v/>
      </c>
      <c r="Y66" s="49" t="str">
        <f t="shared" si="3"/>
        <v/>
      </c>
      <c r="Z66" s="49" t="str">
        <f t="shared" si="0"/>
        <v/>
      </c>
      <c r="AA66" s="49" t="str">
        <f t="shared" si="7"/>
        <v/>
      </c>
      <c r="AB66" s="51" t="str">
        <f t="shared" si="8"/>
        <v/>
      </c>
      <c r="AC66" s="51" t="str">
        <f t="shared" si="9"/>
        <v/>
      </c>
      <c r="AD66" s="52" t="str">
        <f t="shared" si="4"/>
        <v/>
      </c>
      <c r="AE66" s="53" t="str">
        <f t="shared" si="10"/>
        <v/>
      </c>
      <c r="AF66" s="152"/>
      <c r="AG66" s="128" t="str">
        <f t="shared" si="5"/>
        <v/>
      </c>
      <c r="AH66" s="129" t="str">
        <f t="shared" si="11"/>
        <v/>
      </c>
    </row>
    <row r="67" spans="1:34" x14ac:dyDescent="0.25">
      <c r="B67" s="143">
        <f t="shared" si="6"/>
        <v>0.17361111111111097</v>
      </c>
      <c r="C67" s="46"/>
      <c r="D67" s="54"/>
      <c r="E67" s="46"/>
      <c r="F67" s="54"/>
      <c r="G67" s="56"/>
      <c r="H67" s="154"/>
      <c r="I67" s="54"/>
      <c r="J67" s="155"/>
      <c r="K67" s="56"/>
      <c r="L67" s="156"/>
      <c r="M67" s="154"/>
      <c r="N67" s="73"/>
      <c r="O67" s="171"/>
      <c r="P67" s="56"/>
      <c r="Q67" s="156"/>
      <c r="R67" s="156"/>
      <c r="S67" s="156"/>
      <c r="T67" s="154"/>
      <c r="U67" s="153"/>
      <c r="V67" s="153"/>
      <c r="W67" s="55" t="str">
        <f t="shared" si="1"/>
        <v/>
      </c>
      <c r="X67" s="49" t="str">
        <f t="shared" si="2"/>
        <v/>
      </c>
      <c r="Y67" s="49" t="str">
        <f t="shared" si="3"/>
        <v/>
      </c>
      <c r="Z67" s="49" t="str">
        <f t="shared" si="0"/>
        <v/>
      </c>
      <c r="AA67" s="49" t="str">
        <f t="shared" si="7"/>
        <v/>
      </c>
      <c r="AB67" s="51" t="str">
        <f t="shared" si="8"/>
        <v/>
      </c>
      <c r="AC67" s="51" t="str">
        <f t="shared" si="9"/>
        <v/>
      </c>
      <c r="AD67" s="52" t="str">
        <f t="shared" si="4"/>
        <v/>
      </c>
      <c r="AE67" s="53" t="str">
        <f t="shared" si="10"/>
        <v/>
      </c>
      <c r="AF67" s="152"/>
      <c r="AG67" s="128" t="str">
        <f t="shared" si="5"/>
        <v/>
      </c>
      <c r="AH67" s="129" t="str">
        <f t="shared" si="11"/>
        <v/>
      </c>
    </row>
    <row r="68" spans="1:34" x14ac:dyDescent="0.25">
      <c r="B68" s="143">
        <f t="shared" si="6"/>
        <v>0.17708333333333318</v>
      </c>
      <c r="C68" s="46"/>
      <c r="D68" s="54"/>
      <c r="E68" s="46"/>
      <c r="F68" s="54"/>
      <c r="G68" s="56"/>
      <c r="H68" s="154"/>
      <c r="I68" s="54"/>
      <c r="J68" s="155"/>
      <c r="K68" s="56"/>
      <c r="L68" s="156"/>
      <c r="M68" s="154"/>
      <c r="N68" s="73"/>
      <c r="O68" s="171"/>
      <c r="P68" s="56"/>
      <c r="Q68" s="156"/>
      <c r="R68" s="156"/>
      <c r="S68" s="156"/>
      <c r="T68" s="154"/>
      <c r="U68" s="153"/>
      <c r="V68" s="153"/>
      <c r="W68" s="55" t="str">
        <f t="shared" si="1"/>
        <v/>
      </c>
      <c r="X68" s="49" t="str">
        <f t="shared" si="2"/>
        <v/>
      </c>
      <c r="Y68" s="49" t="str">
        <f t="shared" si="3"/>
        <v/>
      </c>
      <c r="Z68" s="49" t="str">
        <f t="shared" si="0"/>
        <v/>
      </c>
      <c r="AA68" s="49" t="str">
        <f t="shared" si="7"/>
        <v/>
      </c>
      <c r="AB68" s="51" t="str">
        <f t="shared" si="8"/>
        <v/>
      </c>
      <c r="AC68" s="51" t="str">
        <f t="shared" si="9"/>
        <v/>
      </c>
      <c r="AD68" s="52" t="str">
        <f t="shared" si="4"/>
        <v/>
      </c>
      <c r="AE68" s="53" t="str">
        <f t="shared" si="10"/>
        <v/>
      </c>
      <c r="AF68" s="152"/>
      <c r="AG68" s="128" t="str">
        <f t="shared" si="5"/>
        <v/>
      </c>
      <c r="AH68" s="129" t="str">
        <f t="shared" si="11"/>
        <v/>
      </c>
    </row>
    <row r="69" spans="1:34" x14ac:dyDescent="0.25">
      <c r="B69" s="143">
        <f t="shared" si="6"/>
        <v>0.18055555555555539</v>
      </c>
      <c r="C69" s="46"/>
      <c r="D69" s="54"/>
      <c r="E69" s="46"/>
      <c r="F69" s="54"/>
      <c r="G69" s="56"/>
      <c r="H69" s="154"/>
      <c r="I69" s="54"/>
      <c r="J69" s="155"/>
      <c r="K69" s="56"/>
      <c r="L69" s="156"/>
      <c r="M69" s="154"/>
      <c r="N69" s="73"/>
      <c r="O69" s="171"/>
      <c r="P69" s="56"/>
      <c r="Q69" s="156"/>
      <c r="R69" s="156"/>
      <c r="S69" s="156"/>
      <c r="T69" s="154"/>
      <c r="U69" s="153"/>
      <c r="V69" s="153"/>
      <c r="W69" s="55" t="str">
        <f t="shared" si="1"/>
        <v/>
      </c>
      <c r="X69" s="49" t="str">
        <f t="shared" si="2"/>
        <v/>
      </c>
      <c r="Y69" s="49" t="str">
        <f t="shared" si="3"/>
        <v/>
      </c>
      <c r="Z69" s="49" t="str">
        <f t="shared" si="0"/>
        <v/>
      </c>
      <c r="AA69" s="49" t="str">
        <f t="shared" si="7"/>
        <v/>
      </c>
      <c r="AB69" s="51" t="str">
        <f t="shared" si="8"/>
        <v/>
      </c>
      <c r="AC69" s="51" t="str">
        <f t="shared" si="9"/>
        <v/>
      </c>
      <c r="AD69" s="52" t="str">
        <f t="shared" si="4"/>
        <v/>
      </c>
      <c r="AE69" s="53" t="str">
        <f t="shared" si="10"/>
        <v/>
      </c>
      <c r="AF69" s="152"/>
      <c r="AG69" s="128" t="str">
        <f t="shared" si="5"/>
        <v/>
      </c>
      <c r="AH69" s="129" t="str">
        <f t="shared" si="11"/>
        <v/>
      </c>
    </row>
    <row r="70" spans="1:34" x14ac:dyDescent="0.25">
      <c r="B70" s="143">
        <f t="shared" si="6"/>
        <v>0.1840277777777776</v>
      </c>
      <c r="C70" s="46"/>
      <c r="D70" s="54"/>
      <c r="E70" s="46"/>
      <c r="F70" s="54"/>
      <c r="G70" s="56"/>
      <c r="H70" s="154"/>
      <c r="I70" s="54"/>
      <c r="J70" s="155"/>
      <c r="K70" s="56"/>
      <c r="L70" s="156"/>
      <c r="M70" s="154"/>
      <c r="N70" s="73"/>
      <c r="O70" s="171"/>
      <c r="P70" s="56"/>
      <c r="Q70" s="156"/>
      <c r="R70" s="156"/>
      <c r="S70" s="156"/>
      <c r="T70" s="154"/>
      <c r="U70" s="153"/>
      <c r="V70" s="153"/>
      <c r="W70" s="55" t="str">
        <f t="shared" si="1"/>
        <v/>
      </c>
      <c r="X70" s="49" t="str">
        <f t="shared" si="2"/>
        <v/>
      </c>
      <c r="Y70" s="49" t="str">
        <f t="shared" si="3"/>
        <v/>
      </c>
      <c r="Z70" s="49" t="str">
        <f t="shared" si="0"/>
        <v/>
      </c>
      <c r="AA70" s="49" t="str">
        <f t="shared" si="7"/>
        <v/>
      </c>
      <c r="AB70" s="51" t="str">
        <f t="shared" si="8"/>
        <v/>
      </c>
      <c r="AC70" s="51" t="str">
        <f t="shared" si="9"/>
        <v/>
      </c>
      <c r="AD70" s="52" t="str">
        <f t="shared" si="4"/>
        <v/>
      </c>
      <c r="AE70" s="53" t="str">
        <f t="shared" si="10"/>
        <v/>
      </c>
      <c r="AF70" s="152"/>
      <c r="AG70" s="128" t="str">
        <f t="shared" si="5"/>
        <v/>
      </c>
      <c r="AH70" s="129" t="str">
        <f t="shared" si="11"/>
        <v/>
      </c>
    </row>
    <row r="71" spans="1:34" x14ac:dyDescent="0.25">
      <c r="B71" s="143">
        <f t="shared" si="6"/>
        <v>0.18749999999999981</v>
      </c>
      <c r="C71" s="46"/>
      <c r="D71" s="54"/>
      <c r="E71" s="46"/>
      <c r="F71" s="54"/>
      <c r="G71" s="56"/>
      <c r="H71" s="154"/>
      <c r="I71" s="54"/>
      <c r="J71" s="155"/>
      <c r="K71" s="56"/>
      <c r="L71" s="156"/>
      <c r="M71" s="154"/>
      <c r="N71" s="73"/>
      <c r="O71" s="171"/>
      <c r="P71" s="56"/>
      <c r="Q71" s="156"/>
      <c r="R71" s="156"/>
      <c r="S71" s="156"/>
      <c r="T71" s="154"/>
      <c r="U71" s="153"/>
      <c r="V71" s="153"/>
      <c r="W71" s="55" t="str">
        <f t="shared" si="1"/>
        <v/>
      </c>
      <c r="X71" s="49" t="str">
        <f t="shared" si="2"/>
        <v/>
      </c>
      <c r="Y71" s="49" t="str">
        <f t="shared" si="3"/>
        <v/>
      </c>
      <c r="Z71" s="49" t="str">
        <f t="shared" si="0"/>
        <v/>
      </c>
      <c r="AA71" s="49" t="str">
        <f t="shared" si="7"/>
        <v/>
      </c>
      <c r="AB71" s="51" t="str">
        <f t="shared" si="8"/>
        <v/>
      </c>
      <c r="AC71" s="51" t="str">
        <f t="shared" si="9"/>
        <v/>
      </c>
      <c r="AD71" s="52" t="str">
        <f t="shared" si="4"/>
        <v/>
      </c>
      <c r="AE71" s="53" t="str">
        <f t="shared" si="10"/>
        <v/>
      </c>
      <c r="AF71" s="152"/>
      <c r="AG71" s="128" t="str">
        <f t="shared" si="5"/>
        <v/>
      </c>
      <c r="AH71" s="129" t="str">
        <f t="shared" si="11"/>
        <v/>
      </c>
    </row>
    <row r="72" spans="1:34" x14ac:dyDescent="0.25">
      <c r="B72" s="143">
        <f t="shared" si="6"/>
        <v>0.19097222222222202</v>
      </c>
      <c r="C72" s="46"/>
      <c r="D72" s="54"/>
      <c r="E72" s="46"/>
      <c r="F72" s="54"/>
      <c r="G72" s="56"/>
      <c r="H72" s="154"/>
      <c r="I72" s="54"/>
      <c r="J72" s="155"/>
      <c r="K72" s="56"/>
      <c r="L72" s="156"/>
      <c r="M72" s="154"/>
      <c r="N72" s="73"/>
      <c r="O72" s="171"/>
      <c r="P72" s="56"/>
      <c r="Q72" s="156"/>
      <c r="R72" s="156"/>
      <c r="S72" s="156"/>
      <c r="T72" s="154"/>
      <c r="U72" s="153"/>
      <c r="V72" s="153"/>
      <c r="W72" s="55" t="str">
        <f t="shared" si="1"/>
        <v/>
      </c>
      <c r="X72" s="49" t="str">
        <f t="shared" si="2"/>
        <v/>
      </c>
      <c r="Y72" s="49" t="str">
        <f t="shared" si="3"/>
        <v/>
      </c>
      <c r="Z72" s="49" t="str">
        <f t="shared" si="0"/>
        <v/>
      </c>
      <c r="AA72" s="49" t="str">
        <f t="shared" si="7"/>
        <v/>
      </c>
      <c r="AB72" s="51" t="str">
        <f t="shared" si="8"/>
        <v/>
      </c>
      <c r="AC72" s="51" t="str">
        <f t="shared" si="9"/>
        <v/>
      </c>
      <c r="AD72" s="52" t="str">
        <f t="shared" si="4"/>
        <v/>
      </c>
      <c r="AE72" s="53" t="str">
        <f t="shared" si="10"/>
        <v/>
      </c>
      <c r="AF72" s="152"/>
      <c r="AG72" s="128" t="str">
        <f t="shared" si="5"/>
        <v/>
      </c>
      <c r="AH72" s="129" t="str">
        <f t="shared" si="11"/>
        <v/>
      </c>
    </row>
    <row r="73" spans="1:34" x14ac:dyDescent="0.25">
      <c r="B73" s="143">
        <f t="shared" si="6"/>
        <v>0.19444444444444423</v>
      </c>
      <c r="C73" s="46"/>
      <c r="D73" s="54"/>
      <c r="E73" s="46"/>
      <c r="F73" s="54"/>
      <c r="G73" s="56"/>
      <c r="H73" s="154"/>
      <c r="I73" s="54"/>
      <c r="J73" s="155"/>
      <c r="K73" s="56"/>
      <c r="L73" s="156"/>
      <c r="M73" s="154"/>
      <c r="N73" s="73"/>
      <c r="O73" s="171"/>
      <c r="P73" s="56"/>
      <c r="Q73" s="156"/>
      <c r="R73" s="156"/>
      <c r="S73" s="156"/>
      <c r="T73" s="154"/>
      <c r="U73" s="153"/>
      <c r="V73" s="153"/>
      <c r="W73" s="55" t="str">
        <f t="shared" si="1"/>
        <v/>
      </c>
      <c r="X73" s="49" t="str">
        <f t="shared" si="2"/>
        <v/>
      </c>
      <c r="Y73" s="49" t="str">
        <f t="shared" si="3"/>
        <v/>
      </c>
      <c r="Z73" s="49" t="str">
        <f t="shared" si="0"/>
        <v/>
      </c>
      <c r="AA73" s="49" t="str">
        <f t="shared" si="7"/>
        <v/>
      </c>
      <c r="AB73" s="51" t="str">
        <f t="shared" si="8"/>
        <v/>
      </c>
      <c r="AC73" s="51" t="str">
        <f t="shared" si="9"/>
        <v/>
      </c>
      <c r="AD73" s="52" t="str">
        <f t="shared" si="4"/>
        <v/>
      </c>
      <c r="AE73" s="53" t="str">
        <f t="shared" si="10"/>
        <v/>
      </c>
      <c r="AF73" s="152"/>
      <c r="AG73" s="128" t="str">
        <f t="shared" si="5"/>
        <v/>
      </c>
      <c r="AH73" s="129" t="str">
        <f t="shared" si="11"/>
        <v/>
      </c>
    </row>
    <row r="74" spans="1:34" x14ac:dyDescent="0.25">
      <c r="B74" s="143">
        <f t="shared" si="6"/>
        <v>0.19791666666666644</v>
      </c>
      <c r="C74" s="46"/>
      <c r="D74" s="54"/>
      <c r="E74" s="46"/>
      <c r="F74" s="54"/>
      <c r="G74" s="56"/>
      <c r="H74" s="154"/>
      <c r="I74" s="54"/>
      <c r="J74" s="155"/>
      <c r="K74" s="56"/>
      <c r="L74" s="156"/>
      <c r="M74" s="154"/>
      <c r="N74" s="73"/>
      <c r="O74" s="171"/>
      <c r="P74" s="56"/>
      <c r="Q74" s="156"/>
      <c r="R74" s="156"/>
      <c r="S74" s="156"/>
      <c r="T74" s="154"/>
      <c r="U74" s="153"/>
      <c r="V74" s="153"/>
      <c r="W74" s="55" t="str">
        <f t="shared" si="1"/>
        <v/>
      </c>
      <c r="X74" s="49" t="str">
        <f t="shared" si="2"/>
        <v/>
      </c>
      <c r="Y74" s="49" t="str">
        <f t="shared" si="3"/>
        <v/>
      </c>
      <c r="Z74" s="49" t="str">
        <f t="shared" si="0"/>
        <v/>
      </c>
      <c r="AA74" s="49" t="str">
        <f t="shared" si="7"/>
        <v/>
      </c>
      <c r="AB74" s="51" t="str">
        <f t="shared" si="8"/>
        <v/>
      </c>
      <c r="AC74" s="51" t="str">
        <f t="shared" si="9"/>
        <v/>
      </c>
      <c r="AD74" s="52" t="str">
        <f t="shared" si="4"/>
        <v/>
      </c>
      <c r="AE74" s="53" t="str">
        <f t="shared" si="10"/>
        <v/>
      </c>
      <c r="AF74" s="152"/>
      <c r="AG74" s="128" t="str">
        <f t="shared" si="5"/>
        <v/>
      </c>
      <c r="AH74" s="129" t="str">
        <f t="shared" si="11"/>
        <v/>
      </c>
    </row>
    <row r="75" spans="1:34" x14ac:dyDescent="0.25">
      <c r="B75" s="143">
        <f t="shared" si="6"/>
        <v>0.20138888888888865</v>
      </c>
      <c r="C75" s="46"/>
      <c r="D75" s="54"/>
      <c r="E75" s="46"/>
      <c r="F75" s="54"/>
      <c r="G75" s="56"/>
      <c r="H75" s="154"/>
      <c r="I75" s="54"/>
      <c r="J75" s="155"/>
      <c r="K75" s="56"/>
      <c r="L75" s="156"/>
      <c r="M75" s="154"/>
      <c r="N75" s="73"/>
      <c r="O75" s="171"/>
      <c r="P75" s="56"/>
      <c r="Q75" s="156"/>
      <c r="R75" s="156"/>
      <c r="S75" s="156"/>
      <c r="T75" s="154"/>
      <c r="U75" s="153"/>
      <c r="V75" s="153"/>
      <c r="W75" s="55" t="str">
        <f t="shared" si="1"/>
        <v/>
      </c>
      <c r="X75" s="49" t="str">
        <f t="shared" si="2"/>
        <v/>
      </c>
      <c r="Y75" s="49" t="str">
        <f t="shared" si="3"/>
        <v/>
      </c>
      <c r="Z75" s="49" t="str">
        <f t="shared" si="0"/>
        <v/>
      </c>
      <c r="AA75" s="49" t="str">
        <f t="shared" si="7"/>
        <v/>
      </c>
      <c r="AB75" s="51" t="str">
        <f t="shared" si="8"/>
        <v/>
      </c>
      <c r="AC75" s="51" t="str">
        <f t="shared" si="9"/>
        <v/>
      </c>
      <c r="AD75" s="52" t="str">
        <f t="shared" si="4"/>
        <v/>
      </c>
      <c r="AE75" s="53" t="str">
        <f t="shared" si="10"/>
        <v/>
      </c>
      <c r="AF75" s="152"/>
      <c r="AG75" s="128" t="str">
        <f t="shared" si="5"/>
        <v/>
      </c>
      <c r="AH75" s="129" t="str">
        <f t="shared" si="11"/>
        <v/>
      </c>
    </row>
    <row r="76" spans="1:34" x14ac:dyDescent="0.25">
      <c r="B76" s="143">
        <f t="shared" si="6"/>
        <v>0.20486111111111086</v>
      </c>
      <c r="C76" s="46"/>
      <c r="D76" s="54"/>
      <c r="E76" s="46"/>
      <c r="F76" s="54"/>
      <c r="G76" s="56"/>
      <c r="H76" s="154"/>
      <c r="I76" s="54"/>
      <c r="J76" s="155"/>
      <c r="K76" s="56"/>
      <c r="L76" s="156"/>
      <c r="M76" s="154"/>
      <c r="N76" s="73"/>
      <c r="O76" s="171"/>
      <c r="P76" s="56"/>
      <c r="Q76" s="156"/>
      <c r="R76" s="156"/>
      <c r="S76" s="156"/>
      <c r="T76" s="154"/>
      <c r="U76" s="153"/>
      <c r="V76" s="153"/>
      <c r="W76" s="55" t="str">
        <f t="shared" si="1"/>
        <v/>
      </c>
      <c r="X76" s="49" t="str">
        <f t="shared" si="2"/>
        <v/>
      </c>
      <c r="Y76" s="49" t="str">
        <f t="shared" si="3"/>
        <v/>
      </c>
      <c r="Z76" s="49" t="str">
        <f t="shared" si="0"/>
        <v/>
      </c>
      <c r="AA76" s="49" t="str">
        <f t="shared" si="7"/>
        <v/>
      </c>
      <c r="AB76" s="51" t="str">
        <f t="shared" si="8"/>
        <v/>
      </c>
      <c r="AC76" s="51" t="str">
        <f t="shared" si="9"/>
        <v/>
      </c>
      <c r="AD76" s="52" t="str">
        <f t="shared" si="4"/>
        <v/>
      </c>
      <c r="AE76" s="53" t="str">
        <f t="shared" si="10"/>
        <v/>
      </c>
      <c r="AF76" s="152"/>
      <c r="AG76" s="128" t="str">
        <f t="shared" si="5"/>
        <v/>
      </c>
      <c r="AH76" s="129" t="str">
        <f t="shared" si="11"/>
        <v/>
      </c>
    </row>
    <row r="77" spans="1:34" x14ac:dyDescent="0.25">
      <c r="B77" s="143">
        <f t="shared" si="6"/>
        <v>0.20833333333333307</v>
      </c>
      <c r="C77" s="46"/>
      <c r="D77" s="54"/>
      <c r="E77" s="46"/>
      <c r="F77" s="54"/>
      <c r="G77" s="56"/>
      <c r="H77" s="154"/>
      <c r="I77" s="54"/>
      <c r="J77" s="155"/>
      <c r="K77" s="56"/>
      <c r="L77" s="156"/>
      <c r="M77" s="154"/>
      <c r="N77" s="73"/>
      <c r="O77" s="171"/>
      <c r="P77" s="56"/>
      <c r="Q77" s="156"/>
      <c r="R77" s="156"/>
      <c r="S77" s="156"/>
      <c r="T77" s="154"/>
      <c r="U77" s="153"/>
      <c r="V77" s="153"/>
      <c r="W77" s="55" t="str">
        <f t="shared" si="1"/>
        <v/>
      </c>
      <c r="X77" s="49" t="str">
        <f t="shared" si="2"/>
        <v/>
      </c>
      <c r="Y77" s="49" t="str">
        <f t="shared" si="3"/>
        <v/>
      </c>
      <c r="Z77" s="49" t="str">
        <f t="shared" si="0"/>
        <v/>
      </c>
      <c r="AA77" s="49" t="str">
        <f t="shared" si="7"/>
        <v/>
      </c>
      <c r="AB77" s="51" t="str">
        <f t="shared" si="8"/>
        <v/>
      </c>
      <c r="AC77" s="51" t="str">
        <f t="shared" si="9"/>
        <v/>
      </c>
      <c r="AD77" s="52" t="str">
        <f t="shared" si="4"/>
        <v/>
      </c>
      <c r="AE77" s="53" t="str">
        <f t="shared" si="10"/>
        <v/>
      </c>
      <c r="AF77" s="152"/>
      <c r="AG77" s="128" t="str">
        <f t="shared" si="5"/>
        <v/>
      </c>
      <c r="AH77" s="129" t="str">
        <f t="shared" si="11"/>
        <v/>
      </c>
    </row>
    <row r="78" spans="1:34" x14ac:dyDescent="0.25">
      <c r="B78" s="143">
        <f t="shared" si="6"/>
        <v>0.21180555555555527</v>
      </c>
      <c r="C78" s="46"/>
      <c r="D78" s="54"/>
      <c r="E78" s="46"/>
      <c r="F78" s="54"/>
      <c r="G78" s="56"/>
      <c r="H78" s="154"/>
      <c r="I78" s="54"/>
      <c r="J78" s="155"/>
      <c r="K78" s="56"/>
      <c r="L78" s="156"/>
      <c r="M78" s="154"/>
      <c r="N78" s="73"/>
      <c r="O78" s="171"/>
      <c r="P78" s="56"/>
      <c r="Q78" s="156"/>
      <c r="R78" s="156"/>
      <c r="S78" s="156"/>
      <c r="T78" s="154"/>
      <c r="U78" s="153"/>
      <c r="V78" s="153"/>
      <c r="W78" s="55" t="str">
        <f t="shared" si="1"/>
        <v/>
      </c>
      <c r="X78" s="49" t="str">
        <f t="shared" si="2"/>
        <v/>
      </c>
      <c r="Y78" s="49" t="str">
        <f t="shared" si="3"/>
        <v/>
      </c>
      <c r="Z78" s="49" t="str">
        <f t="shared" si="0"/>
        <v/>
      </c>
      <c r="AA78" s="49" t="str">
        <f t="shared" si="7"/>
        <v/>
      </c>
      <c r="AB78" s="51" t="str">
        <f t="shared" si="8"/>
        <v/>
      </c>
      <c r="AC78" s="51" t="str">
        <f t="shared" si="9"/>
        <v/>
      </c>
      <c r="AD78" s="52" t="str">
        <f t="shared" si="4"/>
        <v/>
      </c>
      <c r="AE78" s="53" t="str">
        <f t="shared" si="10"/>
        <v/>
      </c>
      <c r="AF78" s="152"/>
      <c r="AG78" s="128" t="str">
        <f t="shared" si="5"/>
        <v/>
      </c>
      <c r="AH78" s="129" t="str">
        <f t="shared" si="11"/>
        <v/>
      </c>
    </row>
    <row r="79" spans="1:34" x14ac:dyDescent="0.25">
      <c r="B79" s="143">
        <f t="shared" si="6"/>
        <v>0.21527777777777748</v>
      </c>
      <c r="C79" s="46"/>
      <c r="D79" s="54"/>
      <c r="E79" s="46"/>
      <c r="F79" s="54"/>
      <c r="G79" s="56"/>
      <c r="H79" s="154"/>
      <c r="I79" s="54"/>
      <c r="J79" s="155"/>
      <c r="K79" s="56"/>
      <c r="L79" s="156"/>
      <c r="M79" s="154"/>
      <c r="N79" s="73"/>
      <c r="O79" s="171"/>
      <c r="P79" s="56"/>
      <c r="Q79" s="156"/>
      <c r="R79" s="156"/>
      <c r="S79" s="156"/>
      <c r="T79" s="154"/>
      <c r="U79" s="153"/>
      <c r="V79" s="153"/>
      <c r="W79" s="55" t="str">
        <f t="shared" si="1"/>
        <v/>
      </c>
      <c r="X79" s="49" t="str">
        <f t="shared" si="2"/>
        <v/>
      </c>
      <c r="Y79" s="49" t="str">
        <f t="shared" si="3"/>
        <v/>
      </c>
      <c r="Z79" s="49" t="str">
        <f t="shared" si="0"/>
        <v/>
      </c>
      <c r="AA79" s="49" t="str">
        <f t="shared" si="7"/>
        <v/>
      </c>
      <c r="AB79" s="51" t="str">
        <f t="shared" si="8"/>
        <v/>
      </c>
      <c r="AC79" s="51" t="str">
        <f t="shared" si="9"/>
        <v/>
      </c>
      <c r="AD79" s="52" t="str">
        <f t="shared" si="4"/>
        <v/>
      </c>
      <c r="AE79" s="53" t="str">
        <f t="shared" si="10"/>
        <v/>
      </c>
      <c r="AF79" s="152"/>
      <c r="AG79" s="128" t="str">
        <f t="shared" si="5"/>
        <v/>
      </c>
      <c r="AH79" s="129" t="str">
        <f t="shared" si="11"/>
        <v/>
      </c>
    </row>
    <row r="80" spans="1:34" x14ac:dyDescent="0.25">
      <c r="B80" s="143">
        <f t="shared" si="6"/>
        <v>0.21874999999999969</v>
      </c>
      <c r="C80" s="46"/>
      <c r="D80" s="54"/>
      <c r="E80" s="46"/>
      <c r="F80" s="54"/>
      <c r="G80" s="56"/>
      <c r="H80" s="154"/>
      <c r="I80" s="54"/>
      <c r="J80" s="155"/>
      <c r="K80" s="56"/>
      <c r="L80" s="156"/>
      <c r="M80" s="154"/>
      <c r="N80" s="73"/>
      <c r="O80" s="171"/>
      <c r="P80" s="56"/>
      <c r="Q80" s="156"/>
      <c r="R80" s="156"/>
      <c r="S80" s="156"/>
      <c r="T80" s="154"/>
      <c r="U80" s="153"/>
      <c r="V80" s="153"/>
      <c r="W80" s="55" t="str">
        <f t="shared" si="1"/>
        <v/>
      </c>
      <c r="X80" s="49" t="str">
        <f t="shared" si="2"/>
        <v/>
      </c>
      <c r="Y80" s="49" t="str">
        <f t="shared" si="3"/>
        <v/>
      </c>
      <c r="Z80" s="49" t="str">
        <f t="shared" si="0"/>
        <v/>
      </c>
      <c r="AA80" s="49" t="str">
        <f t="shared" si="7"/>
        <v/>
      </c>
      <c r="AB80" s="51" t="str">
        <f t="shared" si="8"/>
        <v/>
      </c>
      <c r="AC80" s="51" t="str">
        <f t="shared" si="9"/>
        <v/>
      </c>
      <c r="AD80" s="52" t="str">
        <f t="shared" si="4"/>
        <v/>
      </c>
      <c r="AE80" s="53" t="str">
        <f t="shared" si="10"/>
        <v/>
      </c>
      <c r="AF80" s="152"/>
      <c r="AG80" s="128" t="str">
        <f t="shared" si="5"/>
        <v/>
      </c>
      <c r="AH80" s="129" t="str">
        <f t="shared" si="11"/>
        <v/>
      </c>
    </row>
    <row r="81" spans="2:34" x14ac:dyDescent="0.25">
      <c r="B81" s="143">
        <f t="shared" si="6"/>
        <v>0.2222222222222219</v>
      </c>
      <c r="C81" s="46"/>
      <c r="D81" s="54"/>
      <c r="E81" s="46"/>
      <c r="F81" s="54"/>
      <c r="G81" s="56"/>
      <c r="H81" s="154"/>
      <c r="I81" s="54"/>
      <c r="J81" s="155"/>
      <c r="K81" s="56"/>
      <c r="L81" s="156"/>
      <c r="M81" s="154"/>
      <c r="N81" s="73"/>
      <c r="O81" s="171"/>
      <c r="P81" s="56"/>
      <c r="Q81" s="156"/>
      <c r="R81" s="156"/>
      <c r="S81" s="156"/>
      <c r="T81" s="154"/>
      <c r="U81" s="153"/>
      <c r="V81" s="153"/>
      <c r="W81" s="55" t="str">
        <f t="shared" si="1"/>
        <v/>
      </c>
      <c r="X81" s="49" t="str">
        <f t="shared" si="2"/>
        <v/>
      </c>
      <c r="Y81" s="49" t="str">
        <f t="shared" si="3"/>
        <v/>
      </c>
      <c r="Z81" s="49" t="str">
        <f t="shared" ref="Z81:Z144" si="12">IF(D81=0,"",IF(OR(I81="",J81="",K81=""),"MD",(I81+J81)/2-K81))</f>
        <v/>
      </c>
      <c r="AA81" s="49" t="str">
        <f t="shared" si="7"/>
        <v/>
      </c>
      <c r="AB81" s="51" t="str">
        <f t="shared" si="8"/>
        <v/>
      </c>
      <c r="AC81" s="51" t="str">
        <f t="shared" si="9"/>
        <v/>
      </c>
      <c r="AD81" s="52" t="str">
        <f t="shared" si="4"/>
        <v/>
      </c>
      <c r="AE81" s="53" t="str">
        <f t="shared" si="10"/>
        <v/>
      </c>
      <c r="AF81" s="152"/>
      <c r="AG81" s="128" t="str">
        <f t="shared" si="5"/>
        <v/>
      </c>
      <c r="AH81" s="129" t="str">
        <f t="shared" si="11"/>
        <v/>
      </c>
    </row>
    <row r="82" spans="2:34" x14ac:dyDescent="0.25">
      <c r="B82" s="143">
        <f t="shared" si="6"/>
        <v>0.22569444444444411</v>
      </c>
      <c r="C82" s="46"/>
      <c r="D82" s="54"/>
      <c r="E82" s="46"/>
      <c r="F82" s="54"/>
      <c r="G82" s="56"/>
      <c r="H82" s="154"/>
      <c r="I82" s="54"/>
      <c r="J82" s="155"/>
      <c r="K82" s="56"/>
      <c r="L82" s="156"/>
      <c r="M82" s="154"/>
      <c r="N82" s="73"/>
      <c r="O82" s="171"/>
      <c r="P82" s="56"/>
      <c r="Q82" s="156"/>
      <c r="R82" s="156"/>
      <c r="S82" s="156"/>
      <c r="T82" s="154"/>
      <c r="U82" s="153"/>
      <c r="V82" s="153"/>
      <c r="W82" s="55" t="str">
        <f t="shared" ref="W82:W145" si="13">IF(AND(D82=1,E82&gt;0.154,D83=1,E83&gt;0.154),MAX(E82:E83),IF(AND(D82=1,E82=""),"MD",IF(AND(D82=1,E82&lt;0.155),E82,"")))</f>
        <v/>
      </c>
      <c r="X82" s="49" t="str">
        <f t="shared" ref="X82:X145" si="14">IF(D82=0,"",IF(G82="","MD",IF($S$6="No",G82,(G82-32)/1.8)))</f>
        <v/>
      </c>
      <c r="Y82" s="49" t="str">
        <f t="shared" ref="Y82:Y145" si="15">IF(D82=0,"",IF(OR(F82="",G82=""),"MD",(F82*1440)/($P$6*$N$6)*(1.784-0.0575*X82+0.0011*X82^2-10^-5*X82^3)))</f>
        <v/>
      </c>
      <c r="Z82" s="49" t="str">
        <f t="shared" si="12"/>
        <v/>
      </c>
      <c r="AA82" s="49" t="str">
        <f t="shared" si="7"/>
        <v/>
      </c>
      <c r="AB82" s="51" t="str">
        <f t="shared" si="8"/>
        <v/>
      </c>
      <c r="AC82" s="51" t="str">
        <f t="shared" si="9"/>
        <v/>
      </c>
      <c r="AD82" s="52" t="str">
        <f t="shared" ref="AD82:AD145" si="16">IF(O82=1,"ND",IF(OR(AB82="",AC82=""),"",IF(OR(NOT(ISNUMBER(AB82)),NOT(ISNUMBER(AC82))),"ND",IF(AND(ISNUMBER(AB82),AB82&gt;=$N$12,ISNUMBER(AC82),AC82&lt;=$P$12),"Yes","No"))))</f>
        <v/>
      </c>
      <c r="AE82" s="53" t="str">
        <f t="shared" si="10"/>
        <v/>
      </c>
      <c r="AF82" s="152"/>
      <c r="AG82" s="128" t="str">
        <f t="shared" ref="AG82:AG145" si="17">IF(AND(AG81="No",AD82="Yes"),"Yes",IF(AND(AG81="",AD82="No"),"Failed DIT",IF(AND(AG81&lt;&gt;"Failed DIT",AG81&lt;&gt;"No",AD82&lt;&gt;"No"),"","No")))</f>
        <v/>
      </c>
      <c r="AH82" s="129" t="str">
        <f t="shared" si="11"/>
        <v/>
      </c>
    </row>
    <row r="83" spans="2:34" x14ac:dyDescent="0.25">
      <c r="B83" s="143">
        <f t="shared" ref="B83:B146" si="18">+B82+5/1440</f>
        <v>0.22916666666666632</v>
      </c>
      <c r="C83" s="46"/>
      <c r="D83" s="54"/>
      <c r="E83" s="46"/>
      <c r="F83" s="54"/>
      <c r="G83" s="56"/>
      <c r="H83" s="154"/>
      <c r="I83" s="54"/>
      <c r="J83" s="155"/>
      <c r="K83" s="56"/>
      <c r="L83" s="156"/>
      <c r="M83" s="154"/>
      <c r="N83" s="73"/>
      <c r="O83" s="171"/>
      <c r="P83" s="56"/>
      <c r="Q83" s="156"/>
      <c r="R83" s="156"/>
      <c r="S83" s="156"/>
      <c r="T83" s="154"/>
      <c r="U83" s="153"/>
      <c r="V83" s="153"/>
      <c r="W83" s="55" t="str">
        <f t="shared" si="13"/>
        <v/>
      </c>
      <c r="X83" s="49" t="str">
        <f t="shared" si="14"/>
        <v/>
      </c>
      <c r="Y83" s="49" t="str">
        <f t="shared" si="15"/>
        <v/>
      </c>
      <c r="Z83" s="49" t="str">
        <f t="shared" si="12"/>
        <v/>
      </c>
      <c r="AA83" s="49" t="str">
        <f t="shared" ref="AA83:AA146" si="19">IF(AND(ISNUMBER(Y83),ISNUMBER(Z83)),Y83/Z83,"")</f>
        <v/>
      </c>
      <c r="AB83" s="51" t="str">
        <f t="shared" ref="AB83:AB146" si="20">IF(OR(N83="",N83=N82),"",IF(OR(O83=1,P83="",Q83="",R83=""),"ND",IF(OR(Q83&gt;P83,R83&gt;P83),"Error",MIN(P83:R83))))</f>
        <v/>
      </c>
      <c r="AC83" s="51" t="str">
        <f t="shared" ref="AC83:AC146" si="21">IF(OR(N83="",N83=N82),"",IF(OR(O83=1,P83="",R83="",S83=""),"ND",IF(R83&gt;P83,"Error",(P83-R83)/(S83/60))))</f>
        <v/>
      </c>
      <c r="AD83" s="52" t="str">
        <f t="shared" si="16"/>
        <v/>
      </c>
      <c r="AE83" s="53" t="str">
        <f t="shared" ref="AE83:AE146" si="22">IF(OR(V83&gt;=$P$9,AND(V83="",NOT(ISNUMBER(AE82)))),"",IF(ISNUMBER(AE82),AE82+5/60,5/60))</f>
        <v/>
      </c>
      <c r="AF83" s="152"/>
      <c r="AG83" s="128" t="str">
        <f t="shared" si="17"/>
        <v/>
      </c>
      <c r="AH83" s="129" t="str">
        <f t="shared" ref="AH83:AH146" si="23">IF(AND(AG83="No",D83=1),"Yes","")</f>
        <v/>
      </c>
    </row>
    <row r="84" spans="2:34" x14ac:dyDescent="0.25">
      <c r="B84" s="143">
        <f t="shared" si="18"/>
        <v>0.23263888888888853</v>
      </c>
      <c r="C84" s="46"/>
      <c r="D84" s="54"/>
      <c r="E84" s="46"/>
      <c r="F84" s="54"/>
      <c r="G84" s="56"/>
      <c r="H84" s="154"/>
      <c r="I84" s="54"/>
      <c r="J84" s="155"/>
      <c r="K84" s="56"/>
      <c r="L84" s="156"/>
      <c r="M84" s="154"/>
      <c r="N84" s="73"/>
      <c r="O84" s="171"/>
      <c r="P84" s="56"/>
      <c r="Q84" s="156"/>
      <c r="R84" s="156"/>
      <c r="S84" s="156"/>
      <c r="T84" s="154"/>
      <c r="U84" s="153"/>
      <c r="V84" s="153"/>
      <c r="W84" s="55" t="str">
        <f t="shared" si="13"/>
        <v/>
      </c>
      <c r="X84" s="49" t="str">
        <f t="shared" si="14"/>
        <v/>
      </c>
      <c r="Y84" s="49" t="str">
        <f t="shared" si="15"/>
        <v/>
      </c>
      <c r="Z84" s="49" t="str">
        <f t="shared" si="12"/>
        <v/>
      </c>
      <c r="AA84" s="49" t="str">
        <f t="shared" si="19"/>
        <v/>
      </c>
      <c r="AB84" s="51" t="str">
        <f t="shared" si="20"/>
        <v/>
      </c>
      <c r="AC84" s="51" t="str">
        <f t="shared" si="21"/>
        <v/>
      </c>
      <c r="AD84" s="52" t="str">
        <f t="shared" si="16"/>
        <v/>
      </c>
      <c r="AE84" s="53" t="str">
        <f t="shared" si="22"/>
        <v/>
      </c>
      <c r="AF84" s="152"/>
      <c r="AG84" s="128" t="str">
        <f t="shared" si="17"/>
        <v/>
      </c>
      <c r="AH84" s="129" t="str">
        <f t="shared" si="23"/>
        <v/>
      </c>
    </row>
    <row r="85" spans="2:34" x14ac:dyDescent="0.25">
      <c r="B85" s="143">
        <f t="shared" si="18"/>
        <v>0.23611111111111074</v>
      </c>
      <c r="C85" s="46"/>
      <c r="D85" s="54"/>
      <c r="E85" s="46"/>
      <c r="F85" s="54"/>
      <c r="G85" s="56"/>
      <c r="H85" s="154"/>
      <c r="I85" s="54"/>
      <c r="J85" s="155"/>
      <c r="K85" s="56"/>
      <c r="L85" s="156"/>
      <c r="M85" s="154"/>
      <c r="N85" s="73"/>
      <c r="O85" s="171"/>
      <c r="P85" s="56"/>
      <c r="Q85" s="156"/>
      <c r="R85" s="156"/>
      <c r="S85" s="156"/>
      <c r="T85" s="154"/>
      <c r="U85" s="153"/>
      <c r="V85" s="153"/>
      <c r="W85" s="55" t="str">
        <f t="shared" si="13"/>
        <v/>
      </c>
      <c r="X85" s="49" t="str">
        <f t="shared" si="14"/>
        <v/>
      </c>
      <c r="Y85" s="49" t="str">
        <f t="shared" si="15"/>
        <v/>
      </c>
      <c r="Z85" s="49" t="str">
        <f t="shared" si="12"/>
        <v/>
      </c>
      <c r="AA85" s="49" t="str">
        <f t="shared" si="19"/>
        <v/>
      </c>
      <c r="AB85" s="51" t="str">
        <f t="shared" si="20"/>
        <v/>
      </c>
      <c r="AC85" s="51" t="str">
        <f t="shared" si="21"/>
        <v/>
      </c>
      <c r="AD85" s="52" t="str">
        <f t="shared" si="16"/>
        <v/>
      </c>
      <c r="AE85" s="53" t="str">
        <f t="shared" si="22"/>
        <v/>
      </c>
      <c r="AF85" s="152"/>
      <c r="AG85" s="128" t="str">
        <f t="shared" si="17"/>
        <v/>
      </c>
      <c r="AH85" s="129" t="str">
        <f t="shared" si="23"/>
        <v/>
      </c>
    </row>
    <row r="86" spans="2:34" x14ac:dyDescent="0.25">
      <c r="B86" s="143">
        <f t="shared" si="18"/>
        <v>0.23958333333333295</v>
      </c>
      <c r="C86" s="46"/>
      <c r="D86" s="54"/>
      <c r="E86" s="46"/>
      <c r="F86" s="54"/>
      <c r="G86" s="56"/>
      <c r="H86" s="154"/>
      <c r="I86" s="54"/>
      <c r="J86" s="155"/>
      <c r="K86" s="56"/>
      <c r="L86" s="156"/>
      <c r="M86" s="154"/>
      <c r="N86" s="73"/>
      <c r="O86" s="171"/>
      <c r="P86" s="56"/>
      <c r="Q86" s="156"/>
      <c r="R86" s="156"/>
      <c r="S86" s="156"/>
      <c r="T86" s="154"/>
      <c r="U86" s="153"/>
      <c r="V86" s="153"/>
      <c r="W86" s="55" t="str">
        <f t="shared" si="13"/>
        <v/>
      </c>
      <c r="X86" s="49" t="str">
        <f t="shared" si="14"/>
        <v/>
      </c>
      <c r="Y86" s="49" t="str">
        <f t="shared" si="15"/>
        <v/>
      </c>
      <c r="Z86" s="49" t="str">
        <f t="shared" si="12"/>
        <v/>
      </c>
      <c r="AA86" s="49" t="str">
        <f t="shared" si="19"/>
        <v/>
      </c>
      <c r="AB86" s="51" t="str">
        <f t="shared" si="20"/>
        <v/>
      </c>
      <c r="AC86" s="51" t="str">
        <f t="shared" si="21"/>
        <v/>
      </c>
      <c r="AD86" s="52" t="str">
        <f t="shared" si="16"/>
        <v/>
      </c>
      <c r="AE86" s="53" t="str">
        <f t="shared" si="22"/>
        <v/>
      </c>
      <c r="AF86" s="152"/>
      <c r="AG86" s="128" t="str">
        <f t="shared" si="17"/>
        <v/>
      </c>
      <c r="AH86" s="129" t="str">
        <f t="shared" si="23"/>
        <v/>
      </c>
    </row>
    <row r="87" spans="2:34" x14ac:dyDescent="0.25">
      <c r="B87" s="143">
        <f t="shared" si="18"/>
        <v>0.24305555555555516</v>
      </c>
      <c r="C87" s="46"/>
      <c r="D87" s="54"/>
      <c r="E87" s="46"/>
      <c r="F87" s="54"/>
      <c r="G87" s="56"/>
      <c r="H87" s="154"/>
      <c r="I87" s="54"/>
      <c r="J87" s="155"/>
      <c r="K87" s="56"/>
      <c r="L87" s="156"/>
      <c r="M87" s="154"/>
      <c r="N87" s="73"/>
      <c r="O87" s="171"/>
      <c r="P87" s="56"/>
      <c r="Q87" s="156"/>
      <c r="R87" s="156"/>
      <c r="S87" s="156"/>
      <c r="T87" s="154"/>
      <c r="U87" s="153"/>
      <c r="V87" s="153"/>
      <c r="W87" s="55" t="str">
        <f t="shared" si="13"/>
        <v/>
      </c>
      <c r="X87" s="49" t="str">
        <f t="shared" si="14"/>
        <v/>
      </c>
      <c r="Y87" s="49" t="str">
        <f t="shared" si="15"/>
        <v/>
      </c>
      <c r="Z87" s="49" t="str">
        <f t="shared" si="12"/>
        <v/>
      </c>
      <c r="AA87" s="49" t="str">
        <f t="shared" si="19"/>
        <v/>
      </c>
      <c r="AB87" s="51" t="str">
        <f t="shared" si="20"/>
        <v/>
      </c>
      <c r="AC87" s="51" t="str">
        <f t="shared" si="21"/>
        <v/>
      </c>
      <c r="AD87" s="52" t="str">
        <f t="shared" si="16"/>
        <v/>
      </c>
      <c r="AE87" s="53" t="str">
        <f t="shared" si="22"/>
        <v/>
      </c>
      <c r="AF87" s="152"/>
      <c r="AG87" s="128" t="str">
        <f t="shared" si="17"/>
        <v/>
      </c>
      <c r="AH87" s="129" t="str">
        <f t="shared" si="23"/>
        <v/>
      </c>
    </row>
    <row r="88" spans="2:34" x14ac:dyDescent="0.25">
      <c r="B88" s="143">
        <f t="shared" si="18"/>
        <v>0.24652777777777737</v>
      </c>
      <c r="C88" s="46"/>
      <c r="D88" s="54"/>
      <c r="E88" s="46"/>
      <c r="F88" s="54"/>
      <c r="G88" s="56"/>
      <c r="H88" s="154"/>
      <c r="I88" s="54"/>
      <c r="J88" s="155"/>
      <c r="K88" s="56"/>
      <c r="L88" s="156"/>
      <c r="M88" s="154"/>
      <c r="N88" s="73"/>
      <c r="O88" s="171"/>
      <c r="P88" s="56"/>
      <c r="Q88" s="156"/>
      <c r="R88" s="156"/>
      <c r="S88" s="156"/>
      <c r="T88" s="154"/>
      <c r="U88" s="153"/>
      <c r="V88" s="153"/>
      <c r="W88" s="55" t="str">
        <f t="shared" si="13"/>
        <v/>
      </c>
      <c r="X88" s="49" t="str">
        <f t="shared" si="14"/>
        <v/>
      </c>
      <c r="Y88" s="49" t="str">
        <f t="shared" si="15"/>
        <v/>
      </c>
      <c r="Z88" s="49" t="str">
        <f t="shared" si="12"/>
        <v/>
      </c>
      <c r="AA88" s="49" t="str">
        <f t="shared" si="19"/>
        <v/>
      </c>
      <c r="AB88" s="51" t="str">
        <f t="shared" si="20"/>
        <v/>
      </c>
      <c r="AC88" s="51" t="str">
        <f t="shared" si="21"/>
        <v/>
      </c>
      <c r="AD88" s="52" t="str">
        <f t="shared" si="16"/>
        <v/>
      </c>
      <c r="AE88" s="53" t="str">
        <f t="shared" si="22"/>
        <v/>
      </c>
      <c r="AF88" s="152"/>
      <c r="AG88" s="128" t="str">
        <f t="shared" si="17"/>
        <v/>
      </c>
      <c r="AH88" s="129" t="str">
        <f t="shared" si="23"/>
        <v/>
      </c>
    </row>
    <row r="89" spans="2:34" x14ac:dyDescent="0.25">
      <c r="B89" s="143">
        <f t="shared" si="18"/>
        <v>0.24999999999999958</v>
      </c>
      <c r="C89" s="46"/>
      <c r="D89" s="54"/>
      <c r="E89" s="46"/>
      <c r="F89" s="54"/>
      <c r="G89" s="56"/>
      <c r="H89" s="154"/>
      <c r="I89" s="54"/>
      <c r="J89" s="155"/>
      <c r="K89" s="56"/>
      <c r="L89" s="156"/>
      <c r="M89" s="154"/>
      <c r="N89" s="73"/>
      <c r="O89" s="171"/>
      <c r="P89" s="56"/>
      <c r="Q89" s="156"/>
      <c r="R89" s="156"/>
      <c r="S89" s="156"/>
      <c r="T89" s="154"/>
      <c r="U89" s="153"/>
      <c r="V89" s="153"/>
      <c r="W89" s="55" t="str">
        <f t="shared" si="13"/>
        <v/>
      </c>
      <c r="X89" s="49" t="str">
        <f t="shared" si="14"/>
        <v/>
      </c>
      <c r="Y89" s="49" t="str">
        <f t="shared" si="15"/>
        <v/>
      </c>
      <c r="Z89" s="49" t="str">
        <f t="shared" si="12"/>
        <v/>
      </c>
      <c r="AA89" s="49" t="str">
        <f t="shared" si="19"/>
        <v/>
      </c>
      <c r="AB89" s="51" t="str">
        <f t="shared" si="20"/>
        <v/>
      </c>
      <c r="AC89" s="51" t="str">
        <f t="shared" si="21"/>
        <v/>
      </c>
      <c r="AD89" s="52" t="str">
        <f t="shared" si="16"/>
        <v/>
      </c>
      <c r="AE89" s="53" t="str">
        <f t="shared" si="22"/>
        <v/>
      </c>
      <c r="AF89" s="152"/>
      <c r="AG89" s="128" t="str">
        <f t="shared" si="17"/>
        <v/>
      </c>
      <c r="AH89" s="129" t="str">
        <f t="shared" si="23"/>
        <v/>
      </c>
    </row>
    <row r="90" spans="2:34" x14ac:dyDescent="0.25">
      <c r="B90" s="143">
        <f t="shared" si="18"/>
        <v>0.25347222222222182</v>
      </c>
      <c r="C90" s="46"/>
      <c r="D90" s="54"/>
      <c r="E90" s="46"/>
      <c r="F90" s="54"/>
      <c r="G90" s="56"/>
      <c r="H90" s="154"/>
      <c r="I90" s="54"/>
      <c r="J90" s="155"/>
      <c r="K90" s="56"/>
      <c r="L90" s="156"/>
      <c r="M90" s="154"/>
      <c r="N90" s="73"/>
      <c r="O90" s="171"/>
      <c r="P90" s="56"/>
      <c r="Q90" s="156"/>
      <c r="R90" s="156"/>
      <c r="S90" s="156"/>
      <c r="T90" s="154"/>
      <c r="U90" s="153"/>
      <c r="V90" s="153"/>
      <c r="W90" s="55" t="str">
        <f t="shared" si="13"/>
        <v/>
      </c>
      <c r="X90" s="49" t="str">
        <f t="shared" si="14"/>
        <v/>
      </c>
      <c r="Y90" s="49" t="str">
        <f t="shared" si="15"/>
        <v/>
      </c>
      <c r="Z90" s="49" t="str">
        <f t="shared" si="12"/>
        <v/>
      </c>
      <c r="AA90" s="49" t="str">
        <f t="shared" si="19"/>
        <v/>
      </c>
      <c r="AB90" s="51" t="str">
        <f t="shared" si="20"/>
        <v/>
      </c>
      <c r="AC90" s="51" t="str">
        <f t="shared" si="21"/>
        <v/>
      </c>
      <c r="AD90" s="52" t="str">
        <f t="shared" si="16"/>
        <v/>
      </c>
      <c r="AE90" s="53" t="str">
        <f t="shared" si="22"/>
        <v/>
      </c>
      <c r="AF90" s="152"/>
      <c r="AG90" s="128" t="str">
        <f t="shared" si="17"/>
        <v/>
      </c>
      <c r="AH90" s="129" t="str">
        <f t="shared" si="23"/>
        <v/>
      </c>
    </row>
    <row r="91" spans="2:34" x14ac:dyDescent="0.25">
      <c r="B91" s="143">
        <f t="shared" si="18"/>
        <v>0.25694444444444403</v>
      </c>
      <c r="C91" s="46"/>
      <c r="D91" s="54"/>
      <c r="E91" s="46"/>
      <c r="F91" s="54"/>
      <c r="G91" s="56"/>
      <c r="H91" s="154"/>
      <c r="I91" s="54"/>
      <c r="J91" s="155"/>
      <c r="K91" s="56"/>
      <c r="L91" s="156"/>
      <c r="M91" s="154"/>
      <c r="N91" s="73"/>
      <c r="O91" s="171"/>
      <c r="P91" s="56"/>
      <c r="Q91" s="156"/>
      <c r="R91" s="156"/>
      <c r="S91" s="156"/>
      <c r="T91" s="154"/>
      <c r="U91" s="153"/>
      <c r="V91" s="153"/>
      <c r="W91" s="55" t="str">
        <f t="shared" si="13"/>
        <v/>
      </c>
      <c r="X91" s="49" t="str">
        <f t="shared" si="14"/>
        <v/>
      </c>
      <c r="Y91" s="49" t="str">
        <f t="shared" si="15"/>
        <v/>
      </c>
      <c r="Z91" s="49" t="str">
        <f t="shared" si="12"/>
        <v/>
      </c>
      <c r="AA91" s="49" t="str">
        <f t="shared" si="19"/>
        <v/>
      </c>
      <c r="AB91" s="51" t="str">
        <f t="shared" si="20"/>
        <v/>
      </c>
      <c r="AC91" s="51" t="str">
        <f t="shared" si="21"/>
        <v/>
      </c>
      <c r="AD91" s="52" t="str">
        <f t="shared" si="16"/>
        <v/>
      </c>
      <c r="AE91" s="53" t="str">
        <f t="shared" si="22"/>
        <v/>
      </c>
      <c r="AF91" s="152"/>
      <c r="AG91" s="128" t="str">
        <f t="shared" si="17"/>
        <v/>
      </c>
      <c r="AH91" s="129" t="str">
        <f t="shared" si="23"/>
        <v/>
      </c>
    </row>
    <row r="92" spans="2:34" x14ac:dyDescent="0.25">
      <c r="B92" s="143">
        <f t="shared" si="18"/>
        <v>0.26041666666666624</v>
      </c>
      <c r="C92" s="46"/>
      <c r="D92" s="54"/>
      <c r="E92" s="46"/>
      <c r="F92" s="54"/>
      <c r="G92" s="56"/>
      <c r="H92" s="154"/>
      <c r="I92" s="54"/>
      <c r="J92" s="155"/>
      <c r="K92" s="56"/>
      <c r="L92" s="156"/>
      <c r="M92" s="154"/>
      <c r="N92" s="73"/>
      <c r="O92" s="171"/>
      <c r="P92" s="56"/>
      <c r="Q92" s="156"/>
      <c r="R92" s="156"/>
      <c r="S92" s="156"/>
      <c r="T92" s="154"/>
      <c r="U92" s="153"/>
      <c r="V92" s="153"/>
      <c r="W92" s="55" t="str">
        <f t="shared" si="13"/>
        <v/>
      </c>
      <c r="X92" s="49" t="str">
        <f t="shared" si="14"/>
        <v/>
      </c>
      <c r="Y92" s="49" t="str">
        <f t="shared" si="15"/>
        <v/>
      </c>
      <c r="Z92" s="49" t="str">
        <f t="shared" si="12"/>
        <v/>
      </c>
      <c r="AA92" s="49" t="str">
        <f t="shared" si="19"/>
        <v/>
      </c>
      <c r="AB92" s="51" t="str">
        <f t="shared" si="20"/>
        <v/>
      </c>
      <c r="AC92" s="51" t="str">
        <f t="shared" si="21"/>
        <v/>
      </c>
      <c r="AD92" s="52" t="str">
        <f t="shared" si="16"/>
        <v/>
      </c>
      <c r="AE92" s="53" t="str">
        <f t="shared" si="22"/>
        <v/>
      </c>
      <c r="AF92" s="152"/>
      <c r="AG92" s="128" t="str">
        <f t="shared" si="17"/>
        <v/>
      </c>
      <c r="AH92" s="129" t="str">
        <f t="shared" si="23"/>
        <v/>
      </c>
    </row>
    <row r="93" spans="2:34" x14ac:dyDescent="0.25">
      <c r="B93" s="143">
        <f t="shared" si="18"/>
        <v>0.26388888888888845</v>
      </c>
      <c r="C93" s="46"/>
      <c r="D93" s="54"/>
      <c r="E93" s="46"/>
      <c r="F93" s="54"/>
      <c r="G93" s="56"/>
      <c r="H93" s="154"/>
      <c r="I93" s="54"/>
      <c r="J93" s="155"/>
      <c r="K93" s="56"/>
      <c r="L93" s="156"/>
      <c r="M93" s="154"/>
      <c r="N93" s="73"/>
      <c r="O93" s="171"/>
      <c r="P93" s="56"/>
      <c r="Q93" s="156"/>
      <c r="R93" s="156"/>
      <c r="S93" s="156"/>
      <c r="T93" s="154"/>
      <c r="U93" s="153"/>
      <c r="V93" s="153"/>
      <c r="W93" s="55" t="str">
        <f t="shared" si="13"/>
        <v/>
      </c>
      <c r="X93" s="49" t="str">
        <f t="shared" si="14"/>
        <v/>
      </c>
      <c r="Y93" s="49" t="str">
        <f t="shared" si="15"/>
        <v/>
      </c>
      <c r="Z93" s="49" t="str">
        <f t="shared" si="12"/>
        <v/>
      </c>
      <c r="AA93" s="49" t="str">
        <f t="shared" si="19"/>
        <v/>
      </c>
      <c r="AB93" s="51" t="str">
        <f t="shared" si="20"/>
        <v/>
      </c>
      <c r="AC93" s="51" t="str">
        <f t="shared" si="21"/>
        <v/>
      </c>
      <c r="AD93" s="52" t="str">
        <f t="shared" si="16"/>
        <v/>
      </c>
      <c r="AE93" s="53" t="str">
        <f t="shared" si="22"/>
        <v/>
      </c>
      <c r="AF93" s="152"/>
      <c r="AG93" s="128" t="str">
        <f t="shared" si="17"/>
        <v/>
      </c>
      <c r="AH93" s="129" t="str">
        <f t="shared" si="23"/>
        <v/>
      </c>
    </row>
    <row r="94" spans="2:34" x14ac:dyDescent="0.25">
      <c r="B94" s="143">
        <f t="shared" si="18"/>
        <v>0.26736111111111066</v>
      </c>
      <c r="C94" s="46"/>
      <c r="D94" s="54"/>
      <c r="E94" s="46"/>
      <c r="F94" s="54"/>
      <c r="G94" s="56"/>
      <c r="H94" s="154"/>
      <c r="I94" s="54"/>
      <c r="J94" s="155"/>
      <c r="K94" s="56"/>
      <c r="L94" s="156"/>
      <c r="M94" s="154"/>
      <c r="N94" s="73"/>
      <c r="O94" s="171"/>
      <c r="P94" s="56"/>
      <c r="Q94" s="156"/>
      <c r="R94" s="156"/>
      <c r="S94" s="156"/>
      <c r="T94" s="154"/>
      <c r="U94" s="153"/>
      <c r="V94" s="153"/>
      <c r="W94" s="55" t="str">
        <f t="shared" si="13"/>
        <v/>
      </c>
      <c r="X94" s="49" t="str">
        <f t="shared" si="14"/>
        <v/>
      </c>
      <c r="Y94" s="49" t="str">
        <f t="shared" si="15"/>
        <v/>
      </c>
      <c r="Z94" s="49" t="str">
        <f t="shared" si="12"/>
        <v/>
      </c>
      <c r="AA94" s="49" t="str">
        <f t="shared" si="19"/>
        <v/>
      </c>
      <c r="AB94" s="51" t="str">
        <f t="shared" si="20"/>
        <v/>
      </c>
      <c r="AC94" s="51" t="str">
        <f t="shared" si="21"/>
        <v/>
      </c>
      <c r="AD94" s="52" t="str">
        <f t="shared" si="16"/>
        <v/>
      </c>
      <c r="AE94" s="53" t="str">
        <f t="shared" si="22"/>
        <v/>
      </c>
      <c r="AF94" s="152"/>
      <c r="AG94" s="128" t="str">
        <f t="shared" si="17"/>
        <v/>
      </c>
      <c r="AH94" s="129" t="str">
        <f t="shared" si="23"/>
        <v/>
      </c>
    </row>
    <row r="95" spans="2:34" x14ac:dyDescent="0.25">
      <c r="B95" s="143">
        <f t="shared" si="18"/>
        <v>0.27083333333333287</v>
      </c>
      <c r="C95" s="46"/>
      <c r="D95" s="54"/>
      <c r="E95" s="46"/>
      <c r="F95" s="54"/>
      <c r="G95" s="56"/>
      <c r="H95" s="154"/>
      <c r="I95" s="54"/>
      <c r="J95" s="155"/>
      <c r="K95" s="56"/>
      <c r="L95" s="156"/>
      <c r="M95" s="154"/>
      <c r="N95" s="73"/>
      <c r="O95" s="171"/>
      <c r="P95" s="56"/>
      <c r="Q95" s="156"/>
      <c r="R95" s="156"/>
      <c r="S95" s="156"/>
      <c r="T95" s="154"/>
      <c r="U95" s="153"/>
      <c r="V95" s="153"/>
      <c r="W95" s="55" t="str">
        <f t="shared" si="13"/>
        <v/>
      </c>
      <c r="X95" s="49" t="str">
        <f t="shared" si="14"/>
        <v/>
      </c>
      <c r="Y95" s="49" t="str">
        <f t="shared" si="15"/>
        <v/>
      </c>
      <c r="Z95" s="49" t="str">
        <f t="shared" si="12"/>
        <v/>
      </c>
      <c r="AA95" s="49" t="str">
        <f t="shared" si="19"/>
        <v/>
      </c>
      <c r="AB95" s="51" t="str">
        <f t="shared" si="20"/>
        <v/>
      </c>
      <c r="AC95" s="51" t="str">
        <f t="shared" si="21"/>
        <v/>
      </c>
      <c r="AD95" s="52" t="str">
        <f t="shared" si="16"/>
        <v/>
      </c>
      <c r="AE95" s="53" t="str">
        <f t="shared" si="22"/>
        <v/>
      </c>
      <c r="AF95" s="152"/>
      <c r="AG95" s="128" t="str">
        <f t="shared" si="17"/>
        <v/>
      </c>
      <c r="AH95" s="129" t="str">
        <f t="shared" si="23"/>
        <v/>
      </c>
    </row>
    <row r="96" spans="2:34" x14ac:dyDescent="0.25">
      <c r="B96" s="143">
        <f t="shared" si="18"/>
        <v>0.27430555555555508</v>
      </c>
      <c r="C96" s="46"/>
      <c r="D96" s="54"/>
      <c r="E96" s="46"/>
      <c r="F96" s="54"/>
      <c r="G96" s="56"/>
      <c r="H96" s="154"/>
      <c r="I96" s="54"/>
      <c r="J96" s="155"/>
      <c r="K96" s="56"/>
      <c r="L96" s="156"/>
      <c r="M96" s="154"/>
      <c r="N96" s="73"/>
      <c r="O96" s="171"/>
      <c r="P96" s="56"/>
      <c r="Q96" s="156"/>
      <c r="R96" s="156"/>
      <c r="S96" s="156"/>
      <c r="T96" s="154"/>
      <c r="U96" s="153"/>
      <c r="V96" s="153"/>
      <c r="W96" s="55" t="str">
        <f t="shared" si="13"/>
        <v/>
      </c>
      <c r="X96" s="49" t="str">
        <f t="shared" si="14"/>
        <v/>
      </c>
      <c r="Y96" s="49" t="str">
        <f t="shared" si="15"/>
        <v/>
      </c>
      <c r="Z96" s="49" t="str">
        <f t="shared" si="12"/>
        <v/>
      </c>
      <c r="AA96" s="49" t="str">
        <f t="shared" si="19"/>
        <v/>
      </c>
      <c r="AB96" s="51" t="str">
        <f t="shared" si="20"/>
        <v/>
      </c>
      <c r="AC96" s="51" t="str">
        <f t="shared" si="21"/>
        <v/>
      </c>
      <c r="AD96" s="52" t="str">
        <f t="shared" si="16"/>
        <v/>
      </c>
      <c r="AE96" s="53" t="str">
        <f t="shared" si="22"/>
        <v/>
      </c>
      <c r="AF96" s="152"/>
      <c r="AG96" s="128" t="str">
        <f t="shared" si="17"/>
        <v/>
      </c>
      <c r="AH96" s="129" t="str">
        <f t="shared" si="23"/>
        <v/>
      </c>
    </row>
    <row r="97" spans="1:34" x14ac:dyDescent="0.25">
      <c r="B97" s="143">
        <f t="shared" si="18"/>
        <v>0.27777777777777729</v>
      </c>
      <c r="C97" s="46"/>
      <c r="D97" s="54"/>
      <c r="E97" s="46"/>
      <c r="F97" s="54"/>
      <c r="G97" s="56"/>
      <c r="H97" s="154"/>
      <c r="I97" s="54"/>
      <c r="J97" s="155"/>
      <c r="K97" s="56"/>
      <c r="L97" s="156"/>
      <c r="M97" s="154"/>
      <c r="N97" s="73"/>
      <c r="O97" s="171"/>
      <c r="P97" s="56"/>
      <c r="Q97" s="156"/>
      <c r="R97" s="156"/>
      <c r="S97" s="156"/>
      <c r="T97" s="154"/>
      <c r="U97" s="153"/>
      <c r="V97" s="153"/>
      <c r="W97" s="55" t="str">
        <f t="shared" si="13"/>
        <v/>
      </c>
      <c r="X97" s="49" t="str">
        <f t="shared" si="14"/>
        <v/>
      </c>
      <c r="Y97" s="49" t="str">
        <f t="shared" si="15"/>
        <v/>
      </c>
      <c r="Z97" s="49" t="str">
        <f t="shared" si="12"/>
        <v/>
      </c>
      <c r="AA97" s="49" t="str">
        <f t="shared" si="19"/>
        <v/>
      </c>
      <c r="AB97" s="51" t="str">
        <f t="shared" si="20"/>
        <v/>
      </c>
      <c r="AC97" s="51" t="str">
        <f t="shared" si="21"/>
        <v/>
      </c>
      <c r="AD97" s="52" t="str">
        <f t="shared" si="16"/>
        <v/>
      </c>
      <c r="AE97" s="53" t="str">
        <f t="shared" si="22"/>
        <v/>
      </c>
      <c r="AF97" s="152"/>
      <c r="AG97" s="128" t="str">
        <f t="shared" si="17"/>
        <v/>
      </c>
      <c r="AH97" s="129" t="str">
        <f t="shared" si="23"/>
        <v/>
      </c>
    </row>
    <row r="98" spans="1:34" x14ac:dyDescent="0.25">
      <c r="B98" s="143">
        <f t="shared" si="18"/>
        <v>0.2812499999999995</v>
      </c>
      <c r="C98" s="46"/>
      <c r="D98" s="54"/>
      <c r="E98" s="46"/>
      <c r="F98" s="54"/>
      <c r="G98" s="56"/>
      <c r="H98" s="154"/>
      <c r="I98" s="54"/>
      <c r="J98" s="155"/>
      <c r="K98" s="56"/>
      <c r="L98" s="156"/>
      <c r="M98" s="154"/>
      <c r="N98" s="73"/>
      <c r="O98" s="171"/>
      <c r="P98" s="56"/>
      <c r="Q98" s="156"/>
      <c r="R98" s="156"/>
      <c r="S98" s="156"/>
      <c r="T98" s="154"/>
      <c r="U98" s="153"/>
      <c r="V98" s="153"/>
      <c r="W98" s="55" t="str">
        <f t="shared" si="13"/>
        <v/>
      </c>
      <c r="X98" s="49" t="str">
        <f t="shared" si="14"/>
        <v/>
      </c>
      <c r="Y98" s="49" t="str">
        <f t="shared" si="15"/>
        <v/>
      </c>
      <c r="Z98" s="49" t="str">
        <f t="shared" si="12"/>
        <v/>
      </c>
      <c r="AA98" s="49" t="str">
        <f t="shared" si="19"/>
        <v/>
      </c>
      <c r="AB98" s="51" t="str">
        <f t="shared" si="20"/>
        <v/>
      </c>
      <c r="AC98" s="51" t="str">
        <f t="shared" si="21"/>
        <v/>
      </c>
      <c r="AD98" s="52" t="str">
        <f t="shared" si="16"/>
        <v/>
      </c>
      <c r="AE98" s="53" t="str">
        <f t="shared" si="22"/>
        <v/>
      </c>
      <c r="AF98" s="152"/>
      <c r="AG98" s="128" t="str">
        <f t="shared" si="17"/>
        <v/>
      </c>
      <c r="AH98" s="129" t="str">
        <f t="shared" si="23"/>
        <v/>
      </c>
    </row>
    <row r="99" spans="1:34" x14ac:dyDescent="0.25">
      <c r="B99" s="143">
        <f t="shared" si="18"/>
        <v>0.28472222222222171</v>
      </c>
      <c r="C99" s="46"/>
      <c r="D99" s="54"/>
      <c r="E99" s="46"/>
      <c r="F99" s="54"/>
      <c r="G99" s="56"/>
      <c r="H99" s="154"/>
      <c r="I99" s="54"/>
      <c r="J99" s="155"/>
      <c r="K99" s="56"/>
      <c r="L99" s="156"/>
      <c r="M99" s="154"/>
      <c r="N99" s="73"/>
      <c r="O99" s="171"/>
      <c r="P99" s="56"/>
      <c r="Q99" s="156"/>
      <c r="R99" s="156"/>
      <c r="S99" s="156"/>
      <c r="T99" s="154"/>
      <c r="U99" s="153"/>
      <c r="V99" s="153"/>
      <c r="W99" s="55" t="str">
        <f t="shared" si="13"/>
        <v/>
      </c>
      <c r="X99" s="49" t="str">
        <f t="shared" si="14"/>
        <v/>
      </c>
      <c r="Y99" s="49" t="str">
        <f t="shared" si="15"/>
        <v/>
      </c>
      <c r="Z99" s="49" t="str">
        <f t="shared" si="12"/>
        <v/>
      </c>
      <c r="AA99" s="49" t="str">
        <f t="shared" si="19"/>
        <v/>
      </c>
      <c r="AB99" s="51" t="str">
        <f t="shared" si="20"/>
        <v/>
      </c>
      <c r="AC99" s="51" t="str">
        <f t="shared" si="21"/>
        <v/>
      </c>
      <c r="AD99" s="52" t="str">
        <f t="shared" si="16"/>
        <v/>
      </c>
      <c r="AE99" s="53" t="str">
        <f t="shared" si="22"/>
        <v/>
      </c>
      <c r="AF99" s="152"/>
      <c r="AG99" s="128" t="str">
        <f t="shared" si="17"/>
        <v/>
      </c>
      <c r="AH99" s="129" t="str">
        <f t="shared" si="23"/>
        <v/>
      </c>
    </row>
    <row r="100" spans="1:34" x14ac:dyDescent="0.25">
      <c r="B100" s="143">
        <f t="shared" si="18"/>
        <v>0.28819444444444392</v>
      </c>
      <c r="C100" s="46"/>
      <c r="D100" s="54"/>
      <c r="E100" s="46"/>
      <c r="F100" s="54"/>
      <c r="G100" s="56"/>
      <c r="H100" s="154"/>
      <c r="I100" s="54"/>
      <c r="J100" s="155"/>
      <c r="K100" s="56"/>
      <c r="L100" s="156"/>
      <c r="M100" s="154"/>
      <c r="N100" s="73"/>
      <c r="O100" s="171"/>
      <c r="P100" s="56"/>
      <c r="Q100" s="156"/>
      <c r="R100" s="156"/>
      <c r="S100" s="156"/>
      <c r="T100" s="154"/>
      <c r="U100" s="153"/>
      <c r="V100" s="153"/>
      <c r="W100" s="55" t="str">
        <f t="shared" si="13"/>
        <v/>
      </c>
      <c r="X100" s="49" t="str">
        <f t="shared" si="14"/>
        <v/>
      </c>
      <c r="Y100" s="49" t="str">
        <f t="shared" si="15"/>
        <v/>
      </c>
      <c r="Z100" s="49" t="str">
        <f t="shared" si="12"/>
        <v/>
      </c>
      <c r="AA100" s="49" t="str">
        <f t="shared" si="19"/>
        <v/>
      </c>
      <c r="AB100" s="51" t="str">
        <f t="shared" si="20"/>
        <v/>
      </c>
      <c r="AC100" s="51" t="str">
        <f t="shared" si="21"/>
        <v/>
      </c>
      <c r="AD100" s="52" t="str">
        <f t="shared" si="16"/>
        <v/>
      </c>
      <c r="AE100" s="53" t="str">
        <f t="shared" si="22"/>
        <v/>
      </c>
      <c r="AF100" s="152"/>
      <c r="AG100" s="128" t="str">
        <f t="shared" si="17"/>
        <v/>
      </c>
      <c r="AH100" s="129" t="str">
        <f t="shared" si="23"/>
        <v/>
      </c>
    </row>
    <row r="101" spans="1:34" x14ac:dyDescent="0.25">
      <c r="B101" s="143">
        <f t="shared" si="18"/>
        <v>0.29166666666666613</v>
      </c>
      <c r="C101" s="46"/>
      <c r="D101" s="54"/>
      <c r="E101" s="46"/>
      <c r="F101" s="54"/>
      <c r="G101" s="56"/>
      <c r="H101" s="154"/>
      <c r="I101" s="54"/>
      <c r="J101" s="155"/>
      <c r="K101" s="56"/>
      <c r="L101" s="156"/>
      <c r="M101" s="154"/>
      <c r="N101" s="73"/>
      <c r="O101" s="171"/>
      <c r="P101" s="56"/>
      <c r="Q101" s="156"/>
      <c r="R101" s="156"/>
      <c r="S101" s="156"/>
      <c r="T101" s="154"/>
      <c r="U101" s="153"/>
      <c r="V101" s="153"/>
      <c r="W101" s="55" t="str">
        <f t="shared" si="13"/>
        <v/>
      </c>
      <c r="X101" s="49" t="str">
        <f t="shared" si="14"/>
        <v/>
      </c>
      <c r="Y101" s="49" t="str">
        <f t="shared" si="15"/>
        <v/>
      </c>
      <c r="Z101" s="49" t="str">
        <f t="shared" si="12"/>
        <v/>
      </c>
      <c r="AA101" s="49" t="str">
        <f t="shared" si="19"/>
        <v/>
      </c>
      <c r="AB101" s="51" t="str">
        <f t="shared" si="20"/>
        <v/>
      </c>
      <c r="AC101" s="51" t="str">
        <f t="shared" si="21"/>
        <v/>
      </c>
      <c r="AD101" s="52" t="str">
        <f t="shared" si="16"/>
        <v/>
      </c>
      <c r="AE101" s="53" t="str">
        <f t="shared" si="22"/>
        <v/>
      </c>
      <c r="AF101" s="152"/>
      <c r="AG101" s="128" t="str">
        <f t="shared" si="17"/>
        <v/>
      </c>
      <c r="AH101" s="129" t="str">
        <f t="shared" si="23"/>
        <v/>
      </c>
    </row>
    <row r="102" spans="1:34" x14ac:dyDescent="0.25">
      <c r="B102" s="143">
        <f t="shared" si="18"/>
        <v>0.29513888888888834</v>
      </c>
      <c r="C102" s="46"/>
      <c r="D102" s="54"/>
      <c r="E102" s="46"/>
      <c r="F102" s="54"/>
      <c r="G102" s="56"/>
      <c r="H102" s="154"/>
      <c r="I102" s="54"/>
      <c r="J102" s="155"/>
      <c r="K102" s="56"/>
      <c r="L102" s="156"/>
      <c r="M102" s="154"/>
      <c r="N102" s="73"/>
      <c r="O102" s="171"/>
      <c r="P102" s="56"/>
      <c r="Q102" s="156"/>
      <c r="R102" s="156"/>
      <c r="S102" s="156"/>
      <c r="T102" s="154"/>
      <c r="U102" s="153"/>
      <c r="V102" s="153"/>
      <c r="W102" s="55" t="str">
        <f t="shared" si="13"/>
        <v/>
      </c>
      <c r="X102" s="49" t="str">
        <f t="shared" si="14"/>
        <v/>
      </c>
      <c r="Y102" s="49" t="str">
        <f t="shared" si="15"/>
        <v/>
      </c>
      <c r="Z102" s="49" t="str">
        <f t="shared" si="12"/>
        <v/>
      </c>
      <c r="AA102" s="49" t="str">
        <f t="shared" si="19"/>
        <v/>
      </c>
      <c r="AB102" s="51" t="str">
        <f t="shared" si="20"/>
        <v/>
      </c>
      <c r="AC102" s="51" t="str">
        <f t="shared" si="21"/>
        <v/>
      </c>
      <c r="AD102" s="52" t="str">
        <f t="shared" si="16"/>
        <v/>
      </c>
      <c r="AE102" s="53" t="str">
        <f t="shared" si="22"/>
        <v/>
      </c>
      <c r="AF102" s="152"/>
      <c r="AG102" s="128" t="str">
        <f t="shared" si="17"/>
        <v/>
      </c>
      <c r="AH102" s="129" t="str">
        <f t="shared" si="23"/>
        <v/>
      </c>
    </row>
    <row r="103" spans="1:34" x14ac:dyDescent="0.25">
      <c r="B103" s="143">
        <f t="shared" si="18"/>
        <v>0.29861111111111055</v>
      </c>
      <c r="C103" s="46"/>
      <c r="D103" s="54"/>
      <c r="E103" s="46"/>
      <c r="F103" s="54"/>
      <c r="G103" s="56"/>
      <c r="H103" s="154"/>
      <c r="I103" s="54"/>
      <c r="J103" s="155"/>
      <c r="K103" s="56"/>
      <c r="L103" s="156"/>
      <c r="M103" s="154"/>
      <c r="N103" s="73"/>
      <c r="O103" s="171"/>
      <c r="P103" s="56"/>
      <c r="Q103" s="156"/>
      <c r="R103" s="156"/>
      <c r="S103" s="156"/>
      <c r="T103" s="154"/>
      <c r="U103" s="153"/>
      <c r="V103" s="153"/>
      <c r="W103" s="55" t="str">
        <f t="shared" si="13"/>
        <v/>
      </c>
      <c r="X103" s="49" t="str">
        <f t="shared" si="14"/>
        <v/>
      </c>
      <c r="Y103" s="49" t="str">
        <f t="shared" si="15"/>
        <v/>
      </c>
      <c r="Z103" s="49" t="str">
        <f t="shared" si="12"/>
        <v/>
      </c>
      <c r="AA103" s="49" t="str">
        <f t="shared" si="19"/>
        <v/>
      </c>
      <c r="AB103" s="51" t="str">
        <f t="shared" si="20"/>
        <v/>
      </c>
      <c r="AC103" s="51" t="str">
        <f t="shared" si="21"/>
        <v/>
      </c>
      <c r="AD103" s="52" t="str">
        <f t="shared" si="16"/>
        <v/>
      </c>
      <c r="AE103" s="53" t="str">
        <f t="shared" si="22"/>
        <v/>
      </c>
      <c r="AF103" s="152"/>
      <c r="AG103" s="128" t="str">
        <f t="shared" si="17"/>
        <v/>
      </c>
      <c r="AH103" s="129" t="str">
        <f t="shared" si="23"/>
        <v/>
      </c>
    </row>
    <row r="104" spans="1:34" x14ac:dyDescent="0.25">
      <c r="B104" s="143">
        <f t="shared" si="18"/>
        <v>0.30208333333333276</v>
      </c>
      <c r="C104" s="46"/>
      <c r="D104" s="54"/>
      <c r="E104" s="46"/>
      <c r="F104" s="54"/>
      <c r="G104" s="56"/>
      <c r="H104" s="154"/>
      <c r="I104" s="54"/>
      <c r="J104" s="155"/>
      <c r="K104" s="56"/>
      <c r="L104" s="156"/>
      <c r="M104" s="154"/>
      <c r="N104" s="73"/>
      <c r="O104" s="171"/>
      <c r="P104" s="56"/>
      <c r="Q104" s="156"/>
      <c r="R104" s="156"/>
      <c r="S104" s="156"/>
      <c r="T104" s="154"/>
      <c r="U104" s="153"/>
      <c r="V104" s="153"/>
      <c r="W104" s="55" t="str">
        <f t="shared" si="13"/>
        <v/>
      </c>
      <c r="X104" s="49" t="str">
        <f t="shared" si="14"/>
        <v/>
      </c>
      <c r="Y104" s="49" t="str">
        <f t="shared" si="15"/>
        <v/>
      </c>
      <c r="Z104" s="49" t="str">
        <f t="shared" si="12"/>
        <v/>
      </c>
      <c r="AA104" s="49" t="str">
        <f t="shared" si="19"/>
        <v/>
      </c>
      <c r="AB104" s="51" t="str">
        <f t="shared" si="20"/>
        <v/>
      </c>
      <c r="AC104" s="51" t="str">
        <f t="shared" si="21"/>
        <v/>
      </c>
      <c r="AD104" s="52" t="str">
        <f t="shared" si="16"/>
        <v/>
      </c>
      <c r="AE104" s="53" t="str">
        <f t="shared" si="22"/>
        <v/>
      </c>
      <c r="AF104" s="152"/>
      <c r="AG104" s="128" t="str">
        <f t="shared" si="17"/>
        <v/>
      </c>
      <c r="AH104" s="129" t="str">
        <f t="shared" si="23"/>
        <v/>
      </c>
    </row>
    <row r="105" spans="1:34" x14ac:dyDescent="0.25">
      <c r="B105" s="143">
        <f t="shared" si="18"/>
        <v>0.30555555555555497</v>
      </c>
      <c r="C105" s="46"/>
      <c r="D105" s="54"/>
      <c r="E105" s="46"/>
      <c r="F105" s="54"/>
      <c r="G105" s="56"/>
      <c r="H105" s="154"/>
      <c r="I105" s="54"/>
      <c r="J105" s="155"/>
      <c r="K105" s="56"/>
      <c r="L105" s="156"/>
      <c r="M105" s="154"/>
      <c r="N105" s="73"/>
      <c r="O105" s="171"/>
      <c r="P105" s="56"/>
      <c r="Q105" s="156"/>
      <c r="R105" s="156"/>
      <c r="S105" s="156"/>
      <c r="T105" s="154"/>
      <c r="U105" s="153"/>
      <c r="V105" s="153"/>
      <c r="W105" s="55" t="str">
        <f t="shared" si="13"/>
        <v/>
      </c>
      <c r="X105" s="49" t="str">
        <f t="shared" si="14"/>
        <v/>
      </c>
      <c r="Y105" s="49" t="str">
        <f t="shared" si="15"/>
        <v/>
      </c>
      <c r="Z105" s="49" t="str">
        <f t="shared" si="12"/>
        <v/>
      </c>
      <c r="AA105" s="49" t="str">
        <f t="shared" si="19"/>
        <v/>
      </c>
      <c r="AB105" s="51" t="str">
        <f t="shared" si="20"/>
        <v/>
      </c>
      <c r="AC105" s="51" t="str">
        <f t="shared" si="21"/>
        <v/>
      </c>
      <c r="AD105" s="52" t="str">
        <f t="shared" si="16"/>
        <v/>
      </c>
      <c r="AE105" s="53" t="str">
        <f t="shared" si="22"/>
        <v/>
      </c>
      <c r="AF105" s="152"/>
      <c r="AG105" s="128" t="str">
        <f t="shared" si="17"/>
        <v/>
      </c>
      <c r="AH105" s="129" t="str">
        <f t="shared" si="23"/>
        <v/>
      </c>
    </row>
    <row r="106" spans="1:34" x14ac:dyDescent="0.25">
      <c r="B106" s="143">
        <f t="shared" si="18"/>
        <v>0.30902777777777718</v>
      </c>
      <c r="C106" s="46"/>
      <c r="D106" s="54"/>
      <c r="E106" s="46"/>
      <c r="F106" s="54"/>
      <c r="G106" s="56"/>
      <c r="H106" s="154"/>
      <c r="I106" s="54"/>
      <c r="J106" s="155"/>
      <c r="K106" s="56"/>
      <c r="L106" s="156"/>
      <c r="M106" s="154"/>
      <c r="N106" s="73"/>
      <c r="O106" s="171"/>
      <c r="P106" s="56"/>
      <c r="Q106" s="156"/>
      <c r="R106" s="156"/>
      <c r="S106" s="156"/>
      <c r="T106" s="154"/>
      <c r="U106" s="153"/>
      <c r="V106" s="153"/>
      <c r="W106" s="55" t="str">
        <f t="shared" si="13"/>
        <v/>
      </c>
      <c r="X106" s="49" t="str">
        <f t="shared" si="14"/>
        <v/>
      </c>
      <c r="Y106" s="49" t="str">
        <f t="shared" si="15"/>
        <v/>
      </c>
      <c r="Z106" s="49" t="str">
        <f t="shared" si="12"/>
        <v/>
      </c>
      <c r="AA106" s="49" t="str">
        <f t="shared" si="19"/>
        <v/>
      </c>
      <c r="AB106" s="51" t="str">
        <f t="shared" si="20"/>
        <v/>
      </c>
      <c r="AC106" s="51" t="str">
        <f t="shared" si="21"/>
        <v/>
      </c>
      <c r="AD106" s="52" t="str">
        <f t="shared" si="16"/>
        <v/>
      </c>
      <c r="AE106" s="53" t="str">
        <f t="shared" si="22"/>
        <v/>
      </c>
      <c r="AF106" s="152"/>
      <c r="AG106" s="128" t="str">
        <f t="shared" si="17"/>
        <v/>
      </c>
      <c r="AH106" s="129" t="str">
        <f t="shared" si="23"/>
        <v/>
      </c>
    </row>
    <row r="107" spans="1:34" x14ac:dyDescent="0.25">
      <c r="B107" s="143">
        <f t="shared" si="18"/>
        <v>0.31249999999999939</v>
      </c>
      <c r="C107" s="46"/>
      <c r="D107" s="54"/>
      <c r="E107" s="46"/>
      <c r="F107" s="54"/>
      <c r="G107" s="56"/>
      <c r="H107" s="154"/>
      <c r="I107" s="54"/>
      <c r="J107" s="155"/>
      <c r="K107" s="56"/>
      <c r="L107" s="156"/>
      <c r="M107" s="154"/>
      <c r="N107" s="73"/>
      <c r="O107" s="171"/>
      <c r="P107" s="56"/>
      <c r="Q107" s="156"/>
      <c r="R107" s="156"/>
      <c r="S107" s="156"/>
      <c r="T107" s="154"/>
      <c r="U107" s="153"/>
      <c r="V107" s="153"/>
      <c r="W107" s="55" t="str">
        <f t="shared" si="13"/>
        <v/>
      </c>
      <c r="X107" s="49" t="str">
        <f t="shared" si="14"/>
        <v/>
      </c>
      <c r="Y107" s="49" t="str">
        <f t="shared" si="15"/>
        <v/>
      </c>
      <c r="Z107" s="49" t="str">
        <f t="shared" si="12"/>
        <v/>
      </c>
      <c r="AA107" s="49" t="str">
        <f t="shared" si="19"/>
        <v/>
      </c>
      <c r="AB107" s="51" t="str">
        <f t="shared" si="20"/>
        <v/>
      </c>
      <c r="AC107" s="51" t="str">
        <f t="shared" si="21"/>
        <v/>
      </c>
      <c r="AD107" s="52" t="str">
        <f t="shared" si="16"/>
        <v/>
      </c>
      <c r="AE107" s="53" t="str">
        <f t="shared" si="22"/>
        <v/>
      </c>
      <c r="AF107" s="152"/>
      <c r="AG107" s="128" t="str">
        <f t="shared" si="17"/>
        <v/>
      </c>
      <c r="AH107" s="129" t="str">
        <f t="shared" si="23"/>
        <v/>
      </c>
    </row>
    <row r="108" spans="1:34" x14ac:dyDescent="0.25">
      <c r="B108" s="143">
        <f t="shared" si="18"/>
        <v>0.3159722222222216</v>
      </c>
      <c r="C108" s="46"/>
      <c r="D108" s="54"/>
      <c r="E108" s="46"/>
      <c r="F108" s="54"/>
      <c r="G108" s="56"/>
      <c r="H108" s="154"/>
      <c r="I108" s="54"/>
      <c r="J108" s="155"/>
      <c r="K108" s="56"/>
      <c r="L108" s="156"/>
      <c r="M108" s="154"/>
      <c r="N108" s="73"/>
      <c r="O108" s="171"/>
      <c r="P108" s="56"/>
      <c r="Q108" s="156"/>
      <c r="R108" s="156"/>
      <c r="S108" s="156"/>
      <c r="T108" s="154"/>
      <c r="U108" s="153"/>
      <c r="V108" s="153"/>
      <c r="W108" s="55" t="str">
        <f t="shared" si="13"/>
        <v/>
      </c>
      <c r="X108" s="49" t="str">
        <f t="shared" si="14"/>
        <v/>
      </c>
      <c r="Y108" s="49" t="str">
        <f t="shared" si="15"/>
        <v/>
      </c>
      <c r="Z108" s="49" t="str">
        <f t="shared" si="12"/>
        <v/>
      </c>
      <c r="AA108" s="49" t="str">
        <f t="shared" si="19"/>
        <v/>
      </c>
      <c r="AB108" s="51" t="str">
        <f t="shared" si="20"/>
        <v/>
      </c>
      <c r="AC108" s="51" t="str">
        <f t="shared" si="21"/>
        <v/>
      </c>
      <c r="AD108" s="52" t="str">
        <f t="shared" si="16"/>
        <v/>
      </c>
      <c r="AE108" s="53" t="str">
        <f t="shared" si="22"/>
        <v/>
      </c>
      <c r="AF108" s="152"/>
      <c r="AG108" s="128" t="str">
        <f t="shared" si="17"/>
        <v/>
      </c>
      <c r="AH108" s="129" t="str">
        <f t="shared" si="23"/>
        <v/>
      </c>
    </row>
    <row r="109" spans="1:34" x14ac:dyDescent="0.25">
      <c r="B109" s="143">
        <f t="shared" si="18"/>
        <v>0.31944444444444381</v>
      </c>
      <c r="C109" s="46"/>
      <c r="D109" s="54"/>
      <c r="E109" s="46"/>
      <c r="F109" s="54"/>
      <c r="G109" s="56"/>
      <c r="H109" s="154"/>
      <c r="I109" s="54"/>
      <c r="J109" s="155"/>
      <c r="K109" s="56"/>
      <c r="L109" s="156"/>
      <c r="M109" s="154"/>
      <c r="N109" s="73"/>
      <c r="O109" s="171"/>
      <c r="P109" s="56"/>
      <c r="Q109" s="156"/>
      <c r="R109" s="156"/>
      <c r="S109" s="156"/>
      <c r="T109" s="154"/>
      <c r="U109" s="153"/>
      <c r="V109" s="153"/>
      <c r="W109" s="55" t="str">
        <f t="shared" si="13"/>
        <v/>
      </c>
      <c r="X109" s="49" t="str">
        <f t="shared" si="14"/>
        <v/>
      </c>
      <c r="Y109" s="49" t="str">
        <f t="shared" si="15"/>
        <v/>
      </c>
      <c r="Z109" s="49" t="str">
        <f t="shared" si="12"/>
        <v/>
      </c>
      <c r="AA109" s="49" t="str">
        <f t="shared" si="19"/>
        <v/>
      </c>
      <c r="AB109" s="51" t="str">
        <f t="shared" si="20"/>
        <v/>
      </c>
      <c r="AC109" s="51" t="str">
        <f t="shared" si="21"/>
        <v/>
      </c>
      <c r="AD109" s="52" t="str">
        <f t="shared" si="16"/>
        <v/>
      </c>
      <c r="AE109" s="53" t="str">
        <f t="shared" si="22"/>
        <v/>
      </c>
      <c r="AF109" s="152"/>
      <c r="AG109" s="128" t="str">
        <f t="shared" si="17"/>
        <v/>
      </c>
      <c r="AH109" s="129" t="str">
        <f t="shared" si="23"/>
        <v/>
      </c>
    </row>
    <row r="110" spans="1:34" x14ac:dyDescent="0.25">
      <c r="B110" s="143">
        <f t="shared" si="18"/>
        <v>0.32291666666666602</v>
      </c>
      <c r="C110" s="46"/>
      <c r="D110" s="54"/>
      <c r="E110" s="46"/>
      <c r="F110" s="54"/>
      <c r="G110" s="56"/>
      <c r="H110" s="154"/>
      <c r="I110" s="54"/>
      <c r="J110" s="155"/>
      <c r="K110" s="56"/>
      <c r="L110" s="156"/>
      <c r="M110" s="154"/>
      <c r="N110" s="73"/>
      <c r="O110" s="171"/>
      <c r="P110" s="56"/>
      <c r="Q110" s="156"/>
      <c r="R110" s="156"/>
      <c r="S110" s="156"/>
      <c r="T110" s="154"/>
      <c r="U110" s="153"/>
      <c r="V110" s="153"/>
      <c r="W110" s="55" t="str">
        <f t="shared" si="13"/>
        <v/>
      </c>
      <c r="X110" s="49" t="str">
        <f t="shared" si="14"/>
        <v/>
      </c>
      <c r="Y110" s="49" t="str">
        <f t="shared" si="15"/>
        <v/>
      </c>
      <c r="Z110" s="49" t="str">
        <f t="shared" si="12"/>
        <v/>
      </c>
      <c r="AA110" s="49" t="str">
        <f t="shared" si="19"/>
        <v/>
      </c>
      <c r="AB110" s="51" t="str">
        <f t="shared" si="20"/>
        <v/>
      </c>
      <c r="AC110" s="51" t="str">
        <f t="shared" si="21"/>
        <v/>
      </c>
      <c r="AD110" s="52" t="str">
        <f t="shared" si="16"/>
        <v/>
      </c>
      <c r="AE110" s="53" t="str">
        <f t="shared" si="22"/>
        <v/>
      </c>
      <c r="AF110" s="152"/>
      <c r="AG110" s="128" t="str">
        <f t="shared" si="17"/>
        <v/>
      </c>
      <c r="AH110" s="129" t="str">
        <f t="shared" si="23"/>
        <v/>
      </c>
    </row>
    <row r="111" spans="1:34" x14ac:dyDescent="0.25">
      <c r="B111" s="143">
        <f t="shared" si="18"/>
        <v>0.32638888888888823</v>
      </c>
      <c r="C111" s="46"/>
      <c r="D111" s="54"/>
      <c r="E111" s="46"/>
      <c r="F111" s="54"/>
      <c r="G111" s="56"/>
      <c r="H111" s="154"/>
      <c r="I111" s="54"/>
      <c r="J111" s="155"/>
      <c r="K111" s="56"/>
      <c r="L111" s="156"/>
      <c r="M111" s="154"/>
      <c r="N111" s="73"/>
      <c r="O111" s="171"/>
      <c r="P111" s="56"/>
      <c r="Q111" s="156"/>
      <c r="R111" s="156"/>
      <c r="S111" s="156"/>
      <c r="T111" s="154"/>
      <c r="U111" s="153"/>
      <c r="V111" s="153"/>
      <c r="W111" s="55" t="str">
        <f t="shared" si="13"/>
        <v/>
      </c>
      <c r="X111" s="49" t="str">
        <f t="shared" si="14"/>
        <v/>
      </c>
      <c r="Y111" s="49" t="str">
        <f t="shared" si="15"/>
        <v/>
      </c>
      <c r="Z111" s="49" t="str">
        <f t="shared" si="12"/>
        <v/>
      </c>
      <c r="AA111" s="49" t="str">
        <f t="shared" si="19"/>
        <v/>
      </c>
      <c r="AB111" s="51" t="str">
        <f t="shared" si="20"/>
        <v/>
      </c>
      <c r="AC111" s="51" t="str">
        <f t="shared" si="21"/>
        <v/>
      </c>
      <c r="AD111" s="52" t="str">
        <f t="shared" si="16"/>
        <v/>
      </c>
      <c r="AE111" s="53" t="str">
        <f t="shared" si="22"/>
        <v/>
      </c>
      <c r="AF111" s="152"/>
      <c r="AG111" s="128" t="str">
        <f t="shared" si="17"/>
        <v/>
      </c>
      <c r="AH111" s="129" t="str">
        <f t="shared" si="23"/>
        <v/>
      </c>
    </row>
    <row r="112" spans="1:34" ht="15.75" thickBot="1" x14ac:dyDescent="0.3">
      <c r="A112" s="14"/>
      <c r="B112" s="149">
        <f t="shared" si="18"/>
        <v>0.32986111111111044</v>
      </c>
      <c r="C112" s="57"/>
      <c r="D112" s="58"/>
      <c r="E112" s="57"/>
      <c r="F112" s="58"/>
      <c r="G112" s="59"/>
      <c r="H112" s="157"/>
      <c r="I112" s="58"/>
      <c r="J112" s="158"/>
      <c r="K112" s="59"/>
      <c r="L112" s="159"/>
      <c r="M112" s="157"/>
      <c r="N112" s="74"/>
      <c r="O112" s="172"/>
      <c r="P112" s="59"/>
      <c r="Q112" s="159"/>
      <c r="R112" s="159"/>
      <c r="S112" s="159"/>
      <c r="T112" s="157"/>
      <c r="U112" s="160"/>
      <c r="V112" s="160"/>
      <c r="W112" s="60" t="str">
        <f t="shared" si="13"/>
        <v/>
      </c>
      <c r="X112" s="61" t="str">
        <f t="shared" si="14"/>
        <v/>
      </c>
      <c r="Y112" s="61" t="str">
        <f t="shared" si="15"/>
        <v/>
      </c>
      <c r="Z112" s="61" t="str">
        <f t="shared" si="12"/>
        <v/>
      </c>
      <c r="AA112" s="61" t="str">
        <f t="shared" si="19"/>
        <v/>
      </c>
      <c r="AB112" s="62" t="str">
        <f t="shared" si="20"/>
        <v/>
      </c>
      <c r="AC112" s="62" t="str">
        <f t="shared" si="21"/>
        <v/>
      </c>
      <c r="AD112" s="63" t="str">
        <f t="shared" si="16"/>
        <v/>
      </c>
      <c r="AE112" s="64" t="str">
        <f t="shared" si="22"/>
        <v/>
      </c>
      <c r="AF112" s="152"/>
      <c r="AG112" s="128" t="str">
        <f t="shared" si="17"/>
        <v/>
      </c>
      <c r="AH112" s="129" t="str">
        <f t="shared" si="23"/>
        <v/>
      </c>
    </row>
    <row r="113" spans="1:34" x14ac:dyDescent="0.25">
      <c r="A113" s="14" t="s">
        <v>46</v>
      </c>
      <c r="B113" s="150">
        <f t="shared" si="18"/>
        <v>0.33333333333333265</v>
      </c>
      <c r="C113" s="65"/>
      <c r="D113" s="47"/>
      <c r="E113" s="65"/>
      <c r="F113" s="47"/>
      <c r="G113" s="66"/>
      <c r="H113" s="161"/>
      <c r="I113" s="47"/>
      <c r="J113" s="162"/>
      <c r="K113" s="66"/>
      <c r="L113" s="163"/>
      <c r="M113" s="161"/>
      <c r="N113" s="75"/>
      <c r="O113" s="168"/>
      <c r="P113" s="66"/>
      <c r="Q113" s="163"/>
      <c r="R113" s="163"/>
      <c r="S113" s="163"/>
      <c r="T113" s="161"/>
      <c r="U113" s="164"/>
      <c r="V113" s="164"/>
      <c r="W113" s="48" t="str">
        <f t="shared" si="13"/>
        <v/>
      </c>
      <c r="X113" s="50" t="str">
        <f t="shared" si="14"/>
        <v/>
      </c>
      <c r="Y113" s="50" t="str">
        <f t="shared" si="15"/>
        <v/>
      </c>
      <c r="Z113" s="50" t="str">
        <f t="shared" si="12"/>
        <v/>
      </c>
      <c r="AA113" s="50" t="str">
        <f t="shared" si="19"/>
        <v/>
      </c>
      <c r="AB113" s="67" t="str">
        <f t="shared" si="20"/>
        <v/>
      </c>
      <c r="AC113" s="67" t="str">
        <f t="shared" si="21"/>
        <v/>
      </c>
      <c r="AD113" s="68" t="str">
        <f t="shared" si="16"/>
        <v/>
      </c>
      <c r="AE113" s="69" t="str">
        <f t="shared" si="22"/>
        <v/>
      </c>
      <c r="AF113" s="152"/>
      <c r="AG113" s="128" t="str">
        <f t="shared" si="17"/>
        <v/>
      </c>
      <c r="AH113" s="129" t="str">
        <f t="shared" si="23"/>
        <v/>
      </c>
    </row>
    <row r="114" spans="1:34" x14ac:dyDescent="0.25">
      <c r="B114" s="143">
        <f t="shared" si="18"/>
        <v>0.33680555555555486</v>
      </c>
      <c r="C114" s="46"/>
      <c r="D114" s="54"/>
      <c r="E114" s="46"/>
      <c r="F114" s="54"/>
      <c r="G114" s="56"/>
      <c r="H114" s="154"/>
      <c r="I114" s="54"/>
      <c r="J114" s="155"/>
      <c r="K114" s="56"/>
      <c r="L114" s="156"/>
      <c r="M114" s="154"/>
      <c r="N114" s="73"/>
      <c r="O114" s="171"/>
      <c r="P114" s="56"/>
      <c r="Q114" s="156"/>
      <c r="R114" s="156"/>
      <c r="S114" s="156"/>
      <c r="T114" s="154"/>
      <c r="U114" s="153"/>
      <c r="V114" s="153"/>
      <c r="W114" s="55" t="str">
        <f t="shared" si="13"/>
        <v/>
      </c>
      <c r="X114" s="49" t="str">
        <f t="shared" si="14"/>
        <v/>
      </c>
      <c r="Y114" s="49" t="str">
        <f t="shared" si="15"/>
        <v/>
      </c>
      <c r="Z114" s="49" t="str">
        <f t="shared" si="12"/>
        <v/>
      </c>
      <c r="AA114" s="49" t="str">
        <f t="shared" si="19"/>
        <v/>
      </c>
      <c r="AB114" s="51" t="str">
        <f t="shared" si="20"/>
        <v/>
      </c>
      <c r="AC114" s="51" t="str">
        <f t="shared" si="21"/>
        <v/>
      </c>
      <c r="AD114" s="52" t="str">
        <f t="shared" si="16"/>
        <v/>
      </c>
      <c r="AE114" s="53" t="str">
        <f t="shared" si="22"/>
        <v/>
      </c>
      <c r="AF114" s="152"/>
      <c r="AG114" s="128" t="str">
        <f t="shared" si="17"/>
        <v/>
      </c>
      <c r="AH114" s="129" t="str">
        <f t="shared" si="23"/>
        <v/>
      </c>
    </row>
    <row r="115" spans="1:34" x14ac:dyDescent="0.25">
      <c r="B115" s="143">
        <f t="shared" si="18"/>
        <v>0.34027777777777707</v>
      </c>
      <c r="C115" s="46"/>
      <c r="D115" s="54"/>
      <c r="E115" s="46"/>
      <c r="F115" s="54"/>
      <c r="G115" s="56"/>
      <c r="H115" s="154"/>
      <c r="I115" s="54"/>
      <c r="J115" s="155"/>
      <c r="K115" s="56"/>
      <c r="L115" s="156"/>
      <c r="M115" s="154"/>
      <c r="N115" s="73"/>
      <c r="O115" s="171"/>
      <c r="P115" s="56"/>
      <c r="Q115" s="156"/>
      <c r="R115" s="156"/>
      <c r="S115" s="156"/>
      <c r="T115" s="154"/>
      <c r="U115" s="153"/>
      <c r="V115" s="153"/>
      <c r="W115" s="55" t="str">
        <f t="shared" si="13"/>
        <v/>
      </c>
      <c r="X115" s="49" t="str">
        <f t="shared" si="14"/>
        <v/>
      </c>
      <c r="Y115" s="49" t="str">
        <f t="shared" si="15"/>
        <v/>
      </c>
      <c r="Z115" s="49" t="str">
        <f t="shared" si="12"/>
        <v/>
      </c>
      <c r="AA115" s="49" t="str">
        <f t="shared" si="19"/>
        <v/>
      </c>
      <c r="AB115" s="51" t="str">
        <f t="shared" si="20"/>
        <v/>
      </c>
      <c r="AC115" s="51" t="str">
        <f t="shared" si="21"/>
        <v/>
      </c>
      <c r="AD115" s="52" t="str">
        <f t="shared" si="16"/>
        <v/>
      </c>
      <c r="AE115" s="53" t="str">
        <f t="shared" si="22"/>
        <v/>
      </c>
      <c r="AF115" s="152"/>
      <c r="AG115" s="128" t="str">
        <f t="shared" si="17"/>
        <v/>
      </c>
      <c r="AH115" s="129" t="str">
        <f t="shared" si="23"/>
        <v/>
      </c>
    </row>
    <row r="116" spans="1:34" x14ac:dyDescent="0.25">
      <c r="B116" s="143">
        <f t="shared" si="18"/>
        <v>0.34374999999999928</v>
      </c>
      <c r="C116" s="46"/>
      <c r="D116" s="54"/>
      <c r="E116" s="46"/>
      <c r="F116" s="54"/>
      <c r="G116" s="56"/>
      <c r="H116" s="154"/>
      <c r="I116" s="54"/>
      <c r="J116" s="155"/>
      <c r="K116" s="56"/>
      <c r="L116" s="156"/>
      <c r="M116" s="154"/>
      <c r="N116" s="73"/>
      <c r="O116" s="171"/>
      <c r="P116" s="56"/>
      <c r="Q116" s="156"/>
      <c r="R116" s="156"/>
      <c r="S116" s="156"/>
      <c r="T116" s="154"/>
      <c r="U116" s="153"/>
      <c r="V116" s="153"/>
      <c r="W116" s="55" t="str">
        <f t="shared" si="13"/>
        <v/>
      </c>
      <c r="X116" s="49" t="str">
        <f t="shared" si="14"/>
        <v/>
      </c>
      <c r="Y116" s="49" t="str">
        <f t="shared" si="15"/>
        <v/>
      </c>
      <c r="Z116" s="49" t="str">
        <f t="shared" si="12"/>
        <v/>
      </c>
      <c r="AA116" s="49" t="str">
        <f t="shared" si="19"/>
        <v/>
      </c>
      <c r="AB116" s="51" t="str">
        <f t="shared" si="20"/>
        <v/>
      </c>
      <c r="AC116" s="51" t="str">
        <f t="shared" si="21"/>
        <v/>
      </c>
      <c r="AD116" s="52" t="str">
        <f t="shared" si="16"/>
        <v/>
      </c>
      <c r="AE116" s="53" t="str">
        <f t="shared" si="22"/>
        <v/>
      </c>
      <c r="AF116" s="152"/>
      <c r="AG116" s="128" t="str">
        <f t="shared" si="17"/>
        <v/>
      </c>
      <c r="AH116" s="129" t="str">
        <f t="shared" si="23"/>
        <v/>
      </c>
    </row>
    <row r="117" spans="1:34" x14ac:dyDescent="0.25">
      <c r="B117" s="143">
        <f t="shared" si="18"/>
        <v>0.34722222222222149</v>
      </c>
      <c r="C117" s="46"/>
      <c r="D117" s="54"/>
      <c r="E117" s="46"/>
      <c r="F117" s="54"/>
      <c r="G117" s="56"/>
      <c r="H117" s="154"/>
      <c r="I117" s="54"/>
      <c r="J117" s="155"/>
      <c r="K117" s="56"/>
      <c r="L117" s="156"/>
      <c r="M117" s="154"/>
      <c r="N117" s="73"/>
      <c r="O117" s="171"/>
      <c r="P117" s="56"/>
      <c r="Q117" s="156"/>
      <c r="R117" s="156"/>
      <c r="S117" s="156"/>
      <c r="T117" s="154"/>
      <c r="U117" s="153"/>
      <c r="V117" s="153"/>
      <c r="W117" s="55" t="str">
        <f t="shared" si="13"/>
        <v/>
      </c>
      <c r="X117" s="49" t="str">
        <f t="shared" si="14"/>
        <v/>
      </c>
      <c r="Y117" s="49" t="str">
        <f t="shared" si="15"/>
        <v/>
      </c>
      <c r="Z117" s="49" t="str">
        <f t="shared" si="12"/>
        <v/>
      </c>
      <c r="AA117" s="49" t="str">
        <f t="shared" si="19"/>
        <v/>
      </c>
      <c r="AB117" s="51" t="str">
        <f t="shared" si="20"/>
        <v/>
      </c>
      <c r="AC117" s="51" t="str">
        <f t="shared" si="21"/>
        <v/>
      </c>
      <c r="AD117" s="52" t="str">
        <f t="shared" si="16"/>
        <v/>
      </c>
      <c r="AE117" s="53" t="str">
        <f t="shared" si="22"/>
        <v/>
      </c>
      <c r="AF117" s="152"/>
      <c r="AG117" s="128" t="str">
        <f t="shared" si="17"/>
        <v/>
      </c>
      <c r="AH117" s="129" t="str">
        <f t="shared" si="23"/>
        <v/>
      </c>
    </row>
    <row r="118" spans="1:34" x14ac:dyDescent="0.25">
      <c r="B118" s="143">
        <f t="shared" si="18"/>
        <v>0.3506944444444437</v>
      </c>
      <c r="C118" s="46"/>
      <c r="D118" s="54"/>
      <c r="E118" s="46"/>
      <c r="F118" s="54"/>
      <c r="G118" s="56"/>
      <c r="H118" s="154"/>
      <c r="I118" s="54"/>
      <c r="J118" s="155"/>
      <c r="K118" s="56"/>
      <c r="L118" s="156"/>
      <c r="M118" s="154"/>
      <c r="N118" s="73"/>
      <c r="O118" s="171"/>
      <c r="P118" s="56"/>
      <c r="Q118" s="156"/>
      <c r="R118" s="156"/>
      <c r="S118" s="156"/>
      <c r="T118" s="154"/>
      <c r="U118" s="153"/>
      <c r="V118" s="153"/>
      <c r="W118" s="55" t="str">
        <f t="shared" si="13"/>
        <v/>
      </c>
      <c r="X118" s="49" t="str">
        <f t="shared" si="14"/>
        <v/>
      </c>
      <c r="Y118" s="49" t="str">
        <f t="shared" si="15"/>
        <v/>
      </c>
      <c r="Z118" s="49" t="str">
        <f t="shared" si="12"/>
        <v/>
      </c>
      <c r="AA118" s="49" t="str">
        <f t="shared" si="19"/>
        <v/>
      </c>
      <c r="AB118" s="51" t="str">
        <f t="shared" si="20"/>
        <v/>
      </c>
      <c r="AC118" s="51" t="str">
        <f t="shared" si="21"/>
        <v/>
      </c>
      <c r="AD118" s="52" t="str">
        <f t="shared" si="16"/>
        <v/>
      </c>
      <c r="AE118" s="53" t="str">
        <f t="shared" si="22"/>
        <v/>
      </c>
      <c r="AF118" s="152"/>
      <c r="AG118" s="128" t="str">
        <f t="shared" si="17"/>
        <v/>
      </c>
      <c r="AH118" s="129" t="str">
        <f t="shared" si="23"/>
        <v/>
      </c>
    </row>
    <row r="119" spans="1:34" x14ac:dyDescent="0.25">
      <c r="B119" s="143">
        <f t="shared" si="18"/>
        <v>0.35416666666666591</v>
      </c>
      <c r="C119" s="46"/>
      <c r="D119" s="54"/>
      <c r="E119" s="46"/>
      <c r="F119" s="54"/>
      <c r="G119" s="56"/>
      <c r="H119" s="154"/>
      <c r="I119" s="54"/>
      <c r="J119" s="155"/>
      <c r="K119" s="56"/>
      <c r="L119" s="156"/>
      <c r="M119" s="154"/>
      <c r="N119" s="73"/>
      <c r="O119" s="171"/>
      <c r="P119" s="56"/>
      <c r="Q119" s="156"/>
      <c r="R119" s="156"/>
      <c r="S119" s="156"/>
      <c r="T119" s="154"/>
      <c r="U119" s="153"/>
      <c r="V119" s="153"/>
      <c r="W119" s="55" t="str">
        <f t="shared" si="13"/>
        <v/>
      </c>
      <c r="X119" s="49" t="str">
        <f t="shared" si="14"/>
        <v/>
      </c>
      <c r="Y119" s="49" t="str">
        <f t="shared" si="15"/>
        <v/>
      </c>
      <c r="Z119" s="49" t="str">
        <f t="shared" si="12"/>
        <v/>
      </c>
      <c r="AA119" s="49" t="str">
        <f t="shared" si="19"/>
        <v/>
      </c>
      <c r="AB119" s="51" t="str">
        <f t="shared" si="20"/>
        <v/>
      </c>
      <c r="AC119" s="51" t="str">
        <f t="shared" si="21"/>
        <v/>
      </c>
      <c r="AD119" s="52" t="str">
        <f t="shared" si="16"/>
        <v/>
      </c>
      <c r="AE119" s="53" t="str">
        <f t="shared" si="22"/>
        <v/>
      </c>
      <c r="AF119" s="152"/>
      <c r="AG119" s="128" t="str">
        <f t="shared" si="17"/>
        <v/>
      </c>
      <c r="AH119" s="129" t="str">
        <f t="shared" si="23"/>
        <v/>
      </c>
    </row>
    <row r="120" spans="1:34" x14ac:dyDescent="0.25">
      <c r="B120" s="143">
        <f t="shared" si="18"/>
        <v>0.35763888888888812</v>
      </c>
      <c r="C120" s="46"/>
      <c r="D120" s="54"/>
      <c r="E120" s="46"/>
      <c r="F120" s="54"/>
      <c r="G120" s="56"/>
      <c r="H120" s="154"/>
      <c r="I120" s="54"/>
      <c r="J120" s="155"/>
      <c r="K120" s="56"/>
      <c r="L120" s="156"/>
      <c r="M120" s="154"/>
      <c r="N120" s="73"/>
      <c r="O120" s="171"/>
      <c r="P120" s="56"/>
      <c r="Q120" s="156"/>
      <c r="R120" s="156"/>
      <c r="S120" s="156"/>
      <c r="T120" s="154"/>
      <c r="U120" s="153"/>
      <c r="V120" s="153"/>
      <c r="W120" s="55" t="str">
        <f t="shared" si="13"/>
        <v/>
      </c>
      <c r="X120" s="49" t="str">
        <f t="shared" si="14"/>
        <v/>
      </c>
      <c r="Y120" s="49" t="str">
        <f t="shared" si="15"/>
        <v/>
      </c>
      <c r="Z120" s="49" t="str">
        <f t="shared" si="12"/>
        <v/>
      </c>
      <c r="AA120" s="49" t="str">
        <f t="shared" si="19"/>
        <v/>
      </c>
      <c r="AB120" s="51" t="str">
        <f t="shared" si="20"/>
        <v/>
      </c>
      <c r="AC120" s="51" t="str">
        <f t="shared" si="21"/>
        <v/>
      </c>
      <c r="AD120" s="52" t="str">
        <f t="shared" si="16"/>
        <v/>
      </c>
      <c r="AE120" s="53" t="str">
        <f t="shared" si="22"/>
        <v/>
      </c>
      <c r="AF120" s="152"/>
      <c r="AG120" s="128" t="str">
        <f t="shared" si="17"/>
        <v/>
      </c>
      <c r="AH120" s="129" t="str">
        <f t="shared" si="23"/>
        <v/>
      </c>
    </row>
    <row r="121" spans="1:34" x14ac:dyDescent="0.25">
      <c r="B121" s="143">
        <f t="shared" si="18"/>
        <v>0.36111111111111033</v>
      </c>
      <c r="C121" s="46"/>
      <c r="D121" s="54"/>
      <c r="E121" s="46"/>
      <c r="F121" s="54"/>
      <c r="G121" s="56"/>
      <c r="H121" s="154"/>
      <c r="I121" s="54"/>
      <c r="J121" s="155"/>
      <c r="K121" s="56"/>
      <c r="L121" s="156"/>
      <c r="M121" s="154"/>
      <c r="N121" s="73"/>
      <c r="O121" s="171"/>
      <c r="P121" s="56"/>
      <c r="Q121" s="156"/>
      <c r="R121" s="156"/>
      <c r="S121" s="156"/>
      <c r="T121" s="154"/>
      <c r="U121" s="153"/>
      <c r="V121" s="153"/>
      <c r="W121" s="55" t="str">
        <f t="shared" si="13"/>
        <v/>
      </c>
      <c r="X121" s="49" t="str">
        <f t="shared" si="14"/>
        <v/>
      </c>
      <c r="Y121" s="49" t="str">
        <f t="shared" si="15"/>
        <v/>
      </c>
      <c r="Z121" s="49" t="str">
        <f t="shared" si="12"/>
        <v/>
      </c>
      <c r="AA121" s="49" t="str">
        <f t="shared" si="19"/>
        <v/>
      </c>
      <c r="AB121" s="51" t="str">
        <f t="shared" si="20"/>
        <v/>
      </c>
      <c r="AC121" s="51" t="str">
        <f t="shared" si="21"/>
        <v/>
      </c>
      <c r="AD121" s="52" t="str">
        <f t="shared" si="16"/>
        <v/>
      </c>
      <c r="AE121" s="53" t="str">
        <f t="shared" si="22"/>
        <v/>
      </c>
      <c r="AF121" s="152"/>
      <c r="AG121" s="128" t="str">
        <f t="shared" si="17"/>
        <v/>
      </c>
      <c r="AH121" s="129" t="str">
        <f t="shared" si="23"/>
        <v/>
      </c>
    </row>
    <row r="122" spans="1:34" x14ac:dyDescent="0.25">
      <c r="B122" s="143">
        <f t="shared" si="18"/>
        <v>0.36458333333333254</v>
      </c>
      <c r="C122" s="46"/>
      <c r="D122" s="54"/>
      <c r="E122" s="46"/>
      <c r="F122" s="54"/>
      <c r="G122" s="56"/>
      <c r="H122" s="154"/>
      <c r="I122" s="54"/>
      <c r="J122" s="155"/>
      <c r="K122" s="56"/>
      <c r="L122" s="156"/>
      <c r="M122" s="154"/>
      <c r="N122" s="73"/>
      <c r="O122" s="171"/>
      <c r="P122" s="56"/>
      <c r="Q122" s="156"/>
      <c r="R122" s="156"/>
      <c r="S122" s="156"/>
      <c r="T122" s="154"/>
      <c r="U122" s="153"/>
      <c r="V122" s="153"/>
      <c r="W122" s="55" t="str">
        <f t="shared" si="13"/>
        <v/>
      </c>
      <c r="X122" s="49" t="str">
        <f t="shared" si="14"/>
        <v/>
      </c>
      <c r="Y122" s="49" t="str">
        <f t="shared" si="15"/>
        <v/>
      </c>
      <c r="Z122" s="49" t="str">
        <f t="shared" si="12"/>
        <v/>
      </c>
      <c r="AA122" s="49" t="str">
        <f t="shared" si="19"/>
        <v/>
      </c>
      <c r="AB122" s="51" t="str">
        <f t="shared" si="20"/>
        <v/>
      </c>
      <c r="AC122" s="51" t="str">
        <f t="shared" si="21"/>
        <v/>
      </c>
      <c r="AD122" s="52" t="str">
        <f t="shared" si="16"/>
        <v/>
      </c>
      <c r="AE122" s="53" t="str">
        <f t="shared" si="22"/>
        <v/>
      </c>
      <c r="AF122" s="152"/>
      <c r="AG122" s="128" t="str">
        <f t="shared" si="17"/>
        <v/>
      </c>
      <c r="AH122" s="129" t="str">
        <f t="shared" si="23"/>
        <v/>
      </c>
    </row>
    <row r="123" spans="1:34" x14ac:dyDescent="0.25">
      <c r="B123" s="143">
        <f t="shared" si="18"/>
        <v>0.36805555555555475</v>
      </c>
      <c r="C123" s="46"/>
      <c r="D123" s="54"/>
      <c r="E123" s="46"/>
      <c r="F123" s="54"/>
      <c r="G123" s="56"/>
      <c r="H123" s="154"/>
      <c r="I123" s="54"/>
      <c r="J123" s="155"/>
      <c r="K123" s="56"/>
      <c r="L123" s="156"/>
      <c r="M123" s="154"/>
      <c r="N123" s="73"/>
      <c r="O123" s="171"/>
      <c r="P123" s="56"/>
      <c r="Q123" s="156"/>
      <c r="R123" s="156"/>
      <c r="S123" s="156"/>
      <c r="T123" s="154"/>
      <c r="U123" s="153"/>
      <c r="V123" s="153"/>
      <c r="W123" s="55" t="str">
        <f t="shared" si="13"/>
        <v/>
      </c>
      <c r="X123" s="49" t="str">
        <f t="shared" si="14"/>
        <v/>
      </c>
      <c r="Y123" s="49" t="str">
        <f t="shared" si="15"/>
        <v/>
      </c>
      <c r="Z123" s="49" t="str">
        <f t="shared" si="12"/>
        <v/>
      </c>
      <c r="AA123" s="49" t="str">
        <f t="shared" si="19"/>
        <v/>
      </c>
      <c r="AB123" s="51" t="str">
        <f t="shared" si="20"/>
        <v/>
      </c>
      <c r="AC123" s="51" t="str">
        <f t="shared" si="21"/>
        <v/>
      </c>
      <c r="AD123" s="52" t="str">
        <f t="shared" si="16"/>
        <v/>
      </c>
      <c r="AE123" s="53" t="str">
        <f t="shared" si="22"/>
        <v/>
      </c>
      <c r="AF123" s="152"/>
      <c r="AG123" s="128" t="str">
        <f t="shared" si="17"/>
        <v/>
      </c>
      <c r="AH123" s="129" t="str">
        <f t="shared" si="23"/>
        <v/>
      </c>
    </row>
    <row r="124" spans="1:34" x14ac:dyDescent="0.25">
      <c r="B124" s="143">
        <f t="shared" si="18"/>
        <v>0.37152777777777696</v>
      </c>
      <c r="C124" s="46"/>
      <c r="D124" s="54"/>
      <c r="E124" s="46"/>
      <c r="F124" s="54"/>
      <c r="G124" s="56"/>
      <c r="H124" s="154"/>
      <c r="I124" s="54"/>
      <c r="J124" s="155"/>
      <c r="K124" s="56"/>
      <c r="L124" s="156"/>
      <c r="M124" s="154"/>
      <c r="N124" s="73"/>
      <c r="O124" s="171"/>
      <c r="P124" s="56"/>
      <c r="Q124" s="156"/>
      <c r="R124" s="156"/>
      <c r="S124" s="156"/>
      <c r="T124" s="154"/>
      <c r="U124" s="153"/>
      <c r="V124" s="153"/>
      <c r="W124" s="55" t="str">
        <f t="shared" si="13"/>
        <v/>
      </c>
      <c r="X124" s="49" t="str">
        <f t="shared" si="14"/>
        <v/>
      </c>
      <c r="Y124" s="49" t="str">
        <f t="shared" si="15"/>
        <v/>
      </c>
      <c r="Z124" s="49" t="str">
        <f t="shared" si="12"/>
        <v/>
      </c>
      <c r="AA124" s="49" t="str">
        <f t="shared" si="19"/>
        <v/>
      </c>
      <c r="AB124" s="51" t="str">
        <f t="shared" si="20"/>
        <v/>
      </c>
      <c r="AC124" s="51" t="str">
        <f t="shared" si="21"/>
        <v/>
      </c>
      <c r="AD124" s="52" t="str">
        <f t="shared" si="16"/>
        <v/>
      </c>
      <c r="AE124" s="53" t="str">
        <f t="shared" si="22"/>
        <v/>
      </c>
      <c r="AF124" s="152"/>
      <c r="AG124" s="128" t="str">
        <f t="shared" si="17"/>
        <v/>
      </c>
      <c r="AH124" s="129" t="str">
        <f t="shared" si="23"/>
        <v/>
      </c>
    </row>
    <row r="125" spans="1:34" x14ac:dyDescent="0.25">
      <c r="B125" s="143">
        <f t="shared" si="18"/>
        <v>0.37499999999999917</v>
      </c>
      <c r="C125" s="46"/>
      <c r="D125" s="54"/>
      <c r="E125" s="46"/>
      <c r="F125" s="54"/>
      <c r="G125" s="56"/>
      <c r="H125" s="154"/>
      <c r="I125" s="54"/>
      <c r="J125" s="155"/>
      <c r="K125" s="56"/>
      <c r="L125" s="156"/>
      <c r="M125" s="154"/>
      <c r="N125" s="73"/>
      <c r="O125" s="171"/>
      <c r="P125" s="56"/>
      <c r="Q125" s="156"/>
      <c r="R125" s="156"/>
      <c r="S125" s="156"/>
      <c r="T125" s="154"/>
      <c r="U125" s="153"/>
      <c r="V125" s="153"/>
      <c r="W125" s="55" t="str">
        <f t="shared" si="13"/>
        <v/>
      </c>
      <c r="X125" s="49" t="str">
        <f t="shared" si="14"/>
        <v/>
      </c>
      <c r="Y125" s="49" t="str">
        <f t="shared" si="15"/>
        <v/>
      </c>
      <c r="Z125" s="49" t="str">
        <f t="shared" si="12"/>
        <v/>
      </c>
      <c r="AA125" s="49" t="str">
        <f t="shared" si="19"/>
        <v/>
      </c>
      <c r="AB125" s="51" t="str">
        <f t="shared" si="20"/>
        <v/>
      </c>
      <c r="AC125" s="51" t="str">
        <f t="shared" si="21"/>
        <v/>
      </c>
      <c r="AD125" s="52" t="str">
        <f t="shared" si="16"/>
        <v/>
      </c>
      <c r="AE125" s="53" t="str">
        <f t="shared" si="22"/>
        <v/>
      </c>
      <c r="AF125" s="152"/>
      <c r="AG125" s="128" t="str">
        <f t="shared" si="17"/>
        <v/>
      </c>
      <c r="AH125" s="129" t="str">
        <f t="shared" si="23"/>
        <v/>
      </c>
    </row>
    <row r="126" spans="1:34" x14ac:dyDescent="0.25">
      <c r="B126" s="143">
        <f t="shared" si="18"/>
        <v>0.37847222222222138</v>
      </c>
      <c r="C126" s="46"/>
      <c r="D126" s="54"/>
      <c r="E126" s="46"/>
      <c r="F126" s="54"/>
      <c r="G126" s="56"/>
      <c r="H126" s="154"/>
      <c r="I126" s="54"/>
      <c r="J126" s="155"/>
      <c r="K126" s="56"/>
      <c r="L126" s="156"/>
      <c r="M126" s="154"/>
      <c r="N126" s="73"/>
      <c r="O126" s="171"/>
      <c r="P126" s="56"/>
      <c r="Q126" s="156"/>
      <c r="R126" s="156"/>
      <c r="S126" s="156"/>
      <c r="T126" s="154"/>
      <c r="U126" s="153"/>
      <c r="V126" s="153"/>
      <c r="W126" s="55" t="str">
        <f t="shared" si="13"/>
        <v/>
      </c>
      <c r="X126" s="49" t="str">
        <f t="shared" si="14"/>
        <v/>
      </c>
      <c r="Y126" s="49" t="str">
        <f t="shared" si="15"/>
        <v/>
      </c>
      <c r="Z126" s="49" t="str">
        <f t="shared" si="12"/>
        <v/>
      </c>
      <c r="AA126" s="49" t="str">
        <f t="shared" si="19"/>
        <v/>
      </c>
      <c r="AB126" s="51" t="str">
        <f t="shared" si="20"/>
        <v/>
      </c>
      <c r="AC126" s="51" t="str">
        <f t="shared" si="21"/>
        <v/>
      </c>
      <c r="AD126" s="52" t="str">
        <f t="shared" si="16"/>
        <v/>
      </c>
      <c r="AE126" s="53" t="str">
        <f t="shared" si="22"/>
        <v/>
      </c>
      <c r="AF126" s="152"/>
      <c r="AG126" s="128" t="str">
        <f t="shared" si="17"/>
        <v/>
      </c>
      <c r="AH126" s="129" t="str">
        <f t="shared" si="23"/>
        <v/>
      </c>
    </row>
    <row r="127" spans="1:34" x14ac:dyDescent="0.25">
      <c r="B127" s="143">
        <f t="shared" si="18"/>
        <v>0.38194444444444359</v>
      </c>
      <c r="C127" s="46"/>
      <c r="D127" s="54"/>
      <c r="E127" s="46"/>
      <c r="F127" s="54"/>
      <c r="G127" s="56"/>
      <c r="H127" s="154"/>
      <c r="I127" s="54"/>
      <c r="J127" s="155"/>
      <c r="K127" s="56"/>
      <c r="L127" s="156"/>
      <c r="M127" s="154"/>
      <c r="N127" s="73"/>
      <c r="O127" s="171"/>
      <c r="P127" s="56"/>
      <c r="Q127" s="156"/>
      <c r="R127" s="156"/>
      <c r="S127" s="156"/>
      <c r="T127" s="154"/>
      <c r="U127" s="153"/>
      <c r="V127" s="153"/>
      <c r="W127" s="55" t="str">
        <f t="shared" si="13"/>
        <v/>
      </c>
      <c r="X127" s="49" t="str">
        <f t="shared" si="14"/>
        <v/>
      </c>
      <c r="Y127" s="49" t="str">
        <f t="shared" si="15"/>
        <v/>
      </c>
      <c r="Z127" s="49" t="str">
        <f t="shared" si="12"/>
        <v/>
      </c>
      <c r="AA127" s="49" t="str">
        <f t="shared" si="19"/>
        <v/>
      </c>
      <c r="AB127" s="51" t="str">
        <f t="shared" si="20"/>
        <v/>
      </c>
      <c r="AC127" s="51" t="str">
        <f t="shared" si="21"/>
        <v/>
      </c>
      <c r="AD127" s="52" t="str">
        <f t="shared" si="16"/>
        <v/>
      </c>
      <c r="AE127" s="53" t="str">
        <f t="shared" si="22"/>
        <v/>
      </c>
      <c r="AF127" s="152"/>
      <c r="AG127" s="128" t="str">
        <f t="shared" si="17"/>
        <v/>
      </c>
      <c r="AH127" s="129" t="str">
        <f t="shared" si="23"/>
        <v/>
      </c>
    </row>
    <row r="128" spans="1:34" x14ac:dyDescent="0.25">
      <c r="B128" s="143">
        <f t="shared" si="18"/>
        <v>0.3854166666666658</v>
      </c>
      <c r="C128" s="46"/>
      <c r="D128" s="54"/>
      <c r="E128" s="46"/>
      <c r="F128" s="54"/>
      <c r="G128" s="56"/>
      <c r="H128" s="154"/>
      <c r="I128" s="54"/>
      <c r="J128" s="155"/>
      <c r="K128" s="56"/>
      <c r="L128" s="156"/>
      <c r="M128" s="154"/>
      <c r="N128" s="73"/>
      <c r="O128" s="171"/>
      <c r="P128" s="56"/>
      <c r="Q128" s="156"/>
      <c r="R128" s="156"/>
      <c r="S128" s="156"/>
      <c r="T128" s="154"/>
      <c r="U128" s="153"/>
      <c r="V128" s="153"/>
      <c r="W128" s="55" t="str">
        <f t="shared" si="13"/>
        <v/>
      </c>
      <c r="X128" s="49" t="str">
        <f t="shared" si="14"/>
        <v/>
      </c>
      <c r="Y128" s="49" t="str">
        <f t="shared" si="15"/>
        <v/>
      </c>
      <c r="Z128" s="49" t="str">
        <f t="shared" si="12"/>
        <v/>
      </c>
      <c r="AA128" s="49" t="str">
        <f t="shared" si="19"/>
        <v/>
      </c>
      <c r="AB128" s="51" t="str">
        <f t="shared" si="20"/>
        <v/>
      </c>
      <c r="AC128" s="51" t="str">
        <f t="shared" si="21"/>
        <v/>
      </c>
      <c r="AD128" s="52" t="str">
        <f t="shared" si="16"/>
        <v/>
      </c>
      <c r="AE128" s="53" t="str">
        <f t="shared" si="22"/>
        <v/>
      </c>
      <c r="AF128" s="152"/>
      <c r="AG128" s="128" t="str">
        <f t="shared" si="17"/>
        <v/>
      </c>
      <c r="AH128" s="129" t="str">
        <f t="shared" si="23"/>
        <v/>
      </c>
    </row>
    <row r="129" spans="2:34" x14ac:dyDescent="0.25">
      <c r="B129" s="143">
        <f t="shared" si="18"/>
        <v>0.38888888888888801</v>
      </c>
      <c r="C129" s="46"/>
      <c r="D129" s="54"/>
      <c r="E129" s="46"/>
      <c r="F129" s="54"/>
      <c r="G129" s="56"/>
      <c r="H129" s="154"/>
      <c r="I129" s="54"/>
      <c r="J129" s="155"/>
      <c r="K129" s="56"/>
      <c r="L129" s="156"/>
      <c r="M129" s="154"/>
      <c r="N129" s="73"/>
      <c r="O129" s="171"/>
      <c r="P129" s="56"/>
      <c r="Q129" s="156"/>
      <c r="R129" s="156"/>
      <c r="S129" s="156"/>
      <c r="T129" s="154"/>
      <c r="U129" s="153"/>
      <c r="V129" s="153"/>
      <c r="W129" s="55" t="str">
        <f t="shared" si="13"/>
        <v/>
      </c>
      <c r="X129" s="49" t="str">
        <f t="shared" si="14"/>
        <v/>
      </c>
      <c r="Y129" s="49" t="str">
        <f t="shared" si="15"/>
        <v/>
      </c>
      <c r="Z129" s="49" t="str">
        <f t="shared" si="12"/>
        <v/>
      </c>
      <c r="AA129" s="49" t="str">
        <f t="shared" si="19"/>
        <v/>
      </c>
      <c r="AB129" s="51" t="str">
        <f t="shared" si="20"/>
        <v/>
      </c>
      <c r="AC129" s="51" t="str">
        <f t="shared" si="21"/>
        <v/>
      </c>
      <c r="AD129" s="52" t="str">
        <f t="shared" si="16"/>
        <v/>
      </c>
      <c r="AE129" s="53" t="str">
        <f t="shared" si="22"/>
        <v/>
      </c>
      <c r="AF129" s="152"/>
      <c r="AG129" s="128" t="str">
        <f t="shared" si="17"/>
        <v/>
      </c>
      <c r="AH129" s="129" t="str">
        <f t="shared" si="23"/>
        <v/>
      </c>
    </row>
    <row r="130" spans="2:34" x14ac:dyDescent="0.25">
      <c r="B130" s="143">
        <f t="shared" si="18"/>
        <v>0.39236111111111022</v>
      </c>
      <c r="C130" s="46"/>
      <c r="D130" s="54"/>
      <c r="E130" s="46"/>
      <c r="F130" s="54"/>
      <c r="G130" s="56"/>
      <c r="H130" s="154"/>
      <c r="I130" s="54"/>
      <c r="J130" s="155"/>
      <c r="K130" s="56"/>
      <c r="L130" s="156"/>
      <c r="M130" s="154"/>
      <c r="N130" s="73"/>
      <c r="O130" s="171"/>
      <c r="P130" s="56"/>
      <c r="Q130" s="156"/>
      <c r="R130" s="156"/>
      <c r="S130" s="156"/>
      <c r="T130" s="154"/>
      <c r="U130" s="153"/>
      <c r="V130" s="153"/>
      <c r="W130" s="55" t="str">
        <f t="shared" si="13"/>
        <v/>
      </c>
      <c r="X130" s="49" t="str">
        <f t="shared" si="14"/>
        <v/>
      </c>
      <c r="Y130" s="49" t="str">
        <f t="shared" si="15"/>
        <v/>
      </c>
      <c r="Z130" s="49" t="str">
        <f t="shared" si="12"/>
        <v/>
      </c>
      <c r="AA130" s="49" t="str">
        <f t="shared" si="19"/>
        <v/>
      </c>
      <c r="AB130" s="51" t="str">
        <f t="shared" si="20"/>
        <v/>
      </c>
      <c r="AC130" s="51" t="str">
        <f t="shared" si="21"/>
        <v/>
      </c>
      <c r="AD130" s="52" t="str">
        <f t="shared" si="16"/>
        <v/>
      </c>
      <c r="AE130" s="53" t="str">
        <f t="shared" si="22"/>
        <v/>
      </c>
      <c r="AF130" s="152"/>
      <c r="AG130" s="128" t="str">
        <f t="shared" si="17"/>
        <v/>
      </c>
      <c r="AH130" s="129" t="str">
        <f t="shared" si="23"/>
        <v/>
      </c>
    </row>
    <row r="131" spans="2:34" x14ac:dyDescent="0.25">
      <c r="B131" s="143">
        <f t="shared" si="18"/>
        <v>0.39583333333333243</v>
      </c>
      <c r="C131" s="46"/>
      <c r="D131" s="54"/>
      <c r="E131" s="46"/>
      <c r="F131" s="54"/>
      <c r="G131" s="56"/>
      <c r="H131" s="154"/>
      <c r="I131" s="54"/>
      <c r="J131" s="155"/>
      <c r="K131" s="56"/>
      <c r="L131" s="156"/>
      <c r="M131" s="154"/>
      <c r="N131" s="73"/>
      <c r="O131" s="171"/>
      <c r="P131" s="56"/>
      <c r="Q131" s="156"/>
      <c r="R131" s="156"/>
      <c r="S131" s="156"/>
      <c r="T131" s="154"/>
      <c r="U131" s="153"/>
      <c r="V131" s="153"/>
      <c r="W131" s="55" t="str">
        <f t="shared" si="13"/>
        <v/>
      </c>
      <c r="X131" s="49" t="str">
        <f t="shared" si="14"/>
        <v/>
      </c>
      <c r="Y131" s="49" t="str">
        <f t="shared" si="15"/>
        <v/>
      </c>
      <c r="Z131" s="49" t="str">
        <f t="shared" si="12"/>
        <v/>
      </c>
      <c r="AA131" s="49" t="str">
        <f t="shared" si="19"/>
        <v/>
      </c>
      <c r="AB131" s="51" t="str">
        <f t="shared" si="20"/>
        <v/>
      </c>
      <c r="AC131" s="51" t="str">
        <f t="shared" si="21"/>
        <v/>
      </c>
      <c r="AD131" s="52" t="str">
        <f t="shared" si="16"/>
        <v/>
      </c>
      <c r="AE131" s="53" t="str">
        <f t="shared" si="22"/>
        <v/>
      </c>
      <c r="AF131" s="152"/>
      <c r="AG131" s="128" t="str">
        <f t="shared" si="17"/>
        <v/>
      </c>
      <c r="AH131" s="129" t="str">
        <f t="shared" si="23"/>
        <v/>
      </c>
    </row>
    <row r="132" spans="2:34" x14ac:dyDescent="0.25">
      <c r="B132" s="143">
        <f t="shared" si="18"/>
        <v>0.39930555555555464</v>
      </c>
      <c r="C132" s="46"/>
      <c r="D132" s="54"/>
      <c r="E132" s="46"/>
      <c r="F132" s="54"/>
      <c r="G132" s="56"/>
      <c r="H132" s="154"/>
      <c r="I132" s="54"/>
      <c r="J132" s="155"/>
      <c r="K132" s="56"/>
      <c r="L132" s="156"/>
      <c r="M132" s="154"/>
      <c r="N132" s="73"/>
      <c r="O132" s="171"/>
      <c r="P132" s="56"/>
      <c r="Q132" s="156"/>
      <c r="R132" s="156"/>
      <c r="S132" s="156"/>
      <c r="T132" s="154"/>
      <c r="U132" s="153"/>
      <c r="V132" s="153"/>
      <c r="W132" s="55" t="str">
        <f t="shared" si="13"/>
        <v/>
      </c>
      <c r="X132" s="49" t="str">
        <f t="shared" si="14"/>
        <v/>
      </c>
      <c r="Y132" s="49" t="str">
        <f t="shared" si="15"/>
        <v/>
      </c>
      <c r="Z132" s="49" t="str">
        <f t="shared" si="12"/>
        <v/>
      </c>
      <c r="AA132" s="49" t="str">
        <f t="shared" si="19"/>
        <v/>
      </c>
      <c r="AB132" s="51" t="str">
        <f t="shared" si="20"/>
        <v/>
      </c>
      <c r="AC132" s="51" t="str">
        <f t="shared" si="21"/>
        <v/>
      </c>
      <c r="AD132" s="52" t="str">
        <f t="shared" si="16"/>
        <v/>
      </c>
      <c r="AE132" s="53" t="str">
        <f t="shared" si="22"/>
        <v/>
      </c>
      <c r="AF132" s="152"/>
      <c r="AG132" s="128" t="str">
        <f t="shared" si="17"/>
        <v/>
      </c>
      <c r="AH132" s="129" t="str">
        <f t="shared" si="23"/>
        <v/>
      </c>
    </row>
    <row r="133" spans="2:34" x14ac:dyDescent="0.25">
      <c r="B133" s="143">
        <f t="shared" si="18"/>
        <v>0.40277777777777685</v>
      </c>
      <c r="C133" s="46"/>
      <c r="D133" s="54"/>
      <c r="E133" s="46"/>
      <c r="F133" s="54"/>
      <c r="G133" s="56"/>
      <c r="H133" s="154"/>
      <c r="I133" s="54"/>
      <c r="J133" s="155"/>
      <c r="K133" s="56"/>
      <c r="L133" s="156"/>
      <c r="M133" s="154"/>
      <c r="N133" s="73"/>
      <c r="O133" s="171"/>
      <c r="P133" s="56"/>
      <c r="Q133" s="156"/>
      <c r="R133" s="156"/>
      <c r="S133" s="156"/>
      <c r="T133" s="154"/>
      <c r="U133" s="153"/>
      <c r="V133" s="153"/>
      <c r="W133" s="55" t="str">
        <f t="shared" si="13"/>
        <v/>
      </c>
      <c r="X133" s="49" t="str">
        <f t="shared" si="14"/>
        <v/>
      </c>
      <c r="Y133" s="49" t="str">
        <f t="shared" si="15"/>
        <v/>
      </c>
      <c r="Z133" s="49" t="str">
        <f t="shared" si="12"/>
        <v/>
      </c>
      <c r="AA133" s="49" t="str">
        <f t="shared" si="19"/>
        <v/>
      </c>
      <c r="AB133" s="51" t="str">
        <f t="shared" si="20"/>
        <v/>
      </c>
      <c r="AC133" s="51" t="str">
        <f t="shared" si="21"/>
        <v/>
      </c>
      <c r="AD133" s="52" t="str">
        <f t="shared" si="16"/>
        <v/>
      </c>
      <c r="AE133" s="53" t="str">
        <f t="shared" si="22"/>
        <v/>
      </c>
      <c r="AF133" s="152"/>
      <c r="AG133" s="128" t="str">
        <f t="shared" si="17"/>
        <v/>
      </c>
      <c r="AH133" s="129" t="str">
        <f t="shared" si="23"/>
        <v/>
      </c>
    </row>
    <row r="134" spans="2:34" x14ac:dyDescent="0.25">
      <c r="B134" s="143">
        <f t="shared" si="18"/>
        <v>0.40624999999999906</v>
      </c>
      <c r="C134" s="46"/>
      <c r="D134" s="54"/>
      <c r="E134" s="46"/>
      <c r="F134" s="54"/>
      <c r="G134" s="56"/>
      <c r="H134" s="154"/>
      <c r="I134" s="54"/>
      <c r="J134" s="155"/>
      <c r="K134" s="56"/>
      <c r="L134" s="156"/>
      <c r="M134" s="154"/>
      <c r="N134" s="73"/>
      <c r="O134" s="171"/>
      <c r="P134" s="56"/>
      <c r="Q134" s="156"/>
      <c r="R134" s="156"/>
      <c r="S134" s="156"/>
      <c r="T134" s="154"/>
      <c r="U134" s="153"/>
      <c r="V134" s="153"/>
      <c r="W134" s="55" t="str">
        <f t="shared" si="13"/>
        <v/>
      </c>
      <c r="X134" s="49" t="str">
        <f t="shared" si="14"/>
        <v/>
      </c>
      <c r="Y134" s="49" t="str">
        <f t="shared" si="15"/>
        <v/>
      </c>
      <c r="Z134" s="49" t="str">
        <f t="shared" si="12"/>
        <v/>
      </c>
      <c r="AA134" s="49" t="str">
        <f t="shared" si="19"/>
        <v/>
      </c>
      <c r="AB134" s="51" t="str">
        <f t="shared" si="20"/>
        <v/>
      </c>
      <c r="AC134" s="51" t="str">
        <f t="shared" si="21"/>
        <v/>
      </c>
      <c r="AD134" s="52" t="str">
        <f t="shared" si="16"/>
        <v/>
      </c>
      <c r="AE134" s="53" t="str">
        <f t="shared" si="22"/>
        <v/>
      </c>
      <c r="AF134" s="152"/>
      <c r="AG134" s="128" t="str">
        <f t="shared" si="17"/>
        <v/>
      </c>
      <c r="AH134" s="129" t="str">
        <f t="shared" si="23"/>
        <v/>
      </c>
    </row>
    <row r="135" spans="2:34" x14ac:dyDescent="0.25">
      <c r="B135" s="143">
        <f t="shared" si="18"/>
        <v>0.40972222222222127</v>
      </c>
      <c r="C135" s="46"/>
      <c r="D135" s="54"/>
      <c r="E135" s="46"/>
      <c r="F135" s="54"/>
      <c r="G135" s="56"/>
      <c r="H135" s="154"/>
      <c r="I135" s="54"/>
      <c r="J135" s="155"/>
      <c r="K135" s="56"/>
      <c r="L135" s="156"/>
      <c r="M135" s="154"/>
      <c r="N135" s="73"/>
      <c r="O135" s="171"/>
      <c r="P135" s="56"/>
      <c r="Q135" s="156"/>
      <c r="R135" s="156"/>
      <c r="S135" s="156"/>
      <c r="T135" s="154"/>
      <c r="U135" s="153"/>
      <c r="V135" s="153"/>
      <c r="W135" s="55" t="str">
        <f t="shared" si="13"/>
        <v/>
      </c>
      <c r="X135" s="49" t="str">
        <f t="shared" si="14"/>
        <v/>
      </c>
      <c r="Y135" s="49" t="str">
        <f t="shared" si="15"/>
        <v/>
      </c>
      <c r="Z135" s="49" t="str">
        <f t="shared" si="12"/>
        <v/>
      </c>
      <c r="AA135" s="49" t="str">
        <f t="shared" si="19"/>
        <v/>
      </c>
      <c r="AB135" s="51" t="str">
        <f t="shared" si="20"/>
        <v/>
      </c>
      <c r="AC135" s="51" t="str">
        <f t="shared" si="21"/>
        <v/>
      </c>
      <c r="AD135" s="52" t="str">
        <f t="shared" si="16"/>
        <v/>
      </c>
      <c r="AE135" s="53" t="str">
        <f t="shared" si="22"/>
        <v/>
      </c>
      <c r="AF135" s="152"/>
      <c r="AG135" s="128" t="str">
        <f t="shared" si="17"/>
        <v/>
      </c>
      <c r="AH135" s="129" t="str">
        <f t="shared" si="23"/>
        <v/>
      </c>
    </row>
    <row r="136" spans="2:34" x14ac:dyDescent="0.25">
      <c r="B136" s="143">
        <f t="shared" si="18"/>
        <v>0.41319444444444348</v>
      </c>
      <c r="C136" s="46"/>
      <c r="D136" s="54"/>
      <c r="E136" s="46"/>
      <c r="F136" s="54"/>
      <c r="G136" s="56"/>
      <c r="H136" s="154"/>
      <c r="I136" s="54"/>
      <c r="J136" s="155"/>
      <c r="K136" s="56"/>
      <c r="L136" s="156"/>
      <c r="M136" s="154"/>
      <c r="N136" s="73"/>
      <c r="O136" s="171"/>
      <c r="P136" s="56"/>
      <c r="Q136" s="156"/>
      <c r="R136" s="156"/>
      <c r="S136" s="156"/>
      <c r="T136" s="154"/>
      <c r="U136" s="153"/>
      <c r="V136" s="153"/>
      <c r="W136" s="55" t="str">
        <f t="shared" si="13"/>
        <v/>
      </c>
      <c r="X136" s="49" t="str">
        <f t="shared" si="14"/>
        <v/>
      </c>
      <c r="Y136" s="49" t="str">
        <f t="shared" si="15"/>
        <v/>
      </c>
      <c r="Z136" s="49" t="str">
        <f t="shared" si="12"/>
        <v/>
      </c>
      <c r="AA136" s="49" t="str">
        <f t="shared" si="19"/>
        <v/>
      </c>
      <c r="AB136" s="51" t="str">
        <f t="shared" si="20"/>
        <v/>
      </c>
      <c r="AC136" s="51" t="str">
        <f t="shared" si="21"/>
        <v/>
      </c>
      <c r="AD136" s="52" t="str">
        <f t="shared" si="16"/>
        <v/>
      </c>
      <c r="AE136" s="53" t="str">
        <f t="shared" si="22"/>
        <v/>
      </c>
      <c r="AF136" s="152"/>
      <c r="AG136" s="128" t="str">
        <f t="shared" si="17"/>
        <v/>
      </c>
      <c r="AH136" s="129" t="str">
        <f t="shared" si="23"/>
        <v/>
      </c>
    </row>
    <row r="137" spans="2:34" x14ac:dyDescent="0.25">
      <c r="B137" s="143">
        <f t="shared" si="18"/>
        <v>0.41666666666666569</v>
      </c>
      <c r="C137" s="46"/>
      <c r="D137" s="54"/>
      <c r="E137" s="46"/>
      <c r="F137" s="54"/>
      <c r="G137" s="56"/>
      <c r="H137" s="154"/>
      <c r="I137" s="54"/>
      <c r="J137" s="155"/>
      <c r="K137" s="56"/>
      <c r="L137" s="156"/>
      <c r="M137" s="154"/>
      <c r="N137" s="73"/>
      <c r="O137" s="171"/>
      <c r="P137" s="56"/>
      <c r="Q137" s="156"/>
      <c r="R137" s="156"/>
      <c r="S137" s="156"/>
      <c r="T137" s="154"/>
      <c r="U137" s="153"/>
      <c r="V137" s="153"/>
      <c r="W137" s="55" t="str">
        <f t="shared" si="13"/>
        <v/>
      </c>
      <c r="X137" s="49" t="str">
        <f t="shared" si="14"/>
        <v/>
      </c>
      <c r="Y137" s="49" t="str">
        <f t="shared" si="15"/>
        <v/>
      </c>
      <c r="Z137" s="49" t="str">
        <f t="shared" si="12"/>
        <v/>
      </c>
      <c r="AA137" s="49" t="str">
        <f t="shared" si="19"/>
        <v/>
      </c>
      <c r="AB137" s="51" t="str">
        <f t="shared" si="20"/>
        <v/>
      </c>
      <c r="AC137" s="51" t="str">
        <f t="shared" si="21"/>
        <v/>
      </c>
      <c r="AD137" s="52" t="str">
        <f t="shared" si="16"/>
        <v/>
      </c>
      <c r="AE137" s="53" t="str">
        <f t="shared" si="22"/>
        <v/>
      </c>
      <c r="AF137" s="152"/>
      <c r="AG137" s="128" t="str">
        <f t="shared" si="17"/>
        <v/>
      </c>
      <c r="AH137" s="129" t="str">
        <f t="shared" si="23"/>
        <v/>
      </c>
    </row>
    <row r="138" spans="2:34" x14ac:dyDescent="0.25">
      <c r="B138" s="143">
        <f t="shared" si="18"/>
        <v>0.4201388888888879</v>
      </c>
      <c r="C138" s="46"/>
      <c r="D138" s="54"/>
      <c r="E138" s="46"/>
      <c r="F138" s="54"/>
      <c r="G138" s="56"/>
      <c r="H138" s="154"/>
      <c r="I138" s="54"/>
      <c r="J138" s="155"/>
      <c r="K138" s="56"/>
      <c r="L138" s="156"/>
      <c r="M138" s="154"/>
      <c r="N138" s="73"/>
      <c r="O138" s="171"/>
      <c r="P138" s="56"/>
      <c r="Q138" s="156"/>
      <c r="R138" s="156"/>
      <c r="S138" s="156"/>
      <c r="T138" s="154"/>
      <c r="U138" s="153"/>
      <c r="V138" s="153"/>
      <c r="W138" s="55" t="str">
        <f t="shared" si="13"/>
        <v/>
      </c>
      <c r="X138" s="49" t="str">
        <f t="shared" si="14"/>
        <v/>
      </c>
      <c r="Y138" s="49" t="str">
        <f t="shared" si="15"/>
        <v/>
      </c>
      <c r="Z138" s="49" t="str">
        <f t="shared" si="12"/>
        <v/>
      </c>
      <c r="AA138" s="49" t="str">
        <f t="shared" si="19"/>
        <v/>
      </c>
      <c r="AB138" s="51" t="str">
        <f t="shared" si="20"/>
        <v/>
      </c>
      <c r="AC138" s="51" t="str">
        <f t="shared" si="21"/>
        <v/>
      </c>
      <c r="AD138" s="52" t="str">
        <f t="shared" si="16"/>
        <v/>
      </c>
      <c r="AE138" s="53" t="str">
        <f t="shared" si="22"/>
        <v/>
      </c>
      <c r="AF138" s="152"/>
      <c r="AG138" s="128" t="str">
        <f t="shared" si="17"/>
        <v/>
      </c>
      <c r="AH138" s="129" t="str">
        <f t="shared" si="23"/>
        <v/>
      </c>
    </row>
    <row r="139" spans="2:34" x14ac:dyDescent="0.25">
      <c r="B139" s="143">
        <f t="shared" si="18"/>
        <v>0.42361111111111011</v>
      </c>
      <c r="C139" s="46"/>
      <c r="D139" s="54"/>
      <c r="E139" s="46"/>
      <c r="F139" s="54"/>
      <c r="G139" s="56"/>
      <c r="H139" s="154"/>
      <c r="I139" s="54"/>
      <c r="J139" s="155"/>
      <c r="K139" s="56"/>
      <c r="L139" s="156"/>
      <c r="M139" s="154"/>
      <c r="N139" s="73"/>
      <c r="O139" s="171"/>
      <c r="P139" s="56"/>
      <c r="Q139" s="156"/>
      <c r="R139" s="156"/>
      <c r="S139" s="156"/>
      <c r="T139" s="154"/>
      <c r="U139" s="153"/>
      <c r="V139" s="153"/>
      <c r="W139" s="55" t="str">
        <f t="shared" si="13"/>
        <v/>
      </c>
      <c r="X139" s="49" t="str">
        <f t="shared" si="14"/>
        <v/>
      </c>
      <c r="Y139" s="49" t="str">
        <f t="shared" si="15"/>
        <v/>
      </c>
      <c r="Z139" s="49" t="str">
        <f t="shared" si="12"/>
        <v/>
      </c>
      <c r="AA139" s="49" t="str">
        <f t="shared" si="19"/>
        <v/>
      </c>
      <c r="AB139" s="51" t="str">
        <f t="shared" si="20"/>
        <v/>
      </c>
      <c r="AC139" s="51" t="str">
        <f t="shared" si="21"/>
        <v/>
      </c>
      <c r="AD139" s="52" t="str">
        <f t="shared" si="16"/>
        <v/>
      </c>
      <c r="AE139" s="53" t="str">
        <f t="shared" si="22"/>
        <v/>
      </c>
      <c r="AF139" s="152"/>
      <c r="AG139" s="128" t="str">
        <f t="shared" si="17"/>
        <v/>
      </c>
      <c r="AH139" s="129" t="str">
        <f t="shared" si="23"/>
        <v/>
      </c>
    </row>
    <row r="140" spans="2:34" x14ac:dyDescent="0.25">
      <c r="B140" s="143">
        <f t="shared" si="18"/>
        <v>0.42708333333333232</v>
      </c>
      <c r="C140" s="46"/>
      <c r="D140" s="54"/>
      <c r="E140" s="46"/>
      <c r="F140" s="54"/>
      <c r="G140" s="56"/>
      <c r="H140" s="154"/>
      <c r="I140" s="54"/>
      <c r="J140" s="155"/>
      <c r="K140" s="56"/>
      <c r="L140" s="156"/>
      <c r="M140" s="154"/>
      <c r="N140" s="73"/>
      <c r="O140" s="171"/>
      <c r="P140" s="56"/>
      <c r="Q140" s="156"/>
      <c r="R140" s="156"/>
      <c r="S140" s="156"/>
      <c r="T140" s="154"/>
      <c r="U140" s="153"/>
      <c r="V140" s="153"/>
      <c r="W140" s="55" t="str">
        <f t="shared" si="13"/>
        <v/>
      </c>
      <c r="X140" s="49" t="str">
        <f t="shared" si="14"/>
        <v/>
      </c>
      <c r="Y140" s="49" t="str">
        <f t="shared" si="15"/>
        <v/>
      </c>
      <c r="Z140" s="49" t="str">
        <f t="shared" si="12"/>
        <v/>
      </c>
      <c r="AA140" s="49" t="str">
        <f t="shared" si="19"/>
        <v/>
      </c>
      <c r="AB140" s="51" t="str">
        <f t="shared" si="20"/>
        <v/>
      </c>
      <c r="AC140" s="51" t="str">
        <f t="shared" si="21"/>
        <v/>
      </c>
      <c r="AD140" s="52" t="str">
        <f t="shared" si="16"/>
        <v/>
      </c>
      <c r="AE140" s="53" t="str">
        <f t="shared" si="22"/>
        <v/>
      </c>
      <c r="AF140" s="152"/>
      <c r="AG140" s="128" t="str">
        <f t="shared" si="17"/>
        <v/>
      </c>
      <c r="AH140" s="129" t="str">
        <f t="shared" si="23"/>
        <v/>
      </c>
    </row>
    <row r="141" spans="2:34" x14ac:dyDescent="0.25">
      <c r="B141" s="143">
        <f t="shared" si="18"/>
        <v>0.43055555555555453</v>
      </c>
      <c r="C141" s="46"/>
      <c r="D141" s="54"/>
      <c r="E141" s="46"/>
      <c r="F141" s="54"/>
      <c r="G141" s="56"/>
      <c r="H141" s="154"/>
      <c r="I141" s="54"/>
      <c r="J141" s="155"/>
      <c r="K141" s="56"/>
      <c r="L141" s="156"/>
      <c r="M141" s="154"/>
      <c r="N141" s="73"/>
      <c r="O141" s="171"/>
      <c r="P141" s="56"/>
      <c r="Q141" s="156"/>
      <c r="R141" s="156"/>
      <c r="S141" s="156"/>
      <c r="T141" s="154"/>
      <c r="U141" s="153"/>
      <c r="V141" s="153"/>
      <c r="W141" s="55" t="str">
        <f t="shared" si="13"/>
        <v/>
      </c>
      <c r="X141" s="49" t="str">
        <f t="shared" si="14"/>
        <v/>
      </c>
      <c r="Y141" s="49" t="str">
        <f t="shared" si="15"/>
        <v/>
      </c>
      <c r="Z141" s="49" t="str">
        <f t="shared" si="12"/>
        <v/>
      </c>
      <c r="AA141" s="49" t="str">
        <f t="shared" si="19"/>
        <v/>
      </c>
      <c r="AB141" s="51" t="str">
        <f t="shared" si="20"/>
        <v/>
      </c>
      <c r="AC141" s="51" t="str">
        <f t="shared" si="21"/>
        <v/>
      </c>
      <c r="AD141" s="52" t="str">
        <f t="shared" si="16"/>
        <v/>
      </c>
      <c r="AE141" s="53" t="str">
        <f t="shared" si="22"/>
        <v/>
      </c>
      <c r="AF141" s="152"/>
      <c r="AG141" s="128" t="str">
        <f t="shared" si="17"/>
        <v/>
      </c>
      <c r="AH141" s="129" t="str">
        <f t="shared" si="23"/>
        <v/>
      </c>
    </row>
    <row r="142" spans="2:34" x14ac:dyDescent="0.25">
      <c r="B142" s="143">
        <f t="shared" si="18"/>
        <v>0.43402777777777674</v>
      </c>
      <c r="C142" s="46"/>
      <c r="D142" s="54"/>
      <c r="E142" s="46"/>
      <c r="F142" s="54"/>
      <c r="G142" s="56"/>
      <c r="H142" s="154"/>
      <c r="I142" s="54"/>
      <c r="J142" s="155"/>
      <c r="K142" s="56"/>
      <c r="L142" s="156"/>
      <c r="M142" s="154"/>
      <c r="N142" s="73"/>
      <c r="O142" s="171"/>
      <c r="P142" s="56"/>
      <c r="Q142" s="156"/>
      <c r="R142" s="156"/>
      <c r="S142" s="156"/>
      <c r="T142" s="154"/>
      <c r="U142" s="153"/>
      <c r="V142" s="153"/>
      <c r="W142" s="55" t="str">
        <f t="shared" si="13"/>
        <v/>
      </c>
      <c r="X142" s="49" t="str">
        <f t="shared" si="14"/>
        <v/>
      </c>
      <c r="Y142" s="49" t="str">
        <f t="shared" si="15"/>
        <v/>
      </c>
      <c r="Z142" s="49" t="str">
        <f t="shared" si="12"/>
        <v/>
      </c>
      <c r="AA142" s="49" t="str">
        <f t="shared" si="19"/>
        <v/>
      </c>
      <c r="AB142" s="51" t="str">
        <f t="shared" si="20"/>
        <v/>
      </c>
      <c r="AC142" s="51" t="str">
        <f t="shared" si="21"/>
        <v/>
      </c>
      <c r="AD142" s="52" t="str">
        <f t="shared" si="16"/>
        <v/>
      </c>
      <c r="AE142" s="53" t="str">
        <f t="shared" si="22"/>
        <v/>
      </c>
      <c r="AF142" s="152"/>
      <c r="AG142" s="128" t="str">
        <f t="shared" si="17"/>
        <v/>
      </c>
      <c r="AH142" s="129" t="str">
        <f t="shared" si="23"/>
        <v/>
      </c>
    </row>
    <row r="143" spans="2:34" x14ac:dyDescent="0.25">
      <c r="B143" s="143">
        <f t="shared" si="18"/>
        <v>0.43749999999999895</v>
      </c>
      <c r="C143" s="46"/>
      <c r="D143" s="54"/>
      <c r="E143" s="46"/>
      <c r="F143" s="54"/>
      <c r="G143" s="56"/>
      <c r="H143" s="154"/>
      <c r="I143" s="54"/>
      <c r="J143" s="155"/>
      <c r="K143" s="56"/>
      <c r="L143" s="156"/>
      <c r="M143" s="154"/>
      <c r="N143" s="73"/>
      <c r="O143" s="171"/>
      <c r="P143" s="56"/>
      <c r="Q143" s="156"/>
      <c r="R143" s="156"/>
      <c r="S143" s="156"/>
      <c r="T143" s="154"/>
      <c r="U143" s="153"/>
      <c r="V143" s="153"/>
      <c r="W143" s="55" t="str">
        <f t="shared" si="13"/>
        <v/>
      </c>
      <c r="X143" s="49" t="str">
        <f t="shared" si="14"/>
        <v/>
      </c>
      <c r="Y143" s="49" t="str">
        <f t="shared" si="15"/>
        <v/>
      </c>
      <c r="Z143" s="49" t="str">
        <f t="shared" si="12"/>
        <v/>
      </c>
      <c r="AA143" s="49" t="str">
        <f t="shared" si="19"/>
        <v/>
      </c>
      <c r="AB143" s="51" t="str">
        <f t="shared" si="20"/>
        <v/>
      </c>
      <c r="AC143" s="51" t="str">
        <f t="shared" si="21"/>
        <v/>
      </c>
      <c r="AD143" s="52" t="str">
        <f t="shared" si="16"/>
        <v/>
      </c>
      <c r="AE143" s="53" t="str">
        <f t="shared" si="22"/>
        <v/>
      </c>
      <c r="AF143" s="152"/>
      <c r="AG143" s="128" t="str">
        <f t="shared" si="17"/>
        <v/>
      </c>
      <c r="AH143" s="129" t="str">
        <f t="shared" si="23"/>
        <v/>
      </c>
    </row>
    <row r="144" spans="2:34" x14ac:dyDescent="0.25">
      <c r="B144" s="143">
        <f t="shared" si="18"/>
        <v>0.44097222222222116</v>
      </c>
      <c r="C144" s="46"/>
      <c r="D144" s="54"/>
      <c r="E144" s="46"/>
      <c r="F144" s="54"/>
      <c r="G144" s="56"/>
      <c r="H144" s="154"/>
      <c r="I144" s="54"/>
      <c r="J144" s="155"/>
      <c r="K144" s="56"/>
      <c r="L144" s="156"/>
      <c r="M144" s="154"/>
      <c r="N144" s="73"/>
      <c r="O144" s="171"/>
      <c r="P144" s="56"/>
      <c r="Q144" s="156"/>
      <c r="R144" s="156"/>
      <c r="S144" s="156"/>
      <c r="T144" s="154"/>
      <c r="U144" s="153"/>
      <c r="V144" s="153"/>
      <c r="W144" s="55" t="str">
        <f t="shared" si="13"/>
        <v/>
      </c>
      <c r="X144" s="49" t="str">
        <f t="shared" si="14"/>
        <v/>
      </c>
      <c r="Y144" s="49" t="str">
        <f t="shared" si="15"/>
        <v/>
      </c>
      <c r="Z144" s="49" t="str">
        <f t="shared" si="12"/>
        <v/>
      </c>
      <c r="AA144" s="49" t="str">
        <f t="shared" si="19"/>
        <v/>
      </c>
      <c r="AB144" s="51" t="str">
        <f t="shared" si="20"/>
        <v/>
      </c>
      <c r="AC144" s="51" t="str">
        <f t="shared" si="21"/>
        <v/>
      </c>
      <c r="AD144" s="52" t="str">
        <f t="shared" si="16"/>
        <v/>
      </c>
      <c r="AE144" s="53" t="str">
        <f t="shared" si="22"/>
        <v/>
      </c>
      <c r="AF144" s="152"/>
      <c r="AG144" s="128" t="str">
        <f t="shared" si="17"/>
        <v/>
      </c>
      <c r="AH144" s="129" t="str">
        <f t="shared" si="23"/>
        <v/>
      </c>
    </row>
    <row r="145" spans="1:34" x14ac:dyDescent="0.25">
      <c r="B145" s="143">
        <f t="shared" si="18"/>
        <v>0.44444444444444337</v>
      </c>
      <c r="C145" s="46"/>
      <c r="D145" s="54"/>
      <c r="E145" s="46"/>
      <c r="F145" s="54"/>
      <c r="G145" s="56"/>
      <c r="H145" s="154"/>
      <c r="I145" s="54"/>
      <c r="J145" s="155"/>
      <c r="K145" s="56"/>
      <c r="L145" s="156"/>
      <c r="M145" s="154"/>
      <c r="N145" s="73"/>
      <c r="O145" s="171"/>
      <c r="P145" s="56"/>
      <c r="Q145" s="156"/>
      <c r="R145" s="156"/>
      <c r="S145" s="156"/>
      <c r="T145" s="154"/>
      <c r="U145" s="153"/>
      <c r="V145" s="153"/>
      <c r="W145" s="55" t="str">
        <f t="shared" si="13"/>
        <v/>
      </c>
      <c r="X145" s="49" t="str">
        <f t="shared" si="14"/>
        <v/>
      </c>
      <c r="Y145" s="49" t="str">
        <f t="shared" si="15"/>
        <v/>
      </c>
      <c r="Z145" s="49" t="str">
        <f t="shared" ref="Z145:Z208" si="24">IF(D145=0,"",IF(OR(I145="",J145="",K145=""),"MD",(I145+J145)/2-K145))</f>
        <v/>
      </c>
      <c r="AA145" s="49" t="str">
        <f t="shared" si="19"/>
        <v/>
      </c>
      <c r="AB145" s="51" t="str">
        <f t="shared" si="20"/>
        <v/>
      </c>
      <c r="AC145" s="51" t="str">
        <f t="shared" si="21"/>
        <v/>
      </c>
      <c r="AD145" s="52" t="str">
        <f t="shared" si="16"/>
        <v/>
      </c>
      <c r="AE145" s="53" t="str">
        <f t="shared" si="22"/>
        <v/>
      </c>
      <c r="AF145" s="152"/>
      <c r="AG145" s="128" t="str">
        <f t="shared" si="17"/>
        <v/>
      </c>
      <c r="AH145" s="129" t="str">
        <f t="shared" si="23"/>
        <v/>
      </c>
    </row>
    <row r="146" spans="1:34" x14ac:dyDescent="0.25">
      <c r="B146" s="143">
        <f t="shared" si="18"/>
        <v>0.44791666666666557</v>
      </c>
      <c r="C146" s="46"/>
      <c r="D146" s="54"/>
      <c r="E146" s="46"/>
      <c r="F146" s="54"/>
      <c r="G146" s="56"/>
      <c r="H146" s="154"/>
      <c r="I146" s="54"/>
      <c r="J146" s="155"/>
      <c r="K146" s="56"/>
      <c r="L146" s="156"/>
      <c r="M146" s="154"/>
      <c r="N146" s="73"/>
      <c r="O146" s="171"/>
      <c r="P146" s="56"/>
      <c r="Q146" s="156"/>
      <c r="R146" s="156"/>
      <c r="S146" s="156"/>
      <c r="T146" s="154"/>
      <c r="U146" s="153"/>
      <c r="V146" s="153"/>
      <c r="W146" s="55" t="str">
        <f t="shared" ref="W146:W209" si="25">IF(AND(D146=1,E146&gt;0.154,D147=1,E147&gt;0.154),MAX(E146:E147),IF(AND(D146=1,E146=""),"MD",IF(AND(D146=1,E146&lt;0.155),E146,"")))</f>
        <v/>
      </c>
      <c r="X146" s="49" t="str">
        <f t="shared" ref="X146:X209" si="26">IF(D146=0,"",IF(G146="","MD",IF($S$6="No",G146,(G146-32)/1.8)))</f>
        <v/>
      </c>
      <c r="Y146" s="49" t="str">
        <f t="shared" ref="Y146:Y209" si="27">IF(D146=0,"",IF(OR(F146="",G146=""),"MD",(F146*1440)/($P$6*$N$6)*(1.784-0.0575*X146+0.0011*X146^2-10^-5*X146^3)))</f>
        <v/>
      </c>
      <c r="Z146" s="49" t="str">
        <f t="shared" si="24"/>
        <v/>
      </c>
      <c r="AA146" s="49" t="str">
        <f t="shared" si="19"/>
        <v/>
      </c>
      <c r="AB146" s="51" t="str">
        <f t="shared" si="20"/>
        <v/>
      </c>
      <c r="AC146" s="51" t="str">
        <f t="shared" si="21"/>
        <v/>
      </c>
      <c r="AD146" s="52" t="str">
        <f t="shared" ref="AD146:AD209" si="28">IF(O146=1,"ND",IF(OR(AB146="",AC146=""),"",IF(OR(NOT(ISNUMBER(AB146)),NOT(ISNUMBER(AC146))),"ND",IF(AND(ISNUMBER(AB146),AB146&gt;=$N$12,ISNUMBER(AC146),AC146&lt;=$P$12),"Yes","No"))))</f>
        <v/>
      </c>
      <c r="AE146" s="53" t="str">
        <f t="shared" si="22"/>
        <v/>
      </c>
      <c r="AF146" s="152"/>
      <c r="AG146" s="128" t="str">
        <f t="shared" ref="AG146:AG209" si="29">IF(AND(AG145="No",AD146="Yes"),"Yes",IF(AND(AG145="",AD146="No"),"Failed DIT",IF(AND(AG145&lt;&gt;"Failed DIT",AG145&lt;&gt;"No",AD146&lt;&gt;"No"),"","No")))</f>
        <v/>
      </c>
      <c r="AH146" s="129" t="str">
        <f t="shared" si="23"/>
        <v/>
      </c>
    </row>
    <row r="147" spans="1:34" x14ac:dyDescent="0.25">
      <c r="B147" s="143">
        <f t="shared" ref="B147:B210" si="30">+B146+5/1440</f>
        <v>0.45138888888888778</v>
      </c>
      <c r="C147" s="46"/>
      <c r="D147" s="54"/>
      <c r="E147" s="46"/>
      <c r="F147" s="54"/>
      <c r="G147" s="56"/>
      <c r="H147" s="154"/>
      <c r="I147" s="54"/>
      <c r="J147" s="155"/>
      <c r="K147" s="56"/>
      <c r="L147" s="156"/>
      <c r="M147" s="154"/>
      <c r="N147" s="73"/>
      <c r="O147" s="171"/>
      <c r="P147" s="56"/>
      <c r="Q147" s="156"/>
      <c r="R147" s="156"/>
      <c r="S147" s="156"/>
      <c r="T147" s="154"/>
      <c r="U147" s="153"/>
      <c r="V147" s="153"/>
      <c r="W147" s="55" t="str">
        <f t="shared" si="25"/>
        <v/>
      </c>
      <c r="X147" s="49" t="str">
        <f t="shared" si="26"/>
        <v/>
      </c>
      <c r="Y147" s="49" t="str">
        <f t="shared" si="27"/>
        <v/>
      </c>
      <c r="Z147" s="49" t="str">
        <f t="shared" si="24"/>
        <v/>
      </c>
      <c r="AA147" s="49" t="str">
        <f t="shared" ref="AA147:AA210" si="31">IF(AND(ISNUMBER(Y147),ISNUMBER(Z147)),Y147/Z147,"")</f>
        <v/>
      </c>
      <c r="AB147" s="51" t="str">
        <f t="shared" ref="AB147:AB210" si="32">IF(OR(N147="",N147=N146),"",IF(OR(O147=1,P147="",Q147="",R147=""),"ND",IF(OR(Q147&gt;P147,R147&gt;P147),"Error",MIN(P147:R147))))</f>
        <v/>
      </c>
      <c r="AC147" s="51" t="str">
        <f t="shared" ref="AC147:AC210" si="33">IF(OR(N147="",N147=N146),"",IF(OR(O147=1,P147="",R147="",S147=""),"ND",IF(R147&gt;P147,"Error",(P147-R147)/(S147/60))))</f>
        <v/>
      </c>
      <c r="AD147" s="52" t="str">
        <f t="shared" si="28"/>
        <v/>
      </c>
      <c r="AE147" s="53" t="str">
        <f t="shared" ref="AE147:AE210" si="34">IF(OR(V147&gt;=$P$9,AND(V147="",NOT(ISNUMBER(AE146)))),"",IF(ISNUMBER(AE146),AE146+5/60,5/60))</f>
        <v/>
      </c>
      <c r="AF147" s="152"/>
      <c r="AG147" s="128" t="str">
        <f t="shared" si="29"/>
        <v/>
      </c>
      <c r="AH147" s="129" t="str">
        <f t="shared" ref="AH147:AH210" si="35">IF(AND(AG147="No",D147=1),"Yes","")</f>
        <v/>
      </c>
    </row>
    <row r="148" spans="1:34" x14ac:dyDescent="0.25">
      <c r="B148" s="143">
        <f t="shared" si="30"/>
        <v>0.45486111111110999</v>
      </c>
      <c r="C148" s="46"/>
      <c r="D148" s="54"/>
      <c r="E148" s="46"/>
      <c r="F148" s="54"/>
      <c r="G148" s="56"/>
      <c r="H148" s="154"/>
      <c r="I148" s="54"/>
      <c r="J148" s="155"/>
      <c r="K148" s="56"/>
      <c r="L148" s="156"/>
      <c r="M148" s="154"/>
      <c r="N148" s="73"/>
      <c r="O148" s="171"/>
      <c r="P148" s="56"/>
      <c r="Q148" s="156"/>
      <c r="R148" s="156"/>
      <c r="S148" s="156"/>
      <c r="T148" s="154"/>
      <c r="U148" s="153"/>
      <c r="V148" s="153"/>
      <c r="W148" s="55" t="str">
        <f t="shared" si="25"/>
        <v/>
      </c>
      <c r="X148" s="49" t="str">
        <f t="shared" si="26"/>
        <v/>
      </c>
      <c r="Y148" s="49" t="str">
        <f t="shared" si="27"/>
        <v/>
      </c>
      <c r="Z148" s="49" t="str">
        <f t="shared" si="24"/>
        <v/>
      </c>
      <c r="AA148" s="49" t="str">
        <f t="shared" si="31"/>
        <v/>
      </c>
      <c r="AB148" s="51" t="str">
        <f t="shared" si="32"/>
        <v/>
      </c>
      <c r="AC148" s="51" t="str">
        <f t="shared" si="33"/>
        <v/>
      </c>
      <c r="AD148" s="52" t="str">
        <f t="shared" si="28"/>
        <v/>
      </c>
      <c r="AE148" s="53" t="str">
        <f t="shared" si="34"/>
        <v/>
      </c>
      <c r="AF148" s="152"/>
      <c r="AG148" s="128" t="str">
        <f t="shared" si="29"/>
        <v/>
      </c>
      <c r="AH148" s="129" t="str">
        <f t="shared" si="35"/>
        <v/>
      </c>
    </row>
    <row r="149" spans="1:34" x14ac:dyDescent="0.25">
      <c r="B149" s="143">
        <f t="shared" si="30"/>
        <v>0.4583333333333322</v>
      </c>
      <c r="C149" s="46"/>
      <c r="D149" s="54"/>
      <c r="E149" s="46"/>
      <c r="F149" s="54"/>
      <c r="G149" s="56"/>
      <c r="H149" s="154"/>
      <c r="I149" s="54"/>
      <c r="J149" s="155"/>
      <c r="K149" s="56"/>
      <c r="L149" s="156"/>
      <c r="M149" s="154"/>
      <c r="N149" s="73"/>
      <c r="O149" s="171"/>
      <c r="P149" s="56"/>
      <c r="Q149" s="156"/>
      <c r="R149" s="156"/>
      <c r="S149" s="156"/>
      <c r="T149" s="154"/>
      <c r="U149" s="153"/>
      <c r="V149" s="153"/>
      <c r="W149" s="55" t="str">
        <f t="shared" si="25"/>
        <v/>
      </c>
      <c r="X149" s="49" t="str">
        <f t="shared" si="26"/>
        <v/>
      </c>
      <c r="Y149" s="49" t="str">
        <f t="shared" si="27"/>
        <v/>
      </c>
      <c r="Z149" s="49" t="str">
        <f t="shared" si="24"/>
        <v/>
      </c>
      <c r="AA149" s="49" t="str">
        <f t="shared" si="31"/>
        <v/>
      </c>
      <c r="AB149" s="51" t="str">
        <f t="shared" si="32"/>
        <v/>
      </c>
      <c r="AC149" s="51" t="str">
        <f t="shared" si="33"/>
        <v/>
      </c>
      <c r="AD149" s="52" t="str">
        <f t="shared" si="28"/>
        <v/>
      </c>
      <c r="AE149" s="53" t="str">
        <f t="shared" si="34"/>
        <v/>
      </c>
      <c r="AF149" s="152"/>
      <c r="AG149" s="128" t="str">
        <f t="shared" si="29"/>
        <v/>
      </c>
      <c r="AH149" s="129" t="str">
        <f t="shared" si="35"/>
        <v/>
      </c>
    </row>
    <row r="150" spans="1:34" x14ac:dyDescent="0.25">
      <c r="B150" s="143">
        <f t="shared" si="30"/>
        <v>0.46180555555555441</v>
      </c>
      <c r="C150" s="46"/>
      <c r="D150" s="54"/>
      <c r="E150" s="46"/>
      <c r="F150" s="54"/>
      <c r="G150" s="56"/>
      <c r="H150" s="154"/>
      <c r="I150" s="54"/>
      <c r="J150" s="155"/>
      <c r="K150" s="56"/>
      <c r="L150" s="156"/>
      <c r="M150" s="154"/>
      <c r="N150" s="73"/>
      <c r="O150" s="171"/>
      <c r="P150" s="56"/>
      <c r="Q150" s="156"/>
      <c r="R150" s="156"/>
      <c r="S150" s="156"/>
      <c r="T150" s="154"/>
      <c r="U150" s="153"/>
      <c r="V150" s="153"/>
      <c r="W150" s="55" t="str">
        <f t="shared" si="25"/>
        <v/>
      </c>
      <c r="X150" s="49" t="str">
        <f t="shared" si="26"/>
        <v/>
      </c>
      <c r="Y150" s="49" t="str">
        <f t="shared" si="27"/>
        <v/>
      </c>
      <c r="Z150" s="49" t="str">
        <f t="shared" si="24"/>
        <v/>
      </c>
      <c r="AA150" s="49" t="str">
        <f t="shared" si="31"/>
        <v/>
      </c>
      <c r="AB150" s="51" t="str">
        <f t="shared" si="32"/>
        <v/>
      </c>
      <c r="AC150" s="51" t="str">
        <f t="shared" si="33"/>
        <v/>
      </c>
      <c r="AD150" s="52" t="str">
        <f t="shared" si="28"/>
        <v/>
      </c>
      <c r="AE150" s="53" t="str">
        <f t="shared" si="34"/>
        <v/>
      </c>
      <c r="AF150" s="152"/>
      <c r="AG150" s="128" t="str">
        <f t="shared" si="29"/>
        <v/>
      </c>
      <c r="AH150" s="129" t="str">
        <f t="shared" si="35"/>
        <v/>
      </c>
    </row>
    <row r="151" spans="1:34" x14ac:dyDescent="0.25">
      <c r="B151" s="143">
        <f t="shared" si="30"/>
        <v>0.46527777777777662</v>
      </c>
      <c r="C151" s="46"/>
      <c r="D151" s="54"/>
      <c r="E151" s="46"/>
      <c r="F151" s="54"/>
      <c r="G151" s="56"/>
      <c r="H151" s="154"/>
      <c r="I151" s="54"/>
      <c r="J151" s="155"/>
      <c r="K151" s="56"/>
      <c r="L151" s="156"/>
      <c r="M151" s="154"/>
      <c r="N151" s="73"/>
      <c r="O151" s="171"/>
      <c r="P151" s="56"/>
      <c r="Q151" s="156"/>
      <c r="R151" s="156"/>
      <c r="S151" s="156"/>
      <c r="T151" s="154"/>
      <c r="U151" s="153"/>
      <c r="V151" s="153"/>
      <c r="W151" s="55" t="str">
        <f t="shared" si="25"/>
        <v/>
      </c>
      <c r="X151" s="49" t="str">
        <f t="shared" si="26"/>
        <v/>
      </c>
      <c r="Y151" s="49" t="str">
        <f t="shared" si="27"/>
        <v/>
      </c>
      <c r="Z151" s="49" t="str">
        <f t="shared" si="24"/>
        <v/>
      </c>
      <c r="AA151" s="49" t="str">
        <f t="shared" si="31"/>
        <v/>
      </c>
      <c r="AB151" s="51" t="str">
        <f t="shared" si="32"/>
        <v/>
      </c>
      <c r="AC151" s="51" t="str">
        <f t="shared" si="33"/>
        <v/>
      </c>
      <c r="AD151" s="52" t="str">
        <f t="shared" si="28"/>
        <v/>
      </c>
      <c r="AE151" s="53" t="str">
        <f t="shared" si="34"/>
        <v/>
      </c>
      <c r="AF151" s="152"/>
      <c r="AG151" s="128" t="str">
        <f t="shared" si="29"/>
        <v/>
      </c>
      <c r="AH151" s="129" t="str">
        <f t="shared" si="35"/>
        <v/>
      </c>
    </row>
    <row r="152" spans="1:34" x14ac:dyDescent="0.25">
      <c r="B152" s="143">
        <f t="shared" si="30"/>
        <v>0.46874999999999883</v>
      </c>
      <c r="C152" s="46"/>
      <c r="D152" s="54"/>
      <c r="E152" s="46"/>
      <c r="F152" s="54"/>
      <c r="G152" s="56"/>
      <c r="H152" s="154"/>
      <c r="I152" s="54"/>
      <c r="J152" s="155"/>
      <c r="K152" s="56"/>
      <c r="L152" s="156"/>
      <c r="M152" s="154"/>
      <c r="N152" s="73"/>
      <c r="O152" s="171"/>
      <c r="P152" s="56"/>
      <c r="Q152" s="156"/>
      <c r="R152" s="156"/>
      <c r="S152" s="156"/>
      <c r="T152" s="154"/>
      <c r="U152" s="153"/>
      <c r="V152" s="153"/>
      <c r="W152" s="55" t="str">
        <f t="shared" si="25"/>
        <v/>
      </c>
      <c r="X152" s="49" t="str">
        <f t="shared" si="26"/>
        <v/>
      </c>
      <c r="Y152" s="49" t="str">
        <f t="shared" si="27"/>
        <v/>
      </c>
      <c r="Z152" s="49" t="str">
        <f t="shared" si="24"/>
        <v/>
      </c>
      <c r="AA152" s="49" t="str">
        <f t="shared" si="31"/>
        <v/>
      </c>
      <c r="AB152" s="51" t="str">
        <f t="shared" si="32"/>
        <v/>
      </c>
      <c r="AC152" s="51" t="str">
        <f t="shared" si="33"/>
        <v/>
      </c>
      <c r="AD152" s="52" t="str">
        <f t="shared" si="28"/>
        <v/>
      </c>
      <c r="AE152" s="53" t="str">
        <f t="shared" si="34"/>
        <v/>
      </c>
      <c r="AF152" s="152"/>
      <c r="AG152" s="128" t="str">
        <f t="shared" si="29"/>
        <v/>
      </c>
      <c r="AH152" s="129" t="str">
        <f t="shared" si="35"/>
        <v/>
      </c>
    </row>
    <row r="153" spans="1:34" x14ac:dyDescent="0.25">
      <c r="B153" s="143">
        <f t="shared" si="30"/>
        <v>0.47222222222222104</v>
      </c>
      <c r="C153" s="46"/>
      <c r="D153" s="54"/>
      <c r="E153" s="46"/>
      <c r="F153" s="54"/>
      <c r="G153" s="56"/>
      <c r="H153" s="154"/>
      <c r="I153" s="54"/>
      <c r="J153" s="155"/>
      <c r="K153" s="56"/>
      <c r="L153" s="156"/>
      <c r="M153" s="154"/>
      <c r="N153" s="73"/>
      <c r="O153" s="171"/>
      <c r="P153" s="56"/>
      <c r="Q153" s="156"/>
      <c r="R153" s="156"/>
      <c r="S153" s="156"/>
      <c r="T153" s="154"/>
      <c r="U153" s="153"/>
      <c r="V153" s="153"/>
      <c r="W153" s="55" t="str">
        <f t="shared" si="25"/>
        <v/>
      </c>
      <c r="X153" s="49" t="str">
        <f t="shared" si="26"/>
        <v/>
      </c>
      <c r="Y153" s="49" t="str">
        <f t="shared" si="27"/>
        <v/>
      </c>
      <c r="Z153" s="49" t="str">
        <f t="shared" si="24"/>
        <v/>
      </c>
      <c r="AA153" s="49" t="str">
        <f t="shared" si="31"/>
        <v/>
      </c>
      <c r="AB153" s="51" t="str">
        <f t="shared" si="32"/>
        <v/>
      </c>
      <c r="AC153" s="51" t="str">
        <f t="shared" si="33"/>
        <v/>
      </c>
      <c r="AD153" s="52" t="str">
        <f t="shared" si="28"/>
        <v/>
      </c>
      <c r="AE153" s="53" t="str">
        <f t="shared" si="34"/>
        <v/>
      </c>
      <c r="AF153" s="152"/>
      <c r="AG153" s="128" t="str">
        <f t="shared" si="29"/>
        <v/>
      </c>
      <c r="AH153" s="129" t="str">
        <f t="shared" si="35"/>
        <v/>
      </c>
    </row>
    <row r="154" spans="1:34" x14ac:dyDescent="0.25">
      <c r="B154" s="143">
        <f t="shared" si="30"/>
        <v>0.47569444444444325</v>
      </c>
      <c r="C154" s="46"/>
      <c r="D154" s="54"/>
      <c r="E154" s="46"/>
      <c r="F154" s="54"/>
      <c r="G154" s="56"/>
      <c r="H154" s="154"/>
      <c r="I154" s="54"/>
      <c r="J154" s="155"/>
      <c r="K154" s="56"/>
      <c r="L154" s="156"/>
      <c r="M154" s="154"/>
      <c r="N154" s="73"/>
      <c r="O154" s="171"/>
      <c r="P154" s="56"/>
      <c r="Q154" s="156"/>
      <c r="R154" s="156"/>
      <c r="S154" s="156"/>
      <c r="T154" s="154"/>
      <c r="U154" s="153"/>
      <c r="V154" s="153"/>
      <c r="W154" s="55" t="str">
        <f t="shared" si="25"/>
        <v/>
      </c>
      <c r="X154" s="49" t="str">
        <f t="shared" si="26"/>
        <v/>
      </c>
      <c r="Y154" s="49" t="str">
        <f t="shared" si="27"/>
        <v/>
      </c>
      <c r="Z154" s="49" t="str">
        <f t="shared" si="24"/>
        <v/>
      </c>
      <c r="AA154" s="49" t="str">
        <f t="shared" si="31"/>
        <v/>
      </c>
      <c r="AB154" s="51" t="str">
        <f t="shared" si="32"/>
        <v/>
      </c>
      <c r="AC154" s="51" t="str">
        <f t="shared" si="33"/>
        <v/>
      </c>
      <c r="AD154" s="52" t="str">
        <f t="shared" si="28"/>
        <v/>
      </c>
      <c r="AE154" s="53" t="str">
        <f t="shared" si="34"/>
        <v/>
      </c>
      <c r="AF154" s="152"/>
      <c r="AG154" s="128" t="str">
        <f t="shared" si="29"/>
        <v/>
      </c>
      <c r="AH154" s="129" t="str">
        <f t="shared" si="35"/>
        <v/>
      </c>
    </row>
    <row r="155" spans="1:34" x14ac:dyDescent="0.25">
      <c r="B155" s="143">
        <f t="shared" si="30"/>
        <v>0.47916666666666546</v>
      </c>
      <c r="C155" s="46"/>
      <c r="D155" s="54"/>
      <c r="E155" s="46"/>
      <c r="F155" s="54"/>
      <c r="G155" s="56"/>
      <c r="H155" s="154"/>
      <c r="I155" s="54"/>
      <c r="J155" s="155"/>
      <c r="K155" s="56"/>
      <c r="L155" s="156"/>
      <c r="M155" s="154"/>
      <c r="N155" s="73"/>
      <c r="O155" s="171"/>
      <c r="P155" s="56"/>
      <c r="Q155" s="156"/>
      <c r="R155" s="156"/>
      <c r="S155" s="156"/>
      <c r="T155" s="154"/>
      <c r="U155" s="153"/>
      <c r="V155" s="153"/>
      <c r="W155" s="55" t="str">
        <f t="shared" si="25"/>
        <v/>
      </c>
      <c r="X155" s="49" t="str">
        <f t="shared" si="26"/>
        <v/>
      </c>
      <c r="Y155" s="49" t="str">
        <f t="shared" si="27"/>
        <v/>
      </c>
      <c r="Z155" s="49" t="str">
        <f t="shared" si="24"/>
        <v/>
      </c>
      <c r="AA155" s="49" t="str">
        <f t="shared" si="31"/>
        <v/>
      </c>
      <c r="AB155" s="51" t="str">
        <f t="shared" si="32"/>
        <v/>
      </c>
      <c r="AC155" s="51" t="str">
        <f t="shared" si="33"/>
        <v/>
      </c>
      <c r="AD155" s="52" t="str">
        <f t="shared" si="28"/>
        <v/>
      </c>
      <c r="AE155" s="53" t="str">
        <f t="shared" si="34"/>
        <v/>
      </c>
      <c r="AF155" s="152"/>
      <c r="AG155" s="128" t="str">
        <f t="shared" si="29"/>
        <v/>
      </c>
      <c r="AH155" s="129" t="str">
        <f t="shared" si="35"/>
        <v/>
      </c>
    </row>
    <row r="156" spans="1:34" x14ac:dyDescent="0.25">
      <c r="B156" s="143">
        <f t="shared" si="30"/>
        <v>0.48263888888888767</v>
      </c>
      <c r="C156" s="46"/>
      <c r="D156" s="54"/>
      <c r="E156" s="46"/>
      <c r="F156" s="54"/>
      <c r="G156" s="56"/>
      <c r="H156" s="154"/>
      <c r="I156" s="54"/>
      <c r="J156" s="155"/>
      <c r="K156" s="56"/>
      <c r="L156" s="156"/>
      <c r="M156" s="154"/>
      <c r="N156" s="73"/>
      <c r="O156" s="171"/>
      <c r="P156" s="56"/>
      <c r="Q156" s="156"/>
      <c r="R156" s="156"/>
      <c r="S156" s="156"/>
      <c r="T156" s="154"/>
      <c r="U156" s="153"/>
      <c r="V156" s="153"/>
      <c r="W156" s="55" t="str">
        <f t="shared" si="25"/>
        <v/>
      </c>
      <c r="X156" s="49" t="str">
        <f t="shared" si="26"/>
        <v/>
      </c>
      <c r="Y156" s="49" t="str">
        <f t="shared" si="27"/>
        <v/>
      </c>
      <c r="Z156" s="49" t="str">
        <f t="shared" si="24"/>
        <v/>
      </c>
      <c r="AA156" s="49" t="str">
        <f t="shared" si="31"/>
        <v/>
      </c>
      <c r="AB156" s="51" t="str">
        <f t="shared" si="32"/>
        <v/>
      </c>
      <c r="AC156" s="51" t="str">
        <f t="shared" si="33"/>
        <v/>
      </c>
      <c r="AD156" s="52" t="str">
        <f t="shared" si="28"/>
        <v/>
      </c>
      <c r="AE156" s="53" t="str">
        <f t="shared" si="34"/>
        <v/>
      </c>
      <c r="AF156" s="152"/>
      <c r="AG156" s="128" t="str">
        <f t="shared" si="29"/>
        <v/>
      </c>
      <c r="AH156" s="129" t="str">
        <f t="shared" si="35"/>
        <v/>
      </c>
    </row>
    <row r="157" spans="1:34" x14ac:dyDescent="0.25">
      <c r="B157" s="143">
        <f t="shared" si="30"/>
        <v>0.48611111111110988</v>
      </c>
      <c r="C157" s="46"/>
      <c r="D157" s="54"/>
      <c r="E157" s="46"/>
      <c r="F157" s="54"/>
      <c r="G157" s="56"/>
      <c r="H157" s="154"/>
      <c r="I157" s="54"/>
      <c r="J157" s="155"/>
      <c r="K157" s="56"/>
      <c r="L157" s="156"/>
      <c r="M157" s="154"/>
      <c r="N157" s="73"/>
      <c r="O157" s="171"/>
      <c r="P157" s="56"/>
      <c r="Q157" s="156"/>
      <c r="R157" s="156"/>
      <c r="S157" s="156"/>
      <c r="T157" s="154"/>
      <c r="U157" s="153"/>
      <c r="V157" s="153"/>
      <c r="W157" s="55" t="str">
        <f t="shared" si="25"/>
        <v/>
      </c>
      <c r="X157" s="49" t="str">
        <f t="shared" si="26"/>
        <v/>
      </c>
      <c r="Y157" s="49" t="str">
        <f t="shared" si="27"/>
        <v/>
      </c>
      <c r="Z157" s="49" t="str">
        <f t="shared" si="24"/>
        <v/>
      </c>
      <c r="AA157" s="49" t="str">
        <f t="shared" si="31"/>
        <v/>
      </c>
      <c r="AB157" s="51" t="str">
        <f t="shared" si="32"/>
        <v/>
      </c>
      <c r="AC157" s="51" t="str">
        <f t="shared" si="33"/>
        <v/>
      </c>
      <c r="AD157" s="52" t="str">
        <f t="shared" si="28"/>
        <v/>
      </c>
      <c r="AE157" s="53" t="str">
        <f t="shared" si="34"/>
        <v/>
      </c>
      <c r="AF157" s="152"/>
      <c r="AG157" s="128" t="str">
        <f t="shared" si="29"/>
        <v/>
      </c>
      <c r="AH157" s="129" t="str">
        <f t="shared" si="35"/>
        <v/>
      </c>
    </row>
    <row r="158" spans="1:34" x14ac:dyDescent="0.25">
      <c r="B158" s="143">
        <f t="shared" si="30"/>
        <v>0.48958333333333209</v>
      </c>
      <c r="C158" s="46"/>
      <c r="D158" s="54"/>
      <c r="E158" s="46"/>
      <c r="F158" s="54"/>
      <c r="G158" s="56"/>
      <c r="H158" s="154"/>
      <c r="I158" s="54"/>
      <c r="J158" s="155"/>
      <c r="K158" s="56"/>
      <c r="L158" s="156"/>
      <c r="M158" s="154"/>
      <c r="N158" s="73"/>
      <c r="O158" s="171"/>
      <c r="P158" s="56"/>
      <c r="Q158" s="156"/>
      <c r="R158" s="156"/>
      <c r="S158" s="156"/>
      <c r="T158" s="154"/>
      <c r="U158" s="153"/>
      <c r="V158" s="153"/>
      <c r="W158" s="55" t="str">
        <f t="shared" si="25"/>
        <v/>
      </c>
      <c r="X158" s="49" t="str">
        <f t="shared" si="26"/>
        <v/>
      </c>
      <c r="Y158" s="49" t="str">
        <f t="shared" si="27"/>
        <v/>
      </c>
      <c r="Z158" s="49" t="str">
        <f t="shared" si="24"/>
        <v/>
      </c>
      <c r="AA158" s="49" t="str">
        <f t="shared" si="31"/>
        <v/>
      </c>
      <c r="AB158" s="51" t="str">
        <f t="shared" si="32"/>
        <v/>
      </c>
      <c r="AC158" s="51" t="str">
        <f t="shared" si="33"/>
        <v/>
      </c>
      <c r="AD158" s="52" t="str">
        <f t="shared" si="28"/>
        <v/>
      </c>
      <c r="AE158" s="53" t="str">
        <f t="shared" si="34"/>
        <v/>
      </c>
      <c r="AF158" s="152"/>
      <c r="AG158" s="128" t="str">
        <f t="shared" si="29"/>
        <v/>
      </c>
      <c r="AH158" s="129" t="str">
        <f t="shared" si="35"/>
        <v/>
      </c>
    </row>
    <row r="159" spans="1:34" x14ac:dyDescent="0.25">
      <c r="B159" s="143">
        <f t="shared" si="30"/>
        <v>0.4930555555555543</v>
      </c>
      <c r="C159" s="46"/>
      <c r="D159" s="54"/>
      <c r="E159" s="46"/>
      <c r="F159" s="54"/>
      <c r="G159" s="56"/>
      <c r="H159" s="154"/>
      <c r="I159" s="54"/>
      <c r="J159" s="155"/>
      <c r="K159" s="56"/>
      <c r="L159" s="156"/>
      <c r="M159" s="154"/>
      <c r="N159" s="73"/>
      <c r="O159" s="171"/>
      <c r="P159" s="56"/>
      <c r="Q159" s="156"/>
      <c r="R159" s="156"/>
      <c r="S159" s="156"/>
      <c r="T159" s="154"/>
      <c r="U159" s="153"/>
      <c r="V159" s="153"/>
      <c r="W159" s="55" t="str">
        <f t="shared" si="25"/>
        <v/>
      </c>
      <c r="X159" s="49" t="str">
        <f t="shared" si="26"/>
        <v/>
      </c>
      <c r="Y159" s="49" t="str">
        <f t="shared" si="27"/>
        <v/>
      </c>
      <c r="Z159" s="49" t="str">
        <f t="shared" si="24"/>
        <v/>
      </c>
      <c r="AA159" s="49" t="str">
        <f t="shared" si="31"/>
        <v/>
      </c>
      <c r="AB159" s="51" t="str">
        <f t="shared" si="32"/>
        <v/>
      </c>
      <c r="AC159" s="51" t="str">
        <f t="shared" si="33"/>
        <v/>
      </c>
      <c r="AD159" s="52" t="str">
        <f t="shared" si="28"/>
        <v/>
      </c>
      <c r="AE159" s="53" t="str">
        <f t="shared" si="34"/>
        <v/>
      </c>
      <c r="AF159" s="152"/>
      <c r="AG159" s="128" t="str">
        <f t="shared" si="29"/>
        <v/>
      </c>
      <c r="AH159" s="129" t="str">
        <f t="shared" si="35"/>
        <v/>
      </c>
    </row>
    <row r="160" spans="1:34" ht="15.75" thickBot="1" x14ac:dyDescent="0.3">
      <c r="A160" s="14"/>
      <c r="B160" s="149">
        <f t="shared" si="30"/>
        <v>0.49652777777777651</v>
      </c>
      <c r="C160" s="57"/>
      <c r="D160" s="58"/>
      <c r="E160" s="57"/>
      <c r="F160" s="58"/>
      <c r="G160" s="59"/>
      <c r="H160" s="157"/>
      <c r="I160" s="58"/>
      <c r="J160" s="158"/>
      <c r="K160" s="59"/>
      <c r="L160" s="159"/>
      <c r="M160" s="157"/>
      <c r="N160" s="74"/>
      <c r="O160" s="172"/>
      <c r="P160" s="59"/>
      <c r="Q160" s="159"/>
      <c r="R160" s="159"/>
      <c r="S160" s="159"/>
      <c r="T160" s="157"/>
      <c r="U160" s="160"/>
      <c r="V160" s="160"/>
      <c r="W160" s="60" t="str">
        <f t="shared" si="25"/>
        <v/>
      </c>
      <c r="X160" s="61" t="str">
        <f t="shared" si="26"/>
        <v/>
      </c>
      <c r="Y160" s="61" t="str">
        <f t="shared" si="27"/>
        <v/>
      </c>
      <c r="Z160" s="61" t="str">
        <f t="shared" si="24"/>
        <v/>
      </c>
      <c r="AA160" s="61" t="str">
        <f t="shared" si="31"/>
        <v/>
      </c>
      <c r="AB160" s="62" t="str">
        <f t="shared" si="32"/>
        <v/>
      </c>
      <c r="AC160" s="62" t="str">
        <f t="shared" si="33"/>
        <v/>
      </c>
      <c r="AD160" s="63" t="str">
        <f t="shared" si="28"/>
        <v/>
      </c>
      <c r="AE160" s="64" t="str">
        <f t="shared" si="34"/>
        <v/>
      </c>
      <c r="AF160" s="152"/>
      <c r="AG160" s="128" t="str">
        <f t="shared" si="29"/>
        <v/>
      </c>
      <c r="AH160" s="129" t="str">
        <f t="shared" si="35"/>
        <v/>
      </c>
    </row>
    <row r="161" spans="1:34" x14ac:dyDescent="0.25">
      <c r="A161" s="14" t="s">
        <v>46</v>
      </c>
      <c r="B161" s="150">
        <f t="shared" si="30"/>
        <v>0.49999999999999872</v>
      </c>
      <c r="C161" s="65"/>
      <c r="D161" s="47"/>
      <c r="E161" s="65"/>
      <c r="F161" s="47"/>
      <c r="G161" s="66"/>
      <c r="H161" s="161"/>
      <c r="I161" s="47"/>
      <c r="J161" s="162"/>
      <c r="K161" s="66"/>
      <c r="L161" s="163"/>
      <c r="M161" s="161"/>
      <c r="N161" s="75"/>
      <c r="O161" s="168"/>
      <c r="P161" s="66"/>
      <c r="Q161" s="163"/>
      <c r="R161" s="163"/>
      <c r="S161" s="163"/>
      <c r="T161" s="161"/>
      <c r="U161" s="164"/>
      <c r="V161" s="164"/>
      <c r="W161" s="48" t="str">
        <f t="shared" si="25"/>
        <v/>
      </c>
      <c r="X161" s="50" t="str">
        <f t="shared" si="26"/>
        <v/>
      </c>
      <c r="Y161" s="50" t="str">
        <f t="shared" si="27"/>
        <v/>
      </c>
      <c r="Z161" s="50" t="str">
        <f t="shared" si="24"/>
        <v/>
      </c>
      <c r="AA161" s="50" t="str">
        <f t="shared" si="31"/>
        <v/>
      </c>
      <c r="AB161" s="67" t="str">
        <f t="shared" si="32"/>
        <v/>
      </c>
      <c r="AC161" s="67" t="str">
        <f t="shared" si="33"/>
        <v/>
      </c>
      <c r="AD161" s="68" t="str">
        <f t="shared" si="28"/>
        <v/>
      </c>
      <c r="AE161" s="69" t="str">
        <f t="shared" si="34"/>
        <v/>
      </c>
      <c r="AF161" s="152"/>
      <c r="AG161" s="128" t="str">
        <f t="shared" si="29"/>
        <v/>
      </c>
      <c r="AH161" s="129" t="str">
        <f t="shared" si="35"/>
        <v/>
      </c>
    </row>
    <row r="162" spans="1:34" x14ac:dyDescent="0.25">
      <c r="B162" s="143">
        <f t="shared" si="30"/>
        <v>0.50347222222222099</v>
      </c>
      <c r="C162" s="46"/>
      <c r="D162" s="54"/>
      <c r="E162" s="46"/>
      <c r="F162" s="54"/>
      <c r="G162" s="56"/>
      <c r="H162" s="154"/>
      <c r="I162" s="54"/>
      <c r="J162" s="155"/>
      <c r="K162" s="56"/>
      <c r="L162" s="156"/>
      <c r="M162" s="154"/>
      <c r="N162" s="73"/>
      <c r="O162" s="171"/>
      <c r="P162" s="56"/>
      <c r="Q162" s="156"/>
      <c r="R162" s="156"/>
      <c r="S162" s="156"/>
      <c r="T162" s="154"/>
      <c r="U162" s="153"/>
      <c r="V162" s="153"/>
      <c r="W162" s="55" t="str">
        <f t="shared" si="25"/>
        <v/>
      </c>
      <c r="X162" s="49" t="str">
        <f t="shared" si="26"/>
        <v/>
      </c>
      <c r="Y162" s="49" t="str">
        <f t="shared" si="27"/>
        <v/>
      </c>
      <c r="Z162" s="49" t="str">
        <f t="shared" si="24"/>
        <v/>
      </c>
      <c r="AA162" s="49" t="str">
        <f t="shared" si="31"/>
        <v/>
      </c>
      <c r="AB162" s="51" t="str">
        <f t="shared" si="32"/>
        <v/>
      </c>
      <c r="AC162" s="51" t="str">
        <f t="shared" si="33"/>
        <v/>
      </c>
      <c r="AD162" s="52" t="str">
        <f t="shared" si="28"/>
        <v/>
      </c>
      <c r="AE162" s="53" t="str">
        <f t="shared" si="34"/>
        <v/>
      </c>
      <c r="AF162" s="152"/>
      <c r="AG162" s="128" t="str">
        <f t="shared" si="29"/>
        <v/>
      </c>
      <c r="AH162" s="129" t="str">
        <f t="shared" si="35"/>
        <v/>
      </c>
    </row>
    <row r="163" spans="1:34" x14ac:dyDescent="0.25">
      <c r="B163" s="143">
        <f t="shared" si="30"/>
        <v>0.5069444444444432</v>
      </c>
      <c r="C163" s="46"/>
      <c r="D163" s="54"/>
      <c r="E163" s="46"/>
      <c r="F163" s="54"/>
      <c r="G163" s="56"/>
      <c r="H163" s="154"/>
      <c r="I163" s="54"/>
      <c r="J163" s="155"/>
      <c r="K163" s="56"/>
      <c r="L163" s="156"/>
      <c r="M163" s="154"/>
      <c r="N163" s="73"/>
      <c r="O163" s="171"/>
      <c r="P163" s="56"/>
      <c r="Q163" s="156"/>
      <c r="R163" s="156"/>
      <c r="S163" s="156"/>
      <c r="T163" s="154"/>
      <c r="U163" s="153"/>
      <c r="V163" s="153"/>
      <c r="W163" s="55" t="str">
        <f t="shared" si="25"/>
        <v/>
      </c>
      <c r="X163" s="49" t="str">
        <f t="shared" si="26"/>
        <v/>
      </c>
      <c r="Y163" s="49" t="str">
        <f t="shared" si="27"/>
        <v/>
      </c>
      <c r="Z163" s="49" t="str">
        <f t="shared" si="24"/>
        <v/>
      </c>
      <c r="AA163" s="49" t="str">
        <f t="shared" si="31"/>
        <v/>
      </c>
      <c r="AB163" s="51" t="str">
        <f t="shared" si="32"/>
        <v/>
      </c>
      <c r="AC163" s="51" t="str">
        <f t="shared" si="33"/>
        <v/>
      </c>
      <c r="AD163" s="52" t="str">
        <f t="shared" si="28"/>
        <v/>
      </c>
      <c r="AE163" s="53" t="str">
        <f t="shared" si="34"/>
        <v/>
      </c>
      <c r="AF163" s="152"/>
      <c r="AG163" s="128" t="str">
        <f t="shared" si="29"/>
        <v/>
      </c>
      <c r="AH163" s="129" t="str">
        <f t="shared" si="35"/>
        <v/>
      </c>
    </row>
    <row r="164" spans="1:34" x14ac:dyDescent="0.25">
      <c r="B164" s="143">
        <f t="shared" si="30"/>
        <v>0.51041666666666541</v>
      </c>
      <c r="C164" s="46"/>
      <c r="D164" s="54"/>
      <c r="E164" s="46"/>
      <c r="F164" s="54"/>
      <c r="G164" s="56"/>
      <c r="H164" s="154"/>
      <c r="I164" s="54"/>
      <c r="J164" s="155"/>
      <c r="K164" s="56"/>
      <c r="L164" s="156"/>
      <c r="M164" s="154"/>
      <c r="N164" s="73"/>
      <c r="O164" s="171"/>
      <c r="P164" s="56"/>
      <c r="Q164" s="156"/>
      <c r="R164" s="156"/>
      <c r="S164" s="156"/>
      <c r="T164" s="154"/>
      <c r="U164" s="153"/>
      <c r="V164" s="153"/>
      <c r="W164" s="55" t="str">
        <f t="shared" si="25"/>
        <v/>
      </c>
      <c r="X164" s="49" t="str">
        <f t="shared" si="26"/>
        <v/>
      </c>
      <c r="Y164" s="49" t="str">
        <f t="shared" si="27"/>
        <v/>
      </c>
      <c r="Z164" s="49" t="str">
        <f t="shared" si="24"/>
        <v/>
      </c>
      <c r="AA164" s="49" t="str">
        <f t="shared" si="31"/>
        <v/>
      </c>
      <c r="AB164" s="51" t="str">
        <f t="shared" si="32"/>
        <v/>
      </c>
      <c r="AC164" s="51" t="str">
        <f t="shared" si="33"/>
        <v/>
      </c>
      <c r="AD164" s="52" t="str">
        <f t="shared" si="28"/>
        <v/>
      </c>
      <c r="AE164" s="53" t="str">
        <f t="shared" si="34"/>
        <v/>
      </c>
      <c r="AF164" s="152"/>
      <c r="AG164" s="128" t="str">
        <f t="shared" si="29"/>
        <v/>
      </c>
      <c r="AH164" s="129" t="str">
        <f t="shared" si="35"/>
        <v/>
      </c>
    </row>
    <row r="165" spans="1:34" x14ac:dyDescent="0.25">
      <c r="B165" s="143">
        <f t="shared" si="30"/>
        <v>0.51388888888888762</v>
      </c>
      <c r="C165" s="46"/>
      <c r="D165" s="54"/>
      <c r="E165" s="46"/>
      <c r="F165" s="54"/>
      <c r="G165" s="56"/>
      <c r="H165" s="154"/>
      <c r="I165" s="54"/>
      <c r="J165" s="155"/>
      <c r="K165" s="56"/>
      <c r="L165" s="156"/>
      <c r="M165" s="154"/>
      <c r="N165" s="73"/>
      <c r="O165" s="171"/>
      <c r="P165" s="56"/>
      <c r="Q165" s="156"/>
      <c r="R165" s="156"/>
      <c r="S165" s="156"/>
      <c r="T165" s="154"/>
      <c r="U165" s="153"/>
      <c r="V165" s="153"/>
      <c r="W165" s="55" t="str">
        <f t="shared" si="25"/>
        <v/>
      </c>
      <c r="X165" s="49" t="str">
        <f t="shared" si="26"/>
        <v/>
      </c>
      <c r="Y165" s="49" t="str">
        <f t="shared" si="27"/>
        <v/>
      </c>
      <c r="Z165" s="49" t="str">
        <f t="shared" si="24"/>
        <v/>
      </c>
      <c r="AA165" s="49" t="str">
        <f t="shared" si="31"/>
        <v/>
      </c>
      <c r="AB165" s="51" t="str">
        <f t="shared" si="32"/>
        <v/>
      </c>
      <c r="AC165" s="51" t="str">
        <f t="shared" si="33"/>
        <v/>
      </c>
      <c r="AD165" s="52" t="str">
        <f t="shared" si="28"/>
        <v/>
      </c>
      <c r="AE165" s="53" t="str">
        <f t="shared" si="34"/>
        <v/>
      </c>
      <c r="AF165" s="152"/>
      <c r="AG165" s="128" t="str">
        <f t="shared" si="29"/>
        <v/>
      </c>
      <c r="AH165" s="129" t="str">
        <f t="shared" si="35"/>
        <v/>
      </c>
    </row>
    <row r="166" spans="1:34" x14ac:dyDescent="0.25">
      <c r="B166" s="143">
        <f t="shared" si="30"/>
        <v>0.51736111111110983</v>
      </c>
      <c r="C166" s="46"/>
      <c r="D166" s="54"/>
      <c r="E166" s="46"/>
      <c r="F166" s="54"/>
      <c r="G166" s="56"/>
      <c r="H166" s="154"/>
      <c r="I166" s="54"/>
      <c r="J166" s="155"/>
      <c r="K166" s="56"/>
      <c r="L166" s="156"/>
      <c r="M166" s="154"/>
      <c r="N166" s="73"/>
      <c r="O166" s="171"/>
      <c r="P166" s="56"/>
      <c r="Q166" s="156"/>
      <c r="R166" s="156"/>
      <c r="S166" s="156"/>
      <c r="T166" s="154"/>
      <c r="U166" s="153"/>
      <c r="V166" s="153"/>
      <c r="W166" s="55" t="str">
        <f t="shared" si="25"/>
        <v/>
      </c>
      <c r="X166" s="49" t="str">
        <f t="shared" si="26"/>
        <v/>
      </c>
      <c r="Y166" s="49" t="str">
        <f t="shared" si="27"/>
        <v/>
      </c>
      <c r="Z166" s="49" t="str">
        <f t="shared" si="24"/>
        <v/>
      </c>
      <c r="AA166" s="49" t="str">
        <f t="shared" si="31"/>
        <v/>
      </c>
      <c r="AB166" s="51" t="str">
        <f t="shared" si="32"/>
        <v/>
      </c>
      <c r="AC166" s="51" t="str">
        <f t="shared" si="33"/>
        <v/>
      </c>
      <c r="AD166" s="52" t="str">
        <f t="shared" si="28"/>
        <v/>
      </c>
      <c r="AE166" s="53" t="str">
        <f t="shared" si="34"/>
        <v/>
      </c>
      <c r="AF166" s="152"/>
      <c r="AG166" s="128" t="str">
        <f t="shared" si="29"/>
        <v/>
      </c>
      <c r="AH166" s="129" t="str">
        <f t="shared" si="35"/>
        <v/>
      </c>
    </row>
    <row r="167" spans="1:34" x14ac:dyDescent="0.25">
      <c r="B167" s="143">
        <f t="shared" si="30"/>
        <v>0.52083333333333204</v>
      </c>
      <c r="C167" s="46"/>
      <c r="D167" s="54"/>
      <c r="E167" s="46"/>
      <c r="F167" s="54"/>
      <c r="G167" s="56"/>
      <c r="H167" s="154"/>
      <c r="I167" s="54"/>
      <c r="J167" s="155"/>
      <c r="K167" s="56"/>
      <c r="L167" s="156"/>
      <c r="M167" s="154"/>
      <c r="N167" s="73"/>
      <c r="O167" s="171"/>
      <c r="P167" s="56"/>
      <c r="Q167" s="156"/>
      <c r="R167" s="156"/>
      <c r="S167" s="156"/>
      <c r="T167" s="154"/>
      <c r="U167" s="153"/>
      <c r="V167" s="153"/>
      <c r="W167" s="55" t="str">
        <f t="shared" si="25"/>
        <v/>
      </c>
      <c r="X167" s="49" t="str">
        <f t="shared" si="26"/>
        <v/>
      </c>
      <c r="Y167" s="49" t="str">
        <f t="shared" si="27"/>
        <v/>
      </c>
      <c r="Z167" s="49" t="str">
        <f t="shared" si="24"/>
        <v/>
      </c>
      <c r="AA167" s="49" t="str">
        <f t="shared" si="31"/>
        <v/>
      </c>
      <c r="AB167" s="51" t="str">
        <f t="shared" si="32"/>
        <v/>
      </c>
      <c r="AC167" s="51" t="str">
        <f t="shared" si="33"/>
        <v/>
      </c>
      <c r="AD167" s="52" t="str">
        <f t="shared" si="28"/>
        <v/>
      </c>
      <c r="AE167" s="53" t="str">
        <f t="shared" si="34"/>
        <v/>
      </c>
      <c r="AF167" s="152"/>
      <c r="AG167" s="128" t="str">
        <f t="shared" si="29"/>
        <v/>
      </c>
      <c r="AH167" s="129" t="str">
        <f t="shared" si="35"/>
        <v/>
      </c>
    </row>
    <row r="168" spans="1:34" x14ac:dyDescent="0.25">
      <c r="B168" s="143">
        <f t="shared" si="30"/>
        <v>0.52430555555555425</v>
      </c>
      <c r="C168" s="46"/>
      <c r="D168" s="54"/>
      <c r="E168" s="46"/>
      <c r="F168" s="54"/>
      <c r="G168" s="56"/>
      <c r="H168" s="154"/>
      <c r="I168" s="54"/>
      <c r="J168" s="155"/>
      <c r="K168" s="56"/>
      <c r="L168" s="156"/>
      <c r="M168" s="154"/>
      <c r="N168" s="73"/>
      <c r="O168" s="171"/>
      <c r="P168" s="56"/>
      <c r="Q168" s="156"/>
      <c r="R168" s="156"/>
      <c r="S168" s="156"/>
      <c r="T168" s="154"/>
      <c r="U168" s="153"/>
      <c r="V168" s="153"/>
      <c r="W168" s="55" t="str">
        <f t="shared" si="25"/>
        <v/>
      </c>
      <c r="X168" s="49" t="str">
        <f t="shared" si="26"/>
        <v/>
      </c>
      <c r="Y168" s="49" t="str">
        <f t="shared" si="27"/>
        <v/>
      </c>
      <c r="Z168" s="49" t="str">
        <f t="shared" si="24"/>
        <v/>
      </c>
      <c r="AA168" s="49" t="str">
        <f t="shared" si="31"/>
        <v/>
      </c>
      <c r="AB168" s="51" t="str">
        <f t="shared" si="32"/>
        <v/>
      </c>
      <c r="AC168" s="51" t="str">
        <f t="shared" si="33"/>
        <v/>
      </c>
      <c r="AD168" s="52" t="str">
        <f t="shared" si="28"/>
        <v/>
      </c>
      <c r="AE168" s="53" t="str">
        <f t="shared" si="34"/>
        <v/>
      </c>
      <c r="AF168" s="152"/>
      <c r="AG168" s="128" t="str">
        <f t="shared" si="29"/>
        <v/>
      </c>
      <c r="AH168" s="129" t="str">
        <f t="shared" si="35"/>
        <v/>
      </c>
    </row>
    <row r="169" spans="1:34" x14ac:dyDescent="0.25">
      <c r="B169" s="143">
        <f t="shared" si="30"/>
        <v>0.52777777777777646</v>
      </c>
      <c r="C169" s="46"/>
      <c r="D169" s="54"/>
      <c r="E169" s="46"/>
      <c r="F169" s="54"/>
      <c r="G169" s="56"/>
      <c r="H169" s="154"/>
      <c r="I169" s="54"/>
      <c r="J169" s="155"/>
      <c r="K169" s="56"/>
      <c r="L169" s="156"/>
      <c r="M169" s="154"/>
      <c r="N169" s="73"/>
      <c r="O169" s="171"/>
      <c r="P169" s="56"/>
      <c r="Q169" s="156"/>
      <c r="R169" s="156"/>
      <c r="S169" s="156"/>
      <c r="T169" s="154"/>
      <c r="U169" s="153"/>
      <c r="V169" s="153"/>
      <c r="W169" s="55" t="str">
        <f t="shared" si="25"/>
        <v/>
      </c>
      <c r="X169" s="49" t="str">
        <f t="shared" si="26"/>
        <v/>
      </c>
      <c r="Y169" s="49" t="str">
        <f t="shared" si="27"/>
        <v/>
      </c>
      <c r="Z169" s="49" t="str">
        <f t="shared" si="24"/>
        <v/>
      </c>
      <c r="AA169" s="49" t="str">
        <f t="shared" si="31"/>
        <v/>
      </c>
      <c r="AB169" s="51" t="str">
        <f t="shared" si="32"/>
        <v/>
      </c>
      <c r="AC169" s="51" t="str">
        <f t="shared" si="33"/>
        <v/>
      </c>
      <c r="AD169" s="52" t="str">
        <f t="shared" si="28"/>
        <v/>
      </c>
      <c r="AE169" s="53" t="str">
        <f t="shared" si="34"/>
        <v/>
      </c>
      <c r="AF169" s="152"/>
      <c r="AG169" s="128" t="str">
        <f t="shared" si="29"/>
        <v/>
      </c>
      <c r="AH169" s="129" t="str">
        <f t="shared" si="35"/>
        <v/>
      </c>
    </row>
    <row r="170" spans="1:34" x14ac:dyDescent="0.25">
      <c r="B170" s="143">
        <f t="shared" si="30"/>
        <v>0.53124999999999867</v>
      </c>
      <c r="C170" s="46"/>
      <c r="D170" s="54"/>
      <c r="E170" s="46"/>
      <c r="F170" s="54"/>
      <c r="G170" s="56"/>
      <c r="H170" s="154"/>
      <c r="I170" s="54"/>
      <c r="J170" s="155"/>
      <c r="K170" s="56"/>
      <c r="L170" s="156"/>
      <c r="M170" s="154"/>
      <c r="N170" s="73"/>
      <c r="O170" s="171"/>
      <c r="P170" s="56"/>
      <c r="Q170" s="156"/>
      <c r="R170" s="156"/>
      <c r="S170" s="156"/>
      <c r="T170" s="154"/>
      <c r="U170" s="153"/>
      <c r="V170" s="153"/>
      <c r="W170" s="55" t="str">
        <f t="shared" si="25"/>
        <v/>
      </c>
      <c r="X170" s="49" t="str">
        <f t="shared" si="26"/>
        <v/>
      </c>
      <c r="Y170" s="49" t="str">
        <f t="shared" si="27"/>
        <v/>
      </c>
      <c r="Z170" s="49" t="str">
        <f t="shared" si="24"/>
        <v/>
      </c>
      <c r="AA170" s="49" t="str">
        <f t="shared" si="31"/>
        <v/>
      </c>
      <c r="AB170" s="51" t="str">
        <f t="shared" si="32"/>
        <v/>
      </c>
      <c r="AC170" s="51" t="str">
        <f t="shared" si="33"/>
        <v/>
      </c>
      <c r="AD170" s="52" t="str">
        <f t="shared" si="28"/>
        <v/>
      </c>
      <c r="AE170" s="53" t="str">
        <f t="shared" si="34"/>
        <v/>
      </c>
      <c r="AF170" s="152"/>
      <c r="AG170" s="128" t="str">
        <f t="shared" si="29"/>
        <v/>
      </c>
      <c r="AH170" s="129" t="str">
        <f t="shared" si="35"/>
        <v/>
      </c>
    </row>
    <row r="171" spans="1:34" x14ac:dyDescent="0.25">
      <c r="B171" s="143">
        <f t="shared" si="30"/>
        <v>0.53472222222222088</v>
      </c>
      <c r="C171" s="46"/>
      <c r="D171" s="54"/>
      <c r="E171" s="46"/>
      <c r="F171" s="54"/>
      <c r="G171" s="56"/>
      <c r="H171" s="154"/>
      <c r="I171" s="54"/>
      <c r="J171" s="155"/>
      <c r="K171" s="56"/>
      <c r="L171" s="156"/>
      <c r="M171" s="154"/>
      <c r="N171" s="73"/>
      <c r="O171" s="171"/>
      <c r="P171" s="56"/>
      <c r="Q171" s="156"/>
      <c r="R171" s="156"/>
      <c r="S171" s="156"/>
      <c r="T171" s="154"/>
      <c r="U171" s="153"/>
      <c r="V171" s="153"/>
      <c r="W171" s="55" t="str">
        <f t="shared" si="25"/>
        <v/>
      </c>
      <c r="X171" s="49" t="str">
        <f t="shared" si="26"/>
        <v/>
      </c>
      <c r="Y171" s="49" t="str">
        <f t="shared" si="27"/>
        <v/>
      </c>
      <c r="Z171" s="49" t="str">
        <f t="shared" si="24"/>
        <v/>
      </c>
      <c r="AA171" s="49" t="str">
        <f t="shared" si="31"/>
        <v/>
      </c>
      <c r="AB171" s="51" t="str">
        <f t="shared" si="32"/>
        <v/>
      </c>
      <c r="AC171" s="51" t="str">
        <f t="shared" si="33"/>
        <v/>
      </c>
      <c r="AD171" s="52" t="str">
        <f t="shared" si="28"/>
        <v/>
      </c>
      <c r="AE171" s="53" t="str">
        <f t="shared" si="34"/>
        <v/>
      </c>
      <c r="AF171" s="152"/>
      <c r="AG171" s="128" t="str">
        <f t="shared" si="29"/>
        <v/>
      </c>
      <c r="AH171" s="129" t="str">
        <f t="shared" si="35"/>
        <v/>
      </c>
    </row>
    <row r="172" spans="1:34" x14ac:dyDescent="0.25">
      <c r="B172" s="143">
        <f t="shared" si="30"/>
        <v>0.53819444444444309</v>
      </c>
      <c r="C172" s="46"/>
      <c r="D172" s="54"/>
      <c r="E172" s="46"/>
      <c r="F172" s="54"/>
      <c r="G172" s="56"/>
      <c r="H172" s="154"/>
      <c r="I172" s="54"/>
      <c r="J172" s="155"/>
      <c r="K172" s="56"/>
      <c r="L172" s="156"/>
      <c r="M172" s="154"/>
      <c r="N172" s="73"/>
      <c r="O172" s="171"/>
      <c r="P172" s="56"/>
      <c r="Q172" s="156"/>
      <c r="R172" s="156"/>
      <c r="S172" s="156"/>
      <c r="T172" s="154"/>
      <c r="U172" s="153"/>
      <c r="V172" s="153"/>
      <c r="W172" s="55" t="str">
        <f t="shared" si="25"/>
        <v/>
      </c>
      <c r="X172" s="49" t="str">
        <f t="shared" si="26"/>
        <v/>
      </c>
      <c r="Y172" s="49" t="str">
        <f t="shared" si="27"/>
        <v/>
      </c>
      <c r="Z172" s="49" t="str">
        <f t="shared" si="24"/>
        <v/>
      </c>
      <c r="AA172" s="49" t="str">
        <f t="shared" si="31"/>
        <v/>
      </c>
      <c r="AB172" s="51" t="str">
        <f t="shared" si="32"/>
        <v/>
      </c>
      <c r="AC172" s="51" t="str">
        <f t="shared" si="33"/>
        <v/>
      </c>
      <c r="AD172" s="52" t="str">
        <f t="shared" si="28"/>
        <v/>
      </c>
      <c r="AE172" s="53" t="str">
        <f t="shared" si="34"/>
        <v/>
      </c>
      <c r="AF172" s="152"/>
      <c r="AG172" s="128" t="str">
        <f t="shared" si="29"/>
        <v/>
      </c>
      <c r="AH172" s="129" t="str">
        <f t="shared" si="35"/>
        <v/>
      </c>
    </row>
    <row r="173" spans="1:34" x14ac:dyDescent="0.25">
      <c r="B173" s="143">
        <f t="shared" si="30"/>
        <v>0.5416666666666653</v>
      </c>
      <c r="C173" s="46"/>
      <c r="D173" s="54"/>
      <c r="E173" s="46"/>
      <c r="F173" s="54"/>
      <c r="G173" s="56"/>
      <c r="H173" s="154"/>
      <c r="I173" s="54"/>
      <c r="J173" s="155"/>
      <c r="K173" s="56"/>
      <c r="L173" s="156"/>
      <c r="M173" s="154"/>
      <c r="N173" s="73"/>
      <c r="O173" s="171"/>
      <c r="P173" s="56"/>
      <c r="Q173" s="156"/>
      <c r="R173" s="156"/>
      <c r="S173" s="156"/>
      <c r="T173" s="154"/>
      <c r="U173" s="153"/>
      <c r="V173" s="153"/>
      <c r="W173" s="55" t="str">
        <f t="shared" si="25"/>
        <v/>
      </c>
      <c r="X173" s="49" t="str">
        <f t="shared" si="26"/>
        <v/>
      </c>
      <c r="Y173" s="49" t="str">
        <f t="shared" si="27"/>
        <v/>
      </c>
      <c r="Z173" s="49" t="str">
        <f t="shared" si="24"/>
        <v/>
      </c>
      <c r="AA173" s="49" t="str">
        <f t="shared" si="31"/>
        <v/>
      </c>
      <c r="AB173" s="51" t="str">
        <f t="shared" si="32"/>
        <v/>
      </c>
      <c r="AC173" s="51" t="str">
        <f t="shared" si="33"/>
        <v/>
      </c>
      <c r="AD173" s="52" t="str">
        <f t="shared" si="28"/>
        <v/>
      </c>
      <c r="AE173" s="53" t="str">
        <f t="shared" si="34"/>
        <v/>
      </c>
      <c r="AF173" s="152"/>
      <c r="AG173" s="128" t="str">
        <f t="shared" si="29"/>
        <v/>
      </c>
      <c r="AH173" s="129" t="str">
        <f t="shared" si="35"/>
        <v/>
      </c>
    </row>
    <row r="174" spans="1:34" x14ac:dyDescent="0.25">
      <c r="B174" s="143">
        <f t="shared" si="30"/>
        <v>0.54513888888888751</v>
      </c>
      <c r="C174" s="46"/>
      <c r="D174" s="54"/>
      <c r="E174" s="46"/>
      <c r="F174" s="54"/>
      <c r="G174" s="56"/>
      <c r="H174" s="154"/>
      <c r="I174" s="54"/>
      <c r="J174" s="155"/>
      <c r="K174" s="56"/>
      <c r="L174" s="156"/>
      <c r="M174" s="154"/>
      <c r="N174" s="73"/>
      <c r="O174" s="171"/>
      <c r="P174" s="56"/>
      <c r="Q174" s="156"/>
      <c r="R174" s="156"/>
      <c r="S174" s="156"/>
      <c r="T174" s="154"/>
      <c r="U174" s="153"/>
      <c r="V174" s="153"/>
      <c r="W174" s="55" t="str">
        <f t="shared" si="25"/>
        <v/>
      </c>
      <c r="X174" s="49" t="str">
        <f t="shared" si="26"/>
        <v/>
      </c>
      <c r="Y174" s="49" t="str">
        <f t="shared" si="27"/>
        <v/>
      </c>
      <c r="Z174" s="49" t="str">
        <f t="shared" si="24"/>
        <v/>
      </c>
      <c r="AA174" s="49" t="str">
        <f t="shared" si="31"/>
        <v/>
      </c>
      <c r="AB174" s="51" t="str">
        <f t="shared" si="32"/>
        <v/>
      </c>
      <c r="AC174" s="51" t="str">
        <f t="shared" si="33"/>
        <v/>
      </c>
      <c r="AD174" s="52" t="str">
        <f t="shared" si="28"/>
        <v/>
      </c>
      <c r="AE174" s="53" t="str">
        <f t="shared" si="34"/>
        <v/>
      </c>
      <c r="AF174" s="152"/>
      <c r="AG174" s="128" t="str">
        <f t="shared" si="29"/>
        <v/>
      </c>
      <c r="AH174" s="129" t="str">
        <f t="shared" si="35"/>
        <v/>
      </c>
    </row>
    <row r="175" spans="1:34" x14ac:dyDescent="0.25">
      <c r="B175" s="143">
        <f t="shared" si="30"/>
        <v>0.54861111111110972</v>
      </c>
      <c r="C175" s="46"/>
      <c r="D175" s="54"/>
      <c r="E175" s="46"/>
      <c r="F175" s="54"/>
      <c r="G175" s="56"/>
      <c r="H175" s="154"/>
      <c r="I175" s="54"/>
      <c r="J175" s="155"/>
      <c r="K175" s="56"/>
      <c r="L175" s="156"/>
      <c r="M175" s="154"/>
      <c r="N175" s="73"/>
      <c r="O175" s="171"/>
      <c r="P175" s="56"/>
      <c r="Q175" s="156"/>
      <c r="R175" s="156"/>
      <c r="S175" s="156"/>
      <c r="T175" s="154"/>
      <c r="U175" s="153"/>
      <c r="V175" s="153"/>
      <c r="W175" s="55" t="str">
        <f t="shared" si="25"/>
        <v/>
      </c>
      <c r="X175" s="49" t="str">
        <f t="shared" si="26"/>
        <v/>
      </c>
      <c r="Y175" s="49" t="str">
        <f t="shared" si="27"/>
        <v/>
      </c>
      <c r="Z175" s="49" t="str">
        <f t="shared" si="24"/>
        <v/>
      </c>
      <c r="AA175" s="49" t="str">
        <f t="shared" si="31"/>
        <v/>
      </c>
      <c r="AB175" s="51" t="str">
        <f t="shared" si="32"/>
        <v/>
      </c>
      <c r="AC175" s="51" t="str">
        <f t="shared" si="33"/>
        <v/>
      </c>
      <c r="AD175" s="52" t="str">
        <f t="shared" si="28"/>
        <v/>
      </c>
      <c r="AE175" s="53" t="str">
        <f t="shared" si="34"/>
        <v/>
      </c>
      <c r="AF175" s="152"/>
      <c r="AG175" s="128" t="str">
        <f t="shared" si="29"/>
        <v/>
      </c>
      <c r="AH175" s="129" t="str">
        <f t="shared" si="35"/>
        <v/>
      </c>
    </row>
    <row r="176" spans="1:34" x14ac:dyDescent="0.25">
      <c r="B176" s="143">
        <f t="shared" si="30"/>
        <v>0.55208333333333193</v>
      </c>
      <c r="C176" s="46"/>
      <c r="D176" s="54"/>
      <c r="E176" s="46"/>
      <c r="F176" s="54"/>
      <c r="G176" s="56"/>
      <c r="H176" s="154"/>
      <c r="I176" s="54"/>
      <c r="J176" s="155"/>
      <c r="K176" s="56"/>
      <c r="L176" s="156"/>
      <c r="M176" s="154"/>
      <c r="N176" s="73"/>
      <c r="O176" s="171"/>
      <c r="P176" s="56"/>
      <c r="Q176" s="156"/>
      <c r="R176" s="156"/>
      <c r="S176" s="156"/>
      <c r="T176" s="154"/>
      <c r="U176" s="153"/>
      <c r="V176" s="153"/>
      <c r="W176" s="55" t="str">
        <f t="shared" si="25"/>
        <v/>
      </c>
      <c r="X176" s="49" t="str">
        <f t="shared" si="26"/>
        <v/>
      </c>
      <c r="Y176" s="49" t="str">
        <f t="shared" si="27"/>
        <v/>
      </c>
      <c r="Z176" s="49" t="str">
        <f t="shared" si="24"/>
        <v/>
      </c>
      <c r="AA176" s="49" t="str">
        <f t="shared" si="31"/>
        <v/>
      </c>
      <c r="AB176" s="51" t="str">
        <f t="shared" si="32"/>
        <v/>
      </c>
      <c r="AC176" s="51" t="str">
        <f t="shared" si="33"/>
        <v/>
      </c>
      <c r="AD176" s="52" t="str">
        <f t="shared" si="28"/>
        <v/>
      </c>
      <c r="AE176" s="53" t="str">
        <f t="shared" si="34"/>
        <v/>
      </c>
      <c r="AF176" s="152"/>
      <c r="AG176" s="128" t="str">
        <f t="shared" si="29"/>
        <v/>
      </c>
      <c r="AH176" s="129" t="str">
        <f t="shared" si="35"/>
        <v/>
      </c>
    </row>
    <row r="177" spans="2:34" x14ac:dyDescent="0.25">
      <c r="B177" s="143">
        <f t="shared" si="30"/>
        <v>0.55555555555555414</v>
      </c>
      <c r="C177" s="46"/>
      <c r="D177" s="54"/>
      <c r="E177" s="46"/>
      <c r="F177" s="54"/>
      <c r="G177" s="56"/>
      <c r="H177" s="154"/>
      <c r="I177" s="54"/>
      <c r="J177" s="155"/>
      <c r="K177" s="56"/>
      <c r="L177" s="156"/>
      <c r="M177" s="154"/>
      <c r="N177" s="73"/>
      <c r="O177" s="171"/>
      <c r="P177" s="56"/>
      <c r="Q177" s="156"/>
      <c r="R177" s="156"/>
      <c r="S177" s="156"/>
      <c r="T177" s="154"/>
      <c r="U177" s="153"/>
      <c r="V177" s="153"/>
      <c r="W177" s="55" t="str">
        <f t="shared" si="25"/>
        <v/>
      </c>
      <c r="X177" s="49" t="str">
        <f t="shared" si="26"/>
        <v/>
      </c>
      <c r="Y177" s="49" t="str">
        <f t="shared" si="27"/>
        <v/>
      </c>
      <c r="Z177" s="49" t="str">
        <f t="shared" si="24"/>
        <v/>
      </c>
      <c r="AA177" s="49" t="str">
        <f t="shared" si="31"/>
        <v/>
      </c>
      <c r="AB177" s="51" t="str">
        <f t="shared" si="32"/>
        <v/>
      </c>
      <c r="AC177" s="51" t="str">
        <f t="shared" si="33"/>
        <v/>
      </c>
      <c r="AD177" s="52" t="str">
        <f t="shared" si="28"/>
        <v/>
      </c>
      <c r="AE177" s="53" t="str">
        <f t="shared" si="34"/>
        <v/>
      </c>
      <c r="AF177" s="152"/>
      <c r="AG177" s="128" t="str">
        <f t="shared" si="29"/>
        <v/>
      </c>
      <c r="AH177" s="129" t="str">
        <f t="shared" si="35"/>
        <v/>
      </c>
    </row>
    <row r="178" spans="2:34" x14ac:dyDescent="0.25">
      <c r="B178" s="143">
        <f t="shared" si="30"/>
        <v>0.55902777777777635</v>
      </c>
      <c r="C178" s="46"/>
      <c r="D178" s="54"/>
      <c r="E178" s="46"/>
      <c r="F178" s="54"/>
      <c r="G178" s="56"/>
      <c r="H178" s="154"/>
      <c r="I178" s="54"/>
      <c r="J178" s="155"/>
      <c r="K178" s="56"/>
      <c r="L178" s="156"/>
      <c r="M178" s="154"/>
      <c r="N178" s="73"/>
      <c r="O178" s="171"/>
      <c r="P178" s="56"/>
      <c r="Q178" s="156"/>
      <c r="R178" s="156"/>
      <c r="S178" s="156"/>
      <c r="T178" s="154"/>
      <c r="U178" s="153"/>
      <c r="V178" s="153"/>
      <c r="W178" s="55" t="str">
        <f t="shared" si="25"/>
        <v/>
      </c>
      <c r="X178" s="49" t="str">
        <f t="shared" si="26"/>
        <v/>
      </c>
      <c r="Y178" s="49" t="str">
        <f t="shared" si="27"/>
        <v/>
      </c>
      <c r="Z178" s="49" t="str">
        <f t="shared" si="24"/>
        <v/>
      </c>
      <c r="AA178" s="49" t="str">
        <f t="shared" si="31"/>
        <v/>
      </c>
      <c r="AB178" s="51" t="str">
        <f t="shared" si="32"/>
        <v/>
      </c>
      <c r="AC178" s="51" t="str">
        <f t="shared" si="33"/>
        <v/>
      </c>
      <c r="AD178" s="52" t="str">
        <f t="shared" si="28"/>
        <v/>
      </c>
      <c r="AE178" s="53" t="str">
        <f t="shared" si="34"/>
        <v/>
      </c>
      <c r="AF178" s="152"/>
      <c r="AG178" s="128" t="str">
        <f t="shared" si="29"/>
        <v/>
      </c>
      <c r="AH178" s="129" t="str">
        <f t="shared" si="35"/>
        <v/>
      </c>
    </row>
    <row r="179" spans="2:34" x14ac:dyDescent="0.25">
      <c r="B179" s="143">
        <f t="shared" si="30"/>
        <v>0.56249999999999856</v>
      </c>
      <c r="C179" s="46"/>
      <c r="D179" s="54"/>
      <c r="E179" s="46"/>
      <c r="F179" s="54"/>
      <c r="G179" s="56"/>
      <c r="H179" s="154"/>
      <c r="I179" s="54"/>
      <c r="J179" s="155"/>
      <c r="K179" s="56"/>
      <c r="L179" s="156"/>
      <c r="M179" s="154"/>
      <c r="N179" s="73"/>
      <c r="O179" s="171"/>
      <c r="P179" s="56"/>
      <c r="Q179" s="156"/>
      <c r="R179" s="156"/>
      <c r="S179" s="156"/>
      <c r="T179" s="154"/>
      <c r="U179" s="153"/>
      <c r="V179" s="153"/>
      <c r="W179" s="55" t="str">
        <f t="shared" si="25"/>
        <v/>
      </c>
      <c r="X179" s="49" t="str">
        <f t="shared" si="26"/>
        <v/>
      </c>
      <c r="Y179" s="49" t="str">
        <f t="shared" si="27"/>
        <v/>
      </c>
      <c r="Z179" s="49" t="str">
        <f t="shared" si="24"/>
        <v/>
      </c>
      <c r="AA179" s="49" t="str">
        <f t="shared" si="31"/>
        <v/>
      </c>
      <c r="AB179" s="51" t="str">
        <f t="shared" si="32"/>
        <v/>
      </c>
      <c r="AC179" s="51" t="str">
        <f t="shared" si="33"/>
        <v/>
      </c>
      <c r="AD179" s="52" t="str">
        <f t="shared" si="28"/>
        <v/>
      </c>
      <c r="AE179" s="53" t="str">
        <f t="shared" si="34"/>
        <v/>
      </c>
      <c r="AF179" s="152"/>
      <c r="AG179" s="128" t="str">
        <f t="shared" si="29"/>
        <v/>
      </c>
      <c r="AH179" s="129" t="str">
        <f t="shared" si="35"/>
        <v/>
      </c>
    </row>
    <row r="180" spans="2:34" x14ac:dyDescent="0.25">
      <c r="B180" s="143">
        <f t="shared" si="30"/>
        <v>0.56597222222222077</v>
      </c>
      <c r="C180" s="46"/>
      <c r="D180" s="54"/>
      <c r="E180" s="46"/>
      <c r="F180" s="54"/>
      <c r="G180" s="56"/>
      <c r="H180" s="154"/>
      <c r="I180" s="54"/>
      <c r="J180" s="155"/>
      <c r="K180" s="56"/>
      <c r="L180" s="156"/>
      <c r="M180" s="154"/>
      <c r="N180" s="73"/>
      <c r="O180" s="171"/>
      <c r="P180" s="56"/>
      <c r="Q180" s="156"/>
      <c r="R180" s="156"/>
      <c r="S180" s="156"/>
      <c r="T180" s="154"/>
      <c r="U180" s="153"/>
      <c r="V180" s="153"/>
      <c r="W180" s="55" t="str">
        <f t="shared" si="25"/>
        <v/>
      </c>
      <c r="X180" s="49" t="str">
        <f t="shared" si="26"/>
        <v/>
      </c>
      <c r="Y180" s="49" t="str">
        <f t="shared" si="27"/>
        <v/>
      </c>
      <c r="Z180" s="49" t="str">
        <f t="shared" si="24"/>
        <v/>
      </c>
      <c r="AA180" s="49" t="str">
        <f t="shared" si="31"/>
        <v/>
      </c>
      <c r="AB180" s="51" t="str">
        <f t="shared" si="32"/>
        <v/>
      </c>
      <c r="AC180" s="51" t="str">
        <f t="shared" si="33"/>
        <v/>
      </c>
      <c r="AD180" s="52" t="str">
        <f t="shared" si="28"/>
        <v/>
      </c>
      <c r="AE180" s="53" t="str">
        <f t="shared" si="34"/>
        <v/>
      </c>
      <c r="AF180" s="152"/>
      <c r="AG180" s="128" t="str">
        <f t="shared" si="29"/>
        <v/>
      </c>
      <c r="AH180" s="129" t="str">
        <f t="shared" si="35"/>
        <v/>
      </c>
    </row>
    <row r="181" spans="2:34" x14ac:dyDescent="0.25">
      <c r="B181" s="143">
        <f t="shared" si="30"/>
        <v>0.56944444444444298</v>
      </c>
      <c r="C181" s="46"/>
      <c r="D181" s="54"/>
      <c r="E181" s="46"/>
      <c r="F181" s="54"/>
      <c r="G181" s="56"/>
      <c r="H181" s="154"/>
      <c r="I181" s="54"/>
      <c r="J181" s="155"/>
      <c r="K181" s="56"/>
      <c r="L181" s="156"/>
      <c r="M181" s="154"/>
      <c r="N181" s="73"/>
      <c r="O181" s="171"/>
      <c r="P181" s="56"/>
      <c r="Q181" s="156"/>
      <c r="R181" s="156"/>
      <c r="S181" s="156"/>
      <c r="T181" s="154"/>
      <c r="U181" s="153"/>
      <c r="V181" s="153"/>
      <c r="W181" s="55" t="str">
        <f t="shared" si="25"/>
        <v/>
      </c>
      <c r="X181" s="49" t="str">
        <f t="shared" si="26"/>
        <v/>
      </c>
      <c r="Y181" s="49" t="str">
        <f t="shared" si="27"/>
        <v/>
      </c>
      <c r="Z181" s="49" t="str">
        <f t="shared" si="24"/>
        <v/>
      </c>
      <c r="AA181" s="49" t="str">
        <f t="shared" si="31"/>
        <v/>
      </c>
      <c r="AB181" s="51" t="str">
        <f t="shared" si="32"/>
        <v/>
      </c>
      <c r="AC181" s="51" t="str">
        <f t="shared" si="33"/>
        <v/>
      </c>
      <c r="AD181" s="52" t="str">
        <f t="shared" si="28"/>
        <v/>
      </c>
      <c r="AE181" s="53" t="str">
        <f t="shared" si="34"/>
        <v/>
      </c>
      <c r="AF181" s="152"/>
      <c r="AG181" s="128" t="str">
        <f t="shared" si="29"/>
        <v/>
      </c>
      <c r="AH181" s="129" t="str">
        <f t="shared" si="35"/>
        <v/>
      </c>
    </row>
    <row r="182" spans="2:34" x14ac:dyDescent="0.25">
      <c r="B182" s="143">
        <f t="shared" si="30"/>
        <v>0.57291666666666519</v>
      </c>
      <c r="C182" s="46"/>
      <c r="D182" s="54"/>
      <c r="E182" s="46"/>
      <c r="F182" s="54"/>
      <c r="G182" s="56"/>
      <c r="H182" s="154"/>
      <c r="I182" s="54"/>
      <c r="J182" s="155"/>
      <c r="K182" s="56"/>
      <c r="L182" s="156"/>
      <c r="M182" s="154"/>
      <c r="N182" s="73"/>
      <c r="O182" s="171"/>
      <c r="P182" s="56"/>
      <c r="Q182" s="156"/>
      <c r="R182" s="156"/>
      <c r="S182" s="156"/>
      <c r="T182" s="154"/>
      <c r="U182" s="153"/>
      <c r="V182" s="153"/>
      <c r="W182" s="55" t="str">
        <f t="shared" si="25"/>
        <v/>
      </c>
      <c r="X182" s="49" t="str">
        <f t="shared" si="26"/>
        <v/>
      </c>
      <c r="Y182" s="49" t="str">
        <f t="shared" si="27"/>
        <v/>
      </c>
      <c r="Z182" s="49" t="str">
        <f t="shared" si="24"/>
        <v/>
      </c>
      <c r="AA182" s="49" t="str">
        <f t="shared" si="31"/>
        <v/>
      </c>
      <c r="AB182" s="51" t="str">
        <f t="shared" si="32"/>
        <v/>
      </c>
      <c r="AC182" s="51" t="str">
        <f t="shared" si="33"/>
        <v/>
      </c>
      <c r="AD182" s="52" t="str">
        <f t="shared" si="28"/>
        <v/>
      </c>
      <c r="AE182" s="53" t="str">
        <f t="shared" si="34"/>
        <v/>
      </c>
      <c r="AF182" s="152"/>
      <c r="AG182" s="128" t="str">
        <f t="shared" si="29"/>
        <v/>
      </c>
      <c r="AH182" s="129" t="str">
        <f t="shared" si="35"/>
        <v/>
      </c>
    </row>
    <row r="183" spans="2:34" x14ac:dyDescent="0.25">
      <c r="B183" s="143">
        <f t="shared" si="30"/>
        <v>0.5763888888888874</v>
      </c>
      <c r="C183" s="46"/>
      <c r="D183" s="54"/>
      <c r="E183" s="46"/>
      <c r="F183" s="54"/>
      <c r="G183" s="56"/>
      <c r="H183" s="154"/>
      <c r="I183" s="54"/>
      <c r="J183" s="155"/>
      <c r="K183" s="56"/>
      <c r="L183" s="156"/>
      <c r="M183" s="154"/>
      <c r="N183" s="73"/>
      <c r="O183" s="171"/>
      <c r="P183" s="56"/>
      <c r="Q183" s="156"/>
      <c r="R183" s="156"/>
      <c r="S183" s="156"/>
      <c r="T183" s="154"/>
      <c r="U183" s="153"/>
      <c r="V183" s="153"/>
      <c r="W183" s="55" t="str">
        <f t="shared" si="25"/>
        <v/>
      </c>
      <c r="X183" s="49" t="str">
        <f t="shared" si="26"/>
        <v/>
      </c>
      <c r="Y183" s="49" t="str">
        <f t="shared" si="27"/>
        <v/>
      </c>
      <c r="Z183" s="49" t="str">
        <f t="shared" si="24"/>
        <v/>
      </c>
      <c r="AA183" s="49" t="str">
        <f t="shared" si="31"/>
        <v/>
      </c>
      <c r="AB183" s="51" t="str">
        <f t="shared" si="32"/>
        <v/>
      </c>
      <c r="AC183" s="51" t="str">
        <f t="shared" si="33"/>
        <v/>
      </c>
      <c r="AD183" s="52" t="str">
        <f t="shared" si="28"/>
        <v/>
      </c>
      <c r="AE183" s="53" t="str">
        <f t="shared" si="34"/>
        <v/>
      </c>
      <c r="AF183" s="152"/>
      <c r="AG183" s="128" t="str">
        <f t="shared" si="29"/>
        <v/>
      </c>
      <c r="AH183" s="129" t="str">
        <f t="shared" si="35"/>
        <v/>
      </c>
    </row>
    <row r="184" spans="2:34" x14ac:dyDescent="0.25">
      <c r="B184" s="143">
        <f t="shared" si="30"/>
        <v>0.57986111111110961</v>
      </c>
      <c r="C184" s="46"/>
      <c r="D184" s="54"/>
      <c r="E184" s="46"/>
      <c r="F184" s="54"/>
      <c r="G184" s="56"/>
      <c r="H184" s="154"/>
      <c r="I184" s="54"/>
      <c r="J184" s="155"/>
      <c r="K184" s="56"/>
      <c r="L184" s="156"/>
      <c r="M184" s="154"/>
      <c r="N184" s="73"/>
      <c r="O184" s="171"/>
      <c r="P184" s="56"/>
      <c r="Q184" s="156"/>
      <c r="R184" s="156"/>
      <c r="S184" s="156"/>
      <c r="T184" s="154"/>
      <c r="U184" s="153"/>
      <c r="V184" s="153"/>
      <c r="W184" s="55" t="str">
        <f t="shared" si="25"/>
        <v/>
      </c>
      <c r="X184" s="49" t="str">
        <f t="shared" si="26"/>
        <v/>
      </c>
      <c r="Y184" s="49" t="str">
        <f t="shared" si="27"/>
        <v/>
      </c>
      <c r="Z184" s="49" t="str">
        <f t="shared" si="24"/>
        <v/>
      </c>
      <c r="AA184" s="49" t="str">
        <f t="shared" si="31"/>
        <v/>
      </c>
      <c r="AB184" s="51" t="str">
        <f t="shared" si="32"/>
        <v/>
      </c>
      <c r="AC184" s="51" t="str">
        <f t="shared" si="33"/>
        <v/>
      </c>
      <c r="AD184" s="52" t="str">
        <f t="shared" si="28"/>
        <v/>
      </c>
      <c r="AE184" s="53" t="str">
        <f t="shared" si="34"/>
        <v/>
      </c>
      <c r="AF184" s="152"/>
      <c r="AG184" s="128" t="str">
        <f t="shared" si="29"/>
        <v/>
      </c>
      <c r="AH184" s="129" t="str">
        <f t="shared" si="35"/>
        <v/>
      </c>
    </row>
    <row r="185" spans="2:34" x14ac:dyDescent="0.25">
      <c r="B185" s="143">
        <f t="shared" si="30"/>
        <v>0.58333333333333182</v>
      </c>
      <c r="C185" s="46"/>
      <c r="D185" s="54"/>
      <c r="E185" s="46"/>
      <c r="F185" s="54"/>
      <c r="G185" s="56"/>
      <c r="H185" s="154"/>
      <c r="I185" s="54"/>
      <c r="J185" s="155"/>
      <c r="K185" s="56"/>
      <c r="L185" s="156"/>
      <c r="M185" s="154"/>
      <c r="N185" s="73"/>
      <c r="O185" s="171"/>
      <c r="P185" s="56"/>
      <c r="Q185" s="156"/>
      <c r="R185" s="156"/>
      <c r="S185" s="156"/>
      <c r="T185" s="154"/>
      <c r="U185" s="153"/>
      <c r="V185" s="153"/>
      <c r="W185" s="55" t="str">
        <f t="shared" si="25"/>
        <v/>
      </c>
      <c r="X185" s="49" t="str">
        <f t="shared" si="26"/>
        <v/>
      </c>
      <c r="Y185" s="49" t="str">
        <f t="shared" si="27"/>
        <v/>
      </c>
      <c r="Z185" s="49" t="str">
        <f t="shared" si="24"/>
        <v/>
      </c>
      <c r="AA185" s="49" t="str">
        <f t="shared" si="31"/>
        <v/>
      </c>
      <c r="AB185" s="51" t="str">
        <f t="shared" si="32"/>
        <v/>
      </c>
      <c r="AC185" s="51" t="str">
        <f t="shared" si="33"/>
        <v/>
      </c>
      <c r="AD185" s="52" t="str">
        <f t="shared" si="28"/>
        <v/>
      </c>
      <c r="AE185" s="53" t="str">
        <f t="shared" si="34"/>
        <v/>
      </c>
      <c r="AF185" s="152"/>
      <c r="AG185" s="128" t="str">
        <f t="shared" si="29"/>
        <v/>
      </c>
      <c r="AH185" s="129" t="str">
        <f t="shared" si="35"/>
        <v/>
      </c>
    </row>
    <row r="186" spans="2:34" x14ac:dyDescent="0.25">
      <c r="B186" s="143">
        <f t="shared" si="30"/>
        <v>0.58680555555555403</v>
      </c>
      <c r="C186" s="46"/>
      <c r="D186" s="54"/>
      <c r="E186" s="46"/>
      <c r="F186" s="54"/>
      <c r="G186" s="56"/>
      <c r="H186" s="154"/>
      <c r="I186" s="54"/>
      <c r="J186" s="155"/>
      <c r="K186" s="56"/>
      <c r="L186" s="156"/>
      <c r="M186" s="154"/>
      <c r="N186" s="73"/>
      <c r="O186" s="171"/>
      <c r="P186" s="56"/>
      <c r="Q186" s="156"/>
      <c r="R186" s="156"/>
      <c r="S186" s="156"/>
      <c r="T186" s="154"/>
      <c r="U186" s="153"/>
      <c r="V186" s="153"/>
      <c r="W186" s="55" t="str">
        <f t="shared" si="25"/>
        <v/>
      </c>
      <c r="X186" s="49" t="str">
        <f t="shared" si="26"/>
        <v/>
      </c>
      <c r="Y186" s="49" t="str">
        <f t="shared" si="27"/>
        <v/>
      </c>
      <c r="Z186" s="49" t="str">
        <f t="shared" si="24"/>
        <v/>
      </c>
      <c r="AA186" s="49" t="str">
        <f t="shared" si="31"/>
        <v/>
      </c>
      <c r="AB186" s="51" t="str">
        <f t="shared" si="32"/>
        <v/>
      </c>
      <c r="AC186" s="51" t="str">
        <f t="shared" si="33"/>
        <v/>
      </c>
      <c r="AD186" s="52" t="str">
        <f t="shared" si="28"/>
        <v/>
      </c>
      <c r="AE186" s="53" t="str">
        <f t="shared" si="34"/>
        <v/>
      </c>
      <c r="AF186" s="152"/>
      <c r="AG186" s="128" t="str">
        <f t="shared" si="29"/>
        <v/>
      </c>
      <c r="AH186" s="129" t="str">
        <f t="shared" si="35"/>
        <v/>
      </c>
    </row>
    <row r="187" spans="2:34" x14ac:dyDescent="0.25">
      <c r="B187" s="143">
        <f t="shared" si="30"/>
        <v>0.59027777777777624</v>
      </c>
      <c r="C187" s="46"/>
      <c r="D187" s="54"/>
      <c r="E187" s="46"/>
      <c r="F187" s="54"/>
      <c r="G187" s="56"/>
      <c r="H187" s="154"/>
      <c r="I187" s="54"/>
      <c r="J187" s="155"/>
      <c r="K187" s="56"/>
      <c r="L187" s="156"/>
      <c r="M187" s="154"/>
      <c r="N187" s="73"/>
      <c r="O187" s="171"/>
      <c r="P187" s="56"/>
      <c r="Q187" s="156"/>
      <c r="R187" s="156"/>
      <c r="S187" s="156"/>
      <c r="T187" s="154"/>
      <c r="U187" s="153"/>
      <c r="V187" s="153"/>
      <c r="W187" s="55" t="str">
        <f t="shared" si="25"/>
        <v/>
      </c>
      <c r="X187" s="49" t="str">
        <f t="shared" si="26"/>
        <v/>
      </c>
      <c r="Y187" s="49" t="str">
        <f t="shared" si="27"/>
        <v/>
      </c>
      <c r="Z187" s="49" t="str">
        <f t="shared" si="24"/>
        <v/>
      </c>
      <c r="AA187" s="49" t="str">
        <f t="shared" si="31"/>
        <v/>
      </c>
      <c r="AB187" s="51" t="str">
        <f t="shared" si="32"/>
        <v/>
      </c>
      <c r="AC187" s="51" t="str">
        <f t="shared" si="33"/>
        <v/>
      </c>
      <c r="AD187" s="52" t="str">
        <f t="shared" si="28"/>
        <v/>
      </c>
      <c r="AE187" s="53" t="str">
        <f t="shared" si="34"/>
        <v/>
      </c>
      <c r="AF187" s="152"/>
      <c r="AG187" s="128" t="str">
        <f t="shared" si="29"/>
        <v/>
      </c>
      <c r="AH187" s="129" t="str">
        <f t="shared" si="35"/>
        <v/>
      </c>
    </row>
    <row r="188" spans="2:34" x14ac:dyDescent="0.25">
      <c r="B188" s="143">
        <f t="shared" si="30"/>
        <v>0.59374999999999845</v>
      </c>
      <c r="C188" s="46"/>
      <c r="D188" s="54"/>
      <c r="E188" s="46"/>
      <c r="F188" s="54"/>
      <c r="G188" s="56"/>
      <c r="H188" s="154"/>
      <c r="I188" s="54"/>
      <c r="J188" s="155"/>
      <c r="K188" s="56"/>
      <c r="L188" s="156"/>
      <c r="M188" s="154"/>
      <c r="N188" s="73"/>
      <c r="O188" s="171"/>
      <c r="P188" s="56"/>
      <c r="Q188" s="156"/>
      <c r="R188" s="156"/>
      <c r="S188" s="156"/>
      <c r="T188" s="154"/>
      <c r="U188" s="153"/>
      <c r="V188" s="153"/>
      <c r="W188" s="55" t="str">
        <f t="shared" si="25"/>
        <v/>
      </c>
      <c r="X188" s="49" t="str">
        <f t="shared" si="26"/>
        <v/>
      </c>
      <c r="Y188" s="49" t="str">
        <f t="shared" si="27"/>
        <v/>
      </c>
      <c r="Z188" s="49" t="str">
        <f t="shared" si="24"/>
        <v/>
      </c>
      <c r="AA188" s="49" t="str">
        <f t="shared" si="31"/>
        <v/>
      </c>
      <c r="AB188" s="51" t="str">
        <f t="shared" si="32"/>
        <v/>
      </c>
      <c r="AC188" s="51" t="str">
        <f t="shared" si="33"/>
        <v/>
      </c>
      <c r="AD188" s="52" t="str">
        <f t="shared" si="28"/>
        <v/>
      </c>
      <c r="AE188" s="53" t="str">
        <f t="shared" si="34"/>
        <v/>
      </c>
      <c r="AF188" s="152"/>
      <c r="AG188" s="128" t="str">
        <f t="shared" si="29"/>
        <v/>
      </c>
      <c r="AH188" s="129" t="str">
        <f t="shared" si="35"/>
        <v/>
      </c>
    </row>
    <row r="189" spans="2:34" x14ac:dyDescent="0.25">
      <c r="B189" s="143">
        <f t="shared" si="30"/>
        <v>0.59722222222222066</v>
      </c>
      <c r="C189" s="46"/>
      <c r="D189" s="54"/>
      <c r="E189" s="46"/>
      <c r="F189" s="54"/>
      <c r="G189" s="56"/>
      <c r="H189" s="154"/>
      <c r="I189" s="54"/>
      <c r="J189" s="155"/>
      <c r="K189" s="56"/>
      <c r="L189" s="156"/>
      <c r="M189" s="154"/>
      <c r="N189" s="73"/>
      <c r="O189" s="171"/>
      <c r="P189" s="56"/>
      <c r="Q189" s="156"/>
      <c r="R189" s="156"/>
      <c r="S189" s="156"/>
      <c r="T189" s="154"/>
      <c r="U189" s="153"/>
      <c r="V189" s="153"/>
      <c r="W189" s="55" t="str">
        <f t="shared" si="25"/>
        <v/>
      </c>
      <c r="X189" s="49" t="str">
        <f t="shared" si="26"/>
        <v/>
      </c>
      <c r="Y189" s="49" t="str">
        <f t="shared" si="27"/>
        <v/>
      </c>
      <c r="Z189" s="49" t="str">
        <f t="shared" si="24"/>
        <v/>
      </c>
      <c r="AA189" s="49" t="str">
        <f t="shared" si="31"/>
        <v/>
      </c>
      <c r="AB189" s="51" t="str">
        <f t="shared" si="32"/>
        <v/>
      </c>
      <c r="AC189" s="51" t="str">
        <f t="shared" si="33"/>
        <v/>
      </c>
      <c r="AD189" s="52" t="str">
        <f t="shared" si="28"/>
        <v/>
      </c>
      <c r="AE189" s="53" t="str">
        <f t="shared" si="34"/>
        <v/>
      </c>
      <c r="AF189" s="152"/>
      <c r="AG189" s="128" t="str">
        <f t="shared" si="29"/>
        <v/>
      </c>
      <c r="AH189" s="129" t="str">
        <f t="shared" si="35"/>
        <v/>
      </c>
    </row>
    <row r="190" spans="2:34" x14ac:dyDescent="0.25">
      <c r="B190" s="143">
        <f t="shared" si="30"/>
        <v>0.60069444444444287</v>
      </c>
      <c r="C190" s="46"/>
      <c r="D190" s="54"/>
      <c r="E190" s="46"/>
      <c r="F190" s="54"/>
      <c r="G190" s="56"/>
      <c r="H190" s="154"/>
      <c r="I190" s="54"/>
      <c r="J190" s="155"/>
      <c r="K190" s="56"/>
      <c r="L190" s="156"/>
      <c r="M190" s="154"/>
      <c r="N190" s="73"/>
      <c r="O190" s="171"/>
      <c r="P190" s="56"/>
      <c r="Q190" s="156"/>
      <c r="R190" s="156"/>
      <c r="S190" s="156"/>
      <c r="T190" s="154"/>
      <c r="U190" s="153"/>
      <c r="V190" s="153"/>
      <c r="W190" s="55" t="str">
        <f t="shared" si="25"/>
        <v/>
      </c>
      <c r="X190" s="49" t="str">
        <f t="shared" si="26"/>
        <v/>
      </c>
      <c r="Y190" s="49" t="str">
        <f t="shared" si="27"/>
        <v/>
      </c>
      <c r="Z190" s="49" t="str">
        <f t="shared" si="24"/>
        <v/>
      </c>
      <c r="AA190" s="49" t="str">
        <f t="shared" si="31"/>
        <v/>
      </c>
      <c r="AB190" s="51" t="str">
        <f t="shared" si="32"/>
        <v/>
      </c>
      <c r="AC190" s="51" t="str">
        <f t="shared" si="33"/>
        <v/>
      </c>
      <c r="AD190" s="52" t="str">
        <f t="shared" si="28"/>
        <v/>
      </c>
      <c r="AE190" s="53" t="str">
        <f t="shared" si="34"/>
        <v/>
      </c>
      <c r="AF190" s="152"/>
      <c r="AG190" s="128" t="str">
        <f t="shared" si="29"/>
        <v/>
      </c>
      <c r="AH190" s="129" t="str">
        <f t="shared" si="35"/>
        <v/>
      </c>
    </row>
    <row r="191" spans="2:34" x14ac:dyDescent="0.25">
      <c r="B191" s="143">
        <f t="shared" si="30"/>
        <v>0.60416666666666508</v>
      </c>
      <c r="C191" s="46"/>
      <c r="D191" s="54"/>
      <c r="E191" s="46"/>
      <c r="F191" s="54"/>
      <c r="G191" s="56"/>
      <c r="H191" s="154"/>
      <c r="I191" s="54"/>
      <c r="J191" s="155"/>
      <c r="K191" s="56"/>
      <c r="L191" s="156"/>
      <c r="M191" s="154"/>
      <c r="N191" s="73"/>
      <c r="O191" s="171"/>
      <c r="P191" s="56"/>
      <c r="Q191" s="156"/>
      <c r="R191" s="156"/>
      <c r="S191" s="156"/>
      <c r="T191" s="154"/>
      <c r="U191" s="153"/>
      <c r="V191" s="153"/>
      <c r="W191" s="55" t="str">
        <f t="shared" si="25"/>
        <v/>
      </c>
      <c r="X191" s="49" t="str">
        <f t="shared" si="26"/>
        <v/>
      </c>
      <c r="Y191" s="49" t="str">
        <f t="shared" si="27"/>
        <v/>
      </c>
      <c r="Z191" s="49" t="str">
        <f t="shared" si="24"/>
        <v/>
      </c>
      <c r="AA191" s="49" t="str">
        <f t="shared" si="31"/>
        <v/>
      </c>
      <c r="AB191" s="51" t="str">
        <f t="shared" si="32"/>
        <v/>
      </c>
      <c r="AC191" s="51" t="str">
        <f t="shared" si="33"/>
        <v/>
      </c>
      <c r="AD191" s="52" t="str">
        <f t="shared" si="28"/>
        <v/>
      </c>
      <c r="AE191" s="53" t="str">
        <f t="shared" si="34"/>
        <v/>
      </c>
      <c r="AF191" s="152"/>
      <c r="AG191" s="128" t="str">
        <f t="shared" si="29"/>
        <v/>
      </c>
      <c r="AH191" s="129" t="str">
        <f t="shared" si="35"/>
        <v/>
      </c>
    </row>
    <row r="192" spans="2:34" x14ac:dyDescent="0.25">
      <c r="B192" s="143">
        <f t="shared" si="30"/>
        <v>0.60763888888888729</v>
      </c>
      <c r="C192" s="46"/>
      <c r="D192" s="54"/>
      <c r="E192" s="46"/>
      <c r="F192" s="54"/>
      <c r="G192" s="56"/>
      <c r="H192" s="154"/>
      <c r="I192" s="54"/>
      <c r="J192" s="155"/>
      <c r="K192" s="56"/>
      <c r="L192" s="156"/>
      <c r="M192" s="154"/>
      <c r="N192" s="73"/>
      <c r="O192" s="171"/>
      <c r="P192" s="56"/>
      <c r="Q192" s="156"/>
      <c r="R192" s="156"/>
      <c r="S192" s="156"/>
      <c r="T192" s="154"/>
      <c r="U192" s="153"/>
      <c r="V192" s="153"/>
      <c r="W192" s="55" t="str">
        <f t="shared" si="25"/>
        <v/>
      </c>
      <c r="X192" s="49" t="str">
        <f t="shared" si="26"/>
        <v/>
      </c>
      <c r="Y192" s="49" t="str">
        <f t="shared" si="27"/>
        <v/>
      </c>
      <c r="Z192" s="49" t="str">
        <f t="shared" si="24"/>
        <v/>
      </c>
      <c r="AA192" s="49" t="str">
        <f t="shared" si="31"/>
        <v/>
      </c>
      <c r="AB192" s="51" t="str">
        <f t="shared" si="32"/>
        <v/>
      </c>
      <c r="AC192" s="51" t="str">
        <f t="shared" si="33"/>
        <v/>
      </c>
      <c r="AD192" s="52" t="str">
        <f t="shared" si="28"/>
        <v/>
      </c>
      <c r="AE192" s="53" t="str">
        <f t="shared" si="34"/>
        <v/>
      </c>
      <c r="AF192" s="152"/>
      <c r="AG192" s="128" t="str">
        <f t="shared" si="29"/>
        <v/>
      </c>
      <c r="AH192" s="129" t="str">
        <f t="shared" si="35"/>
        <v/>
      </c>
    </row>
    <row r="193" spans="1:34" x14ac:dyDescent="0.25">
      <c r="B193" s="143">
        <f t="shared" si="30"/>
        <v>0.6111111111111095</v>
      </c>
      <c r="C193" s="46"/>
      <c r="D193" s="54"/>
      <c r="E193" s="46"/>
      <c r="F193" s="54"/>
      <c r="G193" s="56"/>
      <c r="H193" s="154"/>
      <c r="I193" s="54"/>
      <c r="J193" s="155"/>
      <c r="K193" s="56"/>
      <c r="L193" s="156"/>
      <c r="M193" s="154"/>
      <c r="N193" s="73"/>
      <c r="O193" s="171"/>
      <c r="P193" s="56"/>
      <c r="Q193" s="156"/>
      <c r="R193" s="156"/>
      <c r="S193" s="156"/>
      <c r="T193" s="154"/>
      <c r="U193" s="153"/>
      <c r="V193" s="153"/>
      <c r="W193" s="55" t="str">
        <f t="shared" si="25"/>
        <v/>
      </c>
      <c r="X193" s="49" t="str">
        <f t="shared" si="26"/>
        <v/>
      </c>
      <c r="Y193" s="49" t="str">
        <f t="shared" si="27"/>
        <v/>
      </c>
      <c r="Z193" s="49" t="str">
        <f t="shared" si="24"/>
        <v/>
      </c>
      <c r="AA193" s="49" t="str">
        <f t="shared" si="31"/>
        <v/>
      </c>
      <c r="AB193" s="51" t="str">
        <f t="shared" si="32"/>
        <v/>
      </c>
      <c r="AC193" s="51" t="str">
        <f t="shared" si="33"/>
        <v/>
      </c>
      <c r="AD193" s="52" t="str">
        <f t="shared" si="28"/>
        <v/>
      </c>
      <c r="AE193" s="53" t="str">
        <f t="shared" si="34"/>
        <v/>
      </c>
      <c r="AF193" s="152"/>
      <c r="AG193" s="128" t="str">
        <f t="shared" si="29"/>
        <v/>
      </c>
      <c r="AH193" s="129" t="str">
        <f t="shared" si="35"/>
        <v/>
      </c>
    </row>
    <row r="194" spans="1:34" x14ac:dyDescent="0.25">
      <c r="B194" s="143">
        <f t="shared" si="30"/>
        <v>0.61458333333333171</v>
      </c>
      <c r="C194" s="46"/>
      <c r="D194" s="54"/>
      <c r="E194" s="46"/>
      <c r="F194" s="54"/>
      <c r="G194" s="56"/>
      <c r="H194" s="154"/>
      <c r="I194" s="54"/>
      <c r="J194" s="155"/>
      <c r="K194" s="56"/>
      <c r="L194" s="156"/>
      <c r="M194" s="154"/>
      <c r="N194" s="73"/>
      <c r="O194" s="171"/>
      <c r="P194" s="56"/>
      <c r="Q194" s="156"/>
      <c r="R194" s="156"/>
      <c r="S194" s="156"/>
      <c r="T194" s="154"/>
      <c r="U194" s="153"/>
      <c r="V194" s="153"/>
      <c r="W194" s="55" t="str">
        <f t="shared" si="25"/>
        <v/>
      </c>
      <c r="X194" s="49" t="str">
        <f t="shared" si="26"/>
        <v/>
      </c>
      <c r="Y194" s="49" t="str">
        <f t="shared" si="27"/>
        <v/>
      </c>
      <c r="Z194" s="49" t="str">
        <f t="shared" si="24"/>
        <v/>
      </c>
      <c r="AA194" s="49" t="str">
        <f t="shared" si="31"/>
        <v/>
      </c>
      <c r="AB194" s="51" t="str">
        <f t="shared" si="32"/>
        <v/>
      </c>
      <c r="AC194" s="51" t="str">
        <f t="shared" si="33"/>
        <v/>
      </c>
      <c r="AD194" s="52" t="str">
        <f t="shared" si="28"/>
        <v/>
      </c>
      <c r="AE194" s="53" t="str">
        <f t="shared" si="34"/>
        <v/>
      </c>
      <c r="AF194" s="152"/>
      <c r="AG194" s="128" t="str">
        <f t="shared" si="29"/>
        <v/>
      </c>
      <c r="AH194" s="129" t="str">
        <f t="shared" si="35"/>
        <v/>
      </c>
    </row>
    <row r="195" spans="1:34" x14ac:dyDescent="0.25">
      <c r="B195" s="143">
        <f t="shared" si="30"/>
        <v>0.61805555555555391</v>
      </c>
      <c r="C195" s="46"/>
      <c r="D195" s="54"/>
      <c r="E195" s="46"/>
      <c r="F195" s="54"/>
      <c r="G195" s="56"/>
      <c r="H195" s="154"/>
      <c r="I195" s="54"/>
      <c r="J195" s="155"/>
      <c r="K195" s="56"/>
      <c r="L195" s="156"/>
      <c r="M195" s="154"/>
      <c r="N195" s="73"/>
      <c r="O195" s="171"/>
      <c r="P195" s="56"/>
      <c r="Q195" s="156"/>
      <c r="R195" s="156"/>
      <c r="S195" s="156"/>
      <c r="T195" s="154"/>
      <c r="U195" s="153"/>
      <c r="V195" s="153"/>
      <c r="W195" s="55" t="str">
        <f t="shared" si="25"/>
        <v/>
      </c>
      <c r="X195" s="49" t="str">
        <f t="shared" si="26"/>
        <v/>
      </c>
      <c r="Y195" s="49" t="str">
        <f t="shared" si="27"/>
        <v/>
      </c>
      <c r="Z195" s="49" t="str">
        <f t="shared" si="24"/>
        <v/>
      </c>
      <c r="AA195" s="49" t="str">
        <f t="shared" si="31"/>
        <v/>
      </c>
      <c r="AB195" s="51" t="str">
        <f t="shared" si="32"/>
        <v/>
      </c>
      <c r="AC195" s="51" t="str">
        <f t="shared" si="33"/>
        <v/>
      </c>
      <c r="AD195" s="52" t="str">
        <f t="shared" si="28"/>
        <v/>
      </c>
      <c r="AE195" s="53" t="str">
        <f t="shared" si="34"/>
        <v/>
      </c>
      <c r="AF195" s="152"/>
      <c r="AG195" s="128" t="str">
        <f t="shared" si="29"/>
        <v/>
      </c>
      <c r="AH195" s="129" t="str">
        <f t="shared" si="35"/>
        <v/>
      </c>
    </row>
    <row r="196" spans="1:34" x14ac:dyDescent="0.25">
      <c r="B196" s="143">
        <f t="shared" si="30"/>
        <v>0.62152777777777612</v>
      </c>
      <c r="C196" s="46"/>
      <c r="D196" s="54"/>
      <c r="E196" s="46"/>
      <c r="F196" s="54"/>
      <c r="G196" s="56"/>
      <c r="H196" s="154"/>
      <c r="I196" s="54"/>
      <c r="J196" s="155"/>
      <c r="K196" s="56"/>
      <c r="L196" s="156"/>
      <c r="M196" s="154"/>
      <c r="N196" s="73"/>
      <c r="O196" s="171"/>
      <c r="P196" s="56"/>
      <c r="Q196" s="156"/>
      <c r="R196" s="156"/>
      <c r="S196" s="156"/>
      <c r="T196" s="154"/>
      <c r="U196" s="153"/>
      <c r="V196" s="153"/>
      <c r="W196" s="55" t="str">
        <f t="shared" si="25"/>
        <v/>
      </c>
      <c r="X196" s="49" t="str">
        <f t="shared" si="26"/>
        <v/>
      </c>
      <c r="Y196" s="49" t="str">
        <f t="shared" si="27"/>
        <v/>
      </c>
      <c r="Z196" s="49" t="str">
        <f t="shared" si="24"/>
        <v/>
      </c>
      <c r="AA196" s="49" t="str">
        <f t="shared" si="31"/>
        <v/>
      </c>
      <c r="AB196" s="51" t="str">
        <f t="shared" si="32"/>
        <v/>
      </c>
      <c r="AC196" s="51" t="str">
        <f t="shared" si="33"/>
        <v/>
      </c>
      <c r="AD196" s="52" t="str">
        <f t="shared" si="28"/>
        <v/>
      </c>
      <c r="AE196" s="53" t="str">
        <f t="shared" si="34"/>
        <v/>
      </c>
      <c r="AF196" s="152"/>
      <c r="AG196" s="128" t="str">
        <f t="shared" si="29"/>
        <v/>
      </c>
      <c r="AH196" s="129" t="str">
        <f t="shared" si="35"/>
        <v/>
      </c>
    </row>
    <row r="197" spans="1:34" x14ac:dyDescent="0.25">
      <c r="B197" s="143">
        <f t="shared" si="30"/>
        <v>0.62499999999999833</v>
      </c>
      <c r="C197" s="46"/>
      <c r="D197" s="54"/>
      <c r="E197" s="46"/>
      <c r="F197" s="54"/>
      <c r="G197" s="56"/>
      <c r="H197" s="154"/>
      <c r="I197" s="54"/>
      <c r="J197" s="155"/>
      <c r="K197" s="56"/>
      <c r="L197" s="156"/>
      <c r="M197" s="154"/>
      <c r="N197" s="73"/>
      <c r="O197" s="171"/>
      <c r="P197" s="56"/>
      <c r="Q197" s="156"/>
      <c r="R197" s="156"/>
      <c r="S197" s="156"/>
      <c r="T197" s="154"/>
      <c r="U197" s="153"/>
      <c r="V197" s="153"/>
      <c r="W197" s="55" t="str">
        <f t="shared" si="25"/>
        <v/>
      </c>
      <c r="X197" s="49" t="str">
        <f t="shared" si="26"/>
        <v/>
      </c>
      <c r="Y197" s="49" t="str">
        <f t="shared" si="27"/>
        <v/>
      </c>
      <c r="Z197" s="49" t="str">
        <f t="shared" si="24"/>
        <v/>
      </c>
      <c r="AA197" s="49" t="str">
        <f t="shared" si="31"/>
        <v/>
      </c>
      <c r="AB197" s="51" t="str">
        <f t="shared" si="32"/>
        <v/>
      </c>
      <c r="AC197" s="51" t="str">
        <f t="shared" si="33"/>
        <v/>
      </c>
      <c r="AD197" s="52" t="str">
        <f t="shared" si="28"/>
        <v/>
      </c>
      <c r="AE197" s="53" t="str">
        <f t="shared" si="34"/>
        <v/>
      </c>
      <c r="AF197" s="152"/>
      <c r="AG197" s="128" t="str">
        <f t="shared" si="29"/>
        <v/>
      </c>
      <c r="AH197" s="129" t="str">
        <f t="shared" si="35"/>
        <v/>
      </c>
    </row>
    <row r="198" spans="1:34" x14ac:dyDescent="0.25">
      <c r="B198" s="143">
        <f t="shared" si="30"/>
        <v>0.62847222222222054</v>
      </c>
      <c r="C198" s="46"/>
      <c r="D198" s="54"/>
      <c r="E198" s="46"/>
      <c r="F198" s="54"/>
      <c r="G198" s="56"/>
      <c r="H198" s="154"/>
      <c r="I198" s="54"/>
      <c r="J198" s="155"/>
      <c r="K198" s="56"/>
      <c r="L198" s="156"/>
      <c r="M198" s="154"/>
      <c r="N198" s="73"/>
      <c r="O198" s="171"/>
      <c r="P198" s="56"/>
      <c r="Q198" s="156"/>
      <c r="R198" s="156"/>
      <c r="S198" s="156"/>
      <c r="T198" s="154"/>
      <c r="U198" s="153"/>
      <c r="V198" s="153"/>
      <c r="W198" s="55" t="str">
        <f t="shared" si="25"/>
        <v/>
      </c>
      <c r="X198" s="49" t="str">
        <f t="shared" si="26"/>
        <v/>
      </c>
      <c r="Y198" s="49" t="str">
        <f t="shared" si="27"/>
        <v/>
      </c>
      <c r="Z198" s="49" t="str">
        <f t="shared" si="24"/>
        <v/>
      </c>
      <c r="AA198" s="49" t="str">
        <f t="shared" si="31"/>
        <v/>
      </c>
      <c r="AB198" s="51" t="str">
        <f t="shared" si="32"/>
        <v/>
      </c>
      <c r="AC198" s="51" t="str">
        <f t="shared" si="33"/>
        <v/>
      </c>
      <c r="AD198" s="52" t="str">
        <f t="shared" si="28"/>
        <v/>
      </c>
      <c r="AE198" s="53" t="str">
        <f t="shared" si="34"/>
        <v/>
      </c>
      <c r="AF198" s="152"/>
      <c r="AG198" s="128" t="str">
        <f t="shared" si="29"/>
        <v/>
      </c>
      <c r="AH198" s="129" t="str">
        <f t="shared" si="35"/>
        <v/>
      </c>
    </row>
    <row r="199" spans="1:34" x14ac:dyDescent="0.25">
      <c r="B199" s="143">
        <f t="shared" si="30"/>
        <v>0.63194444444444275</v>
      </c>
      <c r="C199" s="46"/>
      <c r="D199" s="54"/>
      <c r="E199" s="46"/>
      <c r="F199" s="54"/>
      <c r="G199" s="56"/>
      <c r="H199" s="154"/>
      <c r="I199" s="54"/>
      <c r="J199" s="155"/>
      <c r="K199" s="56"/>
      <c r="L199" s="156"/>
      <c r="M199" s="154"/>
      <c r="N199" s="73"/>
      <c r="O199" s="171"/>
      <c r="P199" s="56"/>
      <c r="Q199" s="156"/>
      <c r="R199" s="156"/>
      <c r="S199" s="156"/>
      <c r="T199" s="154"/>
      <c r="U199" s="153"/>
      <c r="V199" s="153"/>
      <c r="W199" s="55" t="str">
        <f t="shared" si="25"/>
        <v/>
      </c>
      <c r="X199" s="49" t="str">
        <f t="shared" si="26"/>
        <v/>
      </c>
      <c r="Y199" s="49" t="str">
        <f t="shared" si="27"/>
        <v/>
      </c>
      <c r="Z199" s="49" t="str">
        <f t="shared" si="24"/>
        <v/>
      </c>
      <c r="AA199" s="49" t="str">
        <f t="shared" si="31"/>
        <v/>
      </c>
      <c r="AB199" s="51" t="str">
        <f t="shared" si="32"/>
        <v/>
      </c>
      <c r="AC199" s="51" t="str">
        <f t="shared" si="33"/>
        <v/>
      </c>
      <c r="AD199" s="52" t="str">
        <f t="shared" si="28"/>
        <v/>
      </c>
      <c r="AE199" s="53" t="str">
        <f t="shared" si="34"/>
        <v/>
      </c>
      <c r="AF199" s="152"/>
      <c r="AG199" s="128" t="str">
        <f t="shared" si="29"/>
        <v/>
      </c>
      <c r="AH199" s="129" t="str">
        <f t="shared" si="35"/>
        <v/>
      </c>
    </row>
    <row r="200" spans="1:34" x14ac:dyDescent="0.25">
      <c r="B200" s="143">
        <f t="shared" si="30"/>
        <v>0.63541666666666496</v>
      </c>
      <c r="C200" s="46"/>
      <c r="D200" s="54"/>
      <c r="E200" s="46"/>
      <c r="F200" s="54"/>
      <c r="G200" s="56"/>
      <c r="H200" s="154"/>
      <c r="I200" s="54"/>
      <c r="J200" s="155"/>
      <c r="K200" s="56"/>
      <c r="L200" s="156"/>
      <c r="M200" s="154"/>
      <c r="N200" s="73"/>
      <c r="O200" s="171"/>
      <c r="P200" s="56"/>
      <c r="Q200" s="156"/>
      <c r="R200" s="156"/>
      <c r="S200" s="156"/>
      <c r="T200" s="154"/>
      <c r="U200" s="153"/>
      <c r="V200" s="153"/>
      <c r="W200" s="55" t="str">
        <f t="shared" si="25"/>
        <v/>
      </c>
      <c r="X200" s="49" t="str">
        <f t="shared" si="26"/>
        <v/>
      </c>
      <c r="Y200" s="49" t="str">
        <f t="shared" si="27"/>
        <v/>
      </c>
      <c r="Z200" s="49" t="str">
        <f t="shared" si="24"/>
        <v/>
      </c>
      <c r="AA200" s="49" t="str">
        <f t="shared" si="31"/>
        <v/>
      </c>
      <c r="AB200" s="51" t="str">
        <f t="shared" si="32"/>
        <v/>
      </c>
      <c r="AC200" s="51" t="str">
        <f t="shared" si="33"/>
        <v/>
      </c>
      <c r="AD200" s="52" t="str">
        <f t="shared" si="28"/>
        <v/>
      </c>
      <c r="AE200" s="53" t="str">
        <f t="shared" si="34"/>
        <v/>
      </c>
      <c r="AF200" s="152"/>
      <c r="AG200" s="128" t="str">
        <f t="shared" si="29"/>
        <v/>
      </c>
      <c r="AH200" s="129" t="str">
        <f t="shared" si="35"/>
        <v/>
      </c>
    </row>
    <row r="201" spans="1:34" x14ac:dyDescent="0.25">
      <c r="B201" s="143">
        <f t="shared" si="30"/>
        <v>0.63888888888888717</v>
      </c>
      <c r="C201" s="46"/>
      <c r="D201" s="54"/>
      <c r="E201" s="46"/>
      <c r="F201" s="54"/>
      <c r="G201" s="56"/>
      <c r="H201" s="154"/>
      <c r="I201" s="54"/>
      <c r="J201" s="155"/>
      <c r="K201" s="56"/>
      <c r="L201" s="156"/>
      <c r="M201" s="154"/>
      <c r="N201" s="73"/>
      <c r="O201" s="171"/>
      <c r="P201" s="56"/>
      <c r="Q201" s="156"/>
      <c r="R201" s="156"/>
      <c r="S201" s="156"/>
      <c r="T201" s="154"/>
      <c r="U201" s="153"/>
      <c r="V201" s="153"/>
      <c r="W201" s="55" t="str">
        <f t="shared" si="25"/>
        <v/>
      </c>
      <c r="X201" s="49" t="str">
        <f t="shared" si="26"/>
        <v/>
      </c>
      <c r="Y201" s="49" t="str">
        <f t="shared" si="27"/>
        <v/>
      </c>
      <c r="Z201" s="49" t="str">
        <f t="shared" si="24"/>
        <v/>
      </c>
      <c r="AA201" s="49" t="str">
        <f t="shared" si="31"/>
        <v/>
      </c>
      <c r="AB201" s="51" t="str">
        <f t="shared" si="32"/>
        <v/>
      </c>
      <c r="AC201" s="51" t="str">
        <f t="shared" si="33"/>
        <v/>
      </c>
      <c r="AD201" s="52" t="str">
        <f t="shared" si="28"/>
        <v/>
      </c>
      <c r="AE201" s="53" t="str">
        <f t="shared" si="34"/>
        <v/>
      </c>
      <c r="AF201" s="152"/>
      <c r="AG201" s="128" t="str">
        <f t="shared" si="29"/>
        <v/>
      </c>
      <c r="AH201" s="129" t="str">
        <f t="shared" si="35"/>
        <v/>
      </c>
    </row>
    <row r="202" spans="1:34" x14ac:dyDescent="0.25">
      <c r="B202" s="143">
        <f t="shared" si="30"/>
        <v>0.64236111111110938</v>
      </c>
      <c r="C202" s="46"/>
      <c r="D202" s="54"/>
      <c r="E202" s="46"/>
      <c r="F202" s="54"/>
      <c r="G202" s="56"/>
      <c r="H202" s="154"/>
      <c r="I202" s="54"/>
      <c r="J202" s="155"/>
      <c r="K202" s="56"/>
      <c r="L202" s="156"/>
      <c r="M202" s="154"/>
      <c r="N202" s="73"/>
      <c r="O202" s="171"/>
      <c r="P202" s="56"/>
      <c r="Q202" s="156"/>
      <c r="R202" s="156"/>
      <c r="S202" s="156"/>
      <c r="T202" s="154"/>
      <c r="U202" s="153"/>
      <c r="V202" s="153"/>
      <c r="W202" s="55" t="str">
        <f t="shared" si="25"/>
        <v/>
      </c>
      <c r="X202" s="49" t="str">
        <f t="shared" si="26"/>
        <v/>
      </c>
      <c r="Y202" s="49" t="str">
        <f t="shared" si="27"/>
        <v/>
      </c>
      <c r="Z202" s="49" t="str">
        <f t="shared" si="24"/>
        <v/>
      </c>
      <c r="AA202" s="49" t="str">
        <f t="shared" si="31"/>
        <v/>
      </c>
      <c r="AB202" s="51" t="str">
        <f t="shared" si="32"/>
        <v/>
      </c>
      <c r="AC202" s="51" t="str">
        <f t="shared" si="33"/>
        <v/>
      </c>
      <c r="AD202" s="52" t="str">
        <f t="shared" si="28"/>
        <v/>
      </c>
      <c r="AE202" s="53" t="str">
        <f t="shared" si="34"/>
        <v/>
      </c>
      <c r="AF202" s="152"/>
      <c r="AG202" s="128" t="str">
        <f t="shared" si="29"/>
        <v/>
      </c>
      <c r="AH202" s="129" t="str">
        <f t="shared" si="35"/>
        <v/>
      </c>
    </row>
    <row r="203" spans="1:34" x14ac:dyDescent="0.25">
      <c r="B203" s="143">
        <f t="shared" si="30"/>
        <v>0.64583333333333159</v>
      </c>
      <c r="C203" s="46"/>
      <c r="D203" s="54"/>
      <c r="E203" s="46"/>
      <c r="F203" s="54"/>
      <c r="G203" s="56"/>
      <c r="H203" s="154"/>
      <c r="I203" s="54"/>
      <c r="J203" s="155"/>
      <c r="K203" s="56"/>
      <c r="L203" s="156"/>
      <c r="M203" s="154"/>
      <c r="N203" s="73"/>
      <c r="O203" s="171"/>
      <c r="P203" s="56"/>
      <c r="Q203" s="156"/>
      <c r="R203" s="156"/>
      <c r="S203" s="156"/>
      <c r="T203" s="154"/>
      <c r="U203" s="153"/>
      <c r="V203" s="153"/>
      <c r="W203" s="55" t="str">
        <f t="shared" si="25"/>
        <v/>
      </c>
      <c r="X203" s="49" t="str">
        <f t="shared" si="26"/>
        <v/>
      </c>
      <c r="Y203" s="49" t="str">
        <f t="shared" si="27"/>
        <v/>
      </c>
      <c r="Z203" s="49" t="str">
        <f t="shared" si="24"/>
        <v/>
      </c>
      <c r="AA203" s="49" t="str">
        <f t="shared" si="31"/>
        <v/>
      </c>
      <c r="AB203" s="51" t="str">
        <f t="shared" si="32"/>
        <v/>
      </c>
      <c r="AC203" s="51" t="str">
        <f t="shared" si="33"/>
        <v/>
      </c>
      <c r="AD203" s="52" t="str">
        <f t="shared" si="28"/>
        <v/>
      </c>
      <c r="AE203" s="53" t="str">
        <f t="shared" si="34"/>
        <v/>
      </c>
      <c r="AF203" s="152"/>
      <c r="AG203" s="128" t="str">
        <f t="shared" si="29"/>
        <v/>
      </c>
      <c r="AH203" s="129" t="str">
        <f t="shared" si="35"/>
        <v/>
      </c>
    </row>
    <row r="204" spans="1:34" x14ac:dyDescent="0.25">
      <c r="B204" s="143">
        <f t="shared" si="30"/>
        <v>0.6493055555555538</v>
      </c>
      <c r="C204" s="46"/>
      <c r="D204" s="54"/>
      <c r="E204" s="46"/>
      <c r="F204" s="54"/>
      <c r="G204" s="56"/>
      <c r="H204" s="154"/>
      <c r="I204" s="54"/>
      <c r="J204" s="155"/>
      <c r="K204" s="56"/>
      <c r="L204" s="156"/>
      <c r="M204" s="154"/>
      <c r="N204" s="73"/>
      <c r="O204" s="171"/>
      <c r="P204" s="56"/>
      <c r="Q204" s="156"/>
      <c r="R204" s="156"/>
      <c r="S204" s="156"/>
      <c r="T204" s="154"/>
      <c r="U204" s="153"/>
      <c r="V204" s="153"/>
      <c r="W204" s="55" t="str">
        <f t="shared" si="25"/>
        <v/>
      </c>
      <c r="X204" s="49" t="str">
        <f t="shared" si="26"/>
        <v/>
      </c>
      <c r="Y204" s="49" t="str">
        <f t="shared" si="27"/>
        <v/>
      </c>
      <c r="Z204" s="49" t="str">
        <f t="shared" si="24"/>
        <v/>
      </c>
      <c r="AA204" s="49" t="str">
        <f t="shared" si="31"/>
        <v/>
      </c>
      <c r="AB204" s="51" t="str">
        <f t="shared" si="32"/>
        <v/>
      </c>
      <c r="AC204" s="51" t="str">
        <f t="shared" si="33"/>
        <v/>
      </c>
      <c r="AD204" s="52" t="str">
        <f t="shared" si="28"/>
        <v/>
      </c>
      <c r="AE204" s="53" t="str">
        <f t="shared" si="34"/>
        <v/>
      </c>
      <c r="AF204" s="152"/>
      <c r="AG204" s="128" t="str">
        <f t="shared" si="29"/>
        <v/>
      </c>
      <c r="AH204" s="129" t="str">
        <f t="shared" si="35"/>
        <v/>
      </c>
    </row>
    <row r="205" spans="1:34" x14ac:dyDescent="0.25">
      <c r="B205" s="143">
        <f t="shared" si="30"/>
        <v>0.65277777777777601</v>
      </c>
      <c r="C205" s="46"/>
      <c r="D205" s="54"/>
      <c r="E205" s="46"/>
      <c r="F205" s="54"/>
      <c r="G205" s="56"/>
      <c r="H205" s="154"/>
      <c r="I205" s="54"/>
      <c r="J205" s="155"/>
      <c r="K205" s="56"/>
      <c r="L205" s="156"/>
      <c r="M205" s="154"/>
      <c r="N205" s="73"/>
      <c r="O205" s="171"/>
      <c r="P205" s="56"/>
      <c r="Q205" s="156"/>
      <c r="R205" s="156"/>
      <c r="S205" s="156"/>
      <c r="T205" s="154"/>
      <c r="U205" s="153"/>
      <c r="V205" s="153"/>
      <c r="W205" s="55" t="str">
        <f t="shared" si="25"/>
        <v/>
      </c>
      <c r="X205" s="49" t="str">
        <f t="shared" si="26"/>
        <v/>
      </c>
      <c r="Y205" s="49" t="str">
        <f t="shared" si="27"/>
        <v/>
      </c>
      <c r="Z205" s="49" t="str">
        <f t="shared" si="24"/>
        <v/>
      </c>
      <c r="AA205" s="49" t="str">
        <f t="shared" si="31"/>
        <v/>
      </c>
      <c r="AB205" s="51" t="str">
        <f t="shared" si="32"/>
        <v/>
      </c>
      <c r="AC205" s="51" t="str">
        <f t="shared" si="33"/>
        <v/>
      </c>
      <c r="AD205" s="52" t="str">
        <f t="shared" si="28"/>
        <v/>
      </c>
      <c r="AE205" s="53" t="str">
        <f t="shared" si="34"/>
        <v/>
      </c>
      <c r="AF205" s="152"/>
      <c r="AG205" s="128" t="str">
        <f t="shared" si="29"/>
        <v/>
      </c>
      <c r="AH205" s="129" t="str">
        <f t="shared" si="35"/>
        <v/>
      </c>
    </row>
    <row r="206" spans="1:34" x14ac:dyDescent="0.25">
      <c r="B206" s="143">
        <f t="shared" si="30"/>
        <v>0.65624999999999822</v>
      </c>
      <c r="C206" s="46"/>
      <c r="D206" s="54"/>
      <c r="E206" s="46"/>
      <c r="F206" s="54"/>
      <c r="G206" s="56"/>
      <c r="H206" s="154"/>
      <c r="I206" s="54"/>
      <c r="J206" s="155"/>
      <c r="K206" s="56"/>
      <c r="L206" s="156"/>
      <c r="M206" s="154"/>
      <c r="N206" s="73"/>
      <c r="O206" s="171"/>
      <c r="P206" s="56"/>
      <c r="Q206" s="156"/>
      <c r="R206" s="156"/>
      <c r="S206" s="156"/>
      <c r="T206" s="154"/>
      <c r="U206" s="153"/>
      <c r="V206" s="153"/>
      <c r="W206" s="55" t="str">
        <f t="shared" si="25"/>
        <v/>
      </c>
      <c r="X206" s="49" t="str">
        <f t="shared" si="26"/>
        <v/>
      </c>
      <c r="Y206" s="49" t="str">
        <f t="shared" si="27"/>
        <v/>
      </c>
      <c r="Z206" s="49" t="str">
        <f t="shared" si="24"/>
        <v/>
      </c>
      <c r="AA206" s="49" t="str">
        <f t="shared" si="31"/>
        <v/>
      </c>
      <c r="AB206" s="51" t="str">
        <f t="shared" si="32"/>
        <v/>
      </c>
      <c r="AC206" s="51" t="str">
        <f t="shared" si="33"/>
        <v/>
      </c>
      <c r="AD206" s="52" t="str">
        <f t="shared" si="28"/>
        <v/>
      </c>
      <c r="AE206" s="53" t="str">
        <f t="shared" si="34"/>
        <v/>
      </c>
      <c r="AF206" s="152"/>
      <c r="AG206" s="128" t="str">
        <f t="shared" si="29"/>
        <v/>
      </c>
      <c r="AH206" s="129" t="str">
        <f t="shared" si="35"/>
        <v/>
      </c>
    </row>
    <row r="207" spans="1:34" x14ac:dyDescent="0.25">
      <c r="B207" s="143">
        <f t="shared" si="30"/>
        <v>0.65972222222222043</v>
      </c>
      <c r="C207" s="46"/>
      <c r="D207" s="54"/>
      <c r="E207" s="46"/>
      <c r="F207" s="54"/>
      <c r="G207" s="56"/>
      <c r="H207" s="154"/>
      <c r="I207" s="54"/>
      <c r="J207" s="155"/>
      <c r="K207" s="56"/>
      <c r="L207" s="156"/>
      <c r="M207" s="154"/>
      <c r="N207" s="73"/>
      <c r="O207" s="171"/>
      <c r="P207" s="56"/>
      <c r="Q207" s="156"/>
      <c r="R207" s="156"/>
      <c r="S207" s="156"/>
      <c r="T207" s="154"/>
      <c r="U207" s="153"/>
      <c r="V207" s="153"/>
      <c r="W207" s="55" t="str">
        <f t="shared" si="25"/>
        <v/>
      </c>
      <c r="X207" s="49" t="str">
        <f t="shared" si="26"/>
        <v/>
      </c>
      <c r="Y207" s="49" t="str">
        <f t="shared" si="27"/>
        <v/>
      </c>
      <c r="Z207" s="49" t="str">
        <f t="shared" si="24"/>
        <v/>
      </c>
      <c r="AA207" s="49" t="str">
        <f t="shared" si="31"/>
        <v/>
      </c>
      <c r="AB207" s="51" t="str">
        <f t="shared" si="32"/>
        <v/>
      </c>
      <c r="AC207" s="51" t="str">
        <f t="shared" si="33"/>
        <v/>
      </c>
      <c r="AD207" s="52" t="str">
        <f t="shared" si="28"/>
        <v/>
      </c>
      <c r="AE207" s="53" t="str">
        <f t="shared" si="34"/>
        <v/>
      </c>
      <c r="AF207" s="152"/>
      <c r="AG207" s="128" t="str">
        <f t="shared" si="29"/>
        <v/>
      </c>
      <c r="AH207" s="129" t="str">
        <f t="shared" si="35"/>
        <v/>
      </c>
    </row>
    <row r="208" spans="1:34" ht="15.75" thickBot="1" x14ac:dyDescent="0.3">
      <c r="A208" s="14"/>
      <c r="B208" s="149">
        <f t="shared" si="30"/>
        <v>0.66319444444444264</v>
      </c>
      <c r="C208" s="57"/>
      <c r="D208" s="58"/>
      <c r="E208" s="57"/>
      <c r="F208" s="58"/>
      <c r="G208" s="59"/>
      <c r="H208" s="157"/>
      <c r="I208" s="58"/>
      <c r="J208" s="158"/>
      <c r="K208" s="59"/>
      <c r="L208" s="159"/>
      <c r="M208" s="157"/>
      <c r="N208" s="74"/>
      <c r="O208" s="172"/>
      <c r="P208" s="59"/>
      <c r="Q208" s="159"/>
      <c r="R208" s="159"/>
      <c r="S208" s="159"/>
      <c r="T208" s="157"/>
      <c r="U208" s="160"/>
      <c r="V208" s="160"/>
      <c r="W208" s="60" t="str">
        <f t="shared" si="25"/>
        <v/>
      </c>
      <c r="X208" s="61" t="str">
        <f t="shared" si="26"/>
        <v/>
      </c>
      <c r="Y208" s="61" t="str">
        <f t="shared" si="27"/>
        <v/>
      </c>
      <c r="Z208" s="61" t="str">
        <f t="shared" si="24"/>
        <v/>
      </c>
      <c r="AA208" s="61" t="str">
        <f t="shared" si="31"/>
        <v/>
      </c>
      <c r="AB208" s="62" t="str">
        <f t="shared" si="32"/>
        <v/>
      </c>
      <c r="AC208" s="62" t="str">
        <f t="shared" si="33"/>
        <v/>
      </c>
      <c r="AD208" s="63" t="str">
        <f t="shared" si="28"/>
        <v/>
      </c>
      <c r="AE208" s="64" t="str">
        <f t="shared" si="34"/>
        <v/>
      </c>
      <c r="AF208" s="152"/>
      <c r="AG208" s="128" t="str">
        <f t="shared" si="29"/>
        <v/>
      </c>
      <c r="AH208" s="129" t="str">
        <f t="shared" si="35"/>
        <v/>
      </c>
    </row>
    <row r="209" spans="1:34" x14ac:dyDescent="0.25">
      <c r="A209" s="14" t="s">
        <v>46</v>
      </c>
      <c r="B209" s="150">
        <f t="shared" si="30"/>
        <v>0.66666666666666485</v>
      </c>
      <c r="C209" s="65"/>
      <c r="D209" s="47"/>
      <c r="E209" s="65"/>
      <c r="F209" s="47"/>
      <c r="G209" s="66"/>
      <c r="H209" s="161"/>
      <c r="I209" s="47"/>
      <c r="J209" s="162"/>
      <c r="K209" s="66"/>
      <c r="L209" s="163"/>
      <c r="M209" s="161"/>
      <c r="N209" s="75"/>
      <c r="O209" s="168"/>
      <c r="P209" s="66"/>
      <c r="Q209" s="163"/>
      <c r="R209" s="163"/>
      <c r="S209" s="163"/>
      <c r="T209" s="161"/>
      <c r="U209" s="164"/>
      <c r="V209" s="164"/>
      <c r="W209" s="48" t="str">
        <f t="shared" si="25"/>
        <v/>
      </c>
      <c r="X209" s="50" t="str">
        <f t="shared" si="26"/>
        <v/>
      </c>
      <c r="Y209" s="50" t="str">
        <f t="shared" si="27"/>
        <v/>
      </c>
      <c r="Z209" s="50" t="str">
        <f t="shared" ref="Z209:Z272" si="36">IF(D209=0,"",IF(OR(I209="",J209="",K209=""),"MD",(I209+J209)/2-K209))</f>
        <v/>
      </c>
      <c r="AA209" s="50" t="str">
        <f t="shared" si="31"/>
        <v/>
      </c>
      <c r="AB209" s="67" t="str">
        <f t="shared" si="32"/>
        <v/>
      </c>
      <c r="AC209" s="67" t="str">
        <f t="shared" si="33"/>
        <v/>
      </c>
      <c r="AD209" s="68" t="str">
        <f t="shared" si="28"/>
        <v/>
      </c>
      <c r="AE209" s="69" t="str">
        <f t="shared" si="34"/>
        <v/>
      </c>
      <c r="AF209" s="152"/>
      <c r="AG209" s="128" t="str">
        <f t="shared" si="29"/>
        <v/>
      </c>
      <c r="AH209" s="129" t="str">
        <f t="shared" si="35"/>
        <v/>
      </c>
    </row>
    <row r="210" spans="1:34" x14ac:dyDescent="0.25">
      <c r="B210" s="143">
        <f t="shared" si="30"/>
        <v>0.67013888888888706</v>
      </c>
      <c r="C210" s="46"/>
      <c r="D210" s="54"/>
      <c r="E210" s="46"/>
      <c r="F210" s="54"/>
      <c r="G210" s="56"/>
      <c r="H210" s="154"/>
      <c r="I210" s="54"/>
      <c r="J210" s="155"/>
      <c r="K210" s="56"/>
      <c r="L210" s="156"/>
      <c r="M210" s="154"/>
      <c r="N210" s="73"/>
      <c r="O210" s="171"/>
      <c r="P210" s="56"/>
      <c r="Q210" s="156"/>
      <c r="R210" s="156"/>
      <c r="S210" s="156"/>
      <c r="T210" s="154"/>
      <c r="U210" s="153"/>
      <c r="V210" s="153"/>
      <c r="W210" s="55" t="str">
        <f t="shared" ref="W210:W273" si="37">IF(AND(D210=1,E210&gt;0.154,D211=1,E211&gt;0.154),MAX(E210:E211),IF(AND(D210=1,E210=""),"MD",IF(AND(D210=1,E210&lt;0.155),E210,"")))</f>
        <v/>
      </c>
      <c r="X210" s="49" t="str">
        <f t="shared" ref="X210:X273" si="38">IF(D210=0,"",IF(G210="","MD",IF($S$6="No",G210,(G210-32)/1.8)))</f>
        <v/>
      </c>
      <c r="Y210" s="49" t="str">
        <f t="shared" ref="Y210:Y273" si="39">IF(D210=0,"",IF(OR(F210="",G210=""),"MD",(F210*1440)/($P$6*$N$6)*(1.784-0.0575*X210+0.0011*X210^2-10^-5*X210^3)))</f>
        <v/>
      </c>
      <c r="Z210" s="49" t="str">
        <f t="shared" si="36"/>
        <v/>
      </c>
      <c r="AA210" s="49" t="str">
        <f t="shared" si="31"/>
        <v/>
      </c>
      <c r="AB210" s="51" t="str">
        <f t="shared" si="32"/>
        <v/>
      </c>
      <c r="AC210" s="51" t="str">
        <f t="shared" si="33"/>
        <v/>
      </c>
      <c r="AD210" s="52" t="str">
        <f t="shared" ref="AD210:AD273" si="40">IF(O210=1,"ND",IF(OR(AB210="",AC210=""),"",IF(OR(NOT(ISNUMBER(AB210)),NOT(ISNUMBER(AC210))),"ND",IF(AND(ISNUMBER(AB210),AB210&gt;=$N$12,ISNUMBER(AC210),AC210&lt;=$P$12),"Yes","No"))))</f>
        <v/>
      </c>
      <c r="AE210" s="53" t="str">
        <f t="shared" si="34"/>
        <v/>
      </c>
      <c r="AF210" s="152"/>
      <c r="AG210" s="128" t="str">
        <f t="shared" ref="AG210:AG273" si="41">IF(AND(AG209="No",AD210="Yes"),"Yes",IF(AND(AG209="",AD210="No"),"Failed DIT",IF(AND(AG209&lt;&gt;"Failed DIT",AG209&lt;&gt;"No",AD210&lt;&gt;"No"),"","No")))</f>
        <v/>
      </c>
      <c r="AH210" s="129" t="str">
        <f t="shared" si="35"/>
        <v/>
      </c>
    </row>
    <row r="211" spans="1:34" x14ac:dyDescent="0.25">
      <c r="B211" s="143">
        <f t="shared" ref="B211:B274" si="42">+B210+5/1440</f>
        <v>0.67361111111110927</v>
      </c>
      <c r="C211" s="46"/>
      <c r="D211" s="54"/>
      <c r="E211" s="46"/>
      <c r="F211" s="54"/>
      <c r="G211" s="56"/>
      <c r="H211" s="154"/>
      <c r="I211" s="54"/>
      <c r="J211" s="155"/>
      <c r="K211" s="56"/>
      <c r="L211" s="156"/>
      <c r="M211" s="154"/>
      <c r="N211" s="73"/>
      <c r="O211" s="171"/>
      <c r="P211" s="56"/>
      <c r="Q211" s="156"/>
      <c r="R211" s="156"/>
      <c r="S211" s="156"/>
      <c r="T211" s="154"/>
      <c r="U211" s="153"/>
      <c r="V211" s="153"/>
      <c r="W211" s="55" t="str">
        <f t="shared" si="37"/>
        <v/>
      </c>
      <c r="X211" s="49" t="str">
        <f t="shared" si="38"/>
        <v/>
      </c>
      <c r="Y211" s="49" t="str">
        <f t="shared" si="39"/>
        <v/>
      </c>
      <c r="Z211" s="49" t="str">
        <f t="shared" si="36"/>
        <v/>
      </c>
      <c r="AA211" s="49" t="str">
        <f t="shared" ref="AA211:AA274" si="43">IF(AND(ISNUMBER(Y211),ISNUMBER(Z211)),Y211/Z211,"")</f>
        <v/>
      </c>
      <c r="AB211" s="51" t="str">
        <f t="shared" ref="AB211:AB274" si="44">IF(OR(N211="",N211=N210),"",IF(OR(O211=1,P211="",Q211="",R211=""),"ND",IF(OR(Q211&gt;P211,R211&gt;P211),"Error",MIN(P211:R211))))</f>
        <v/>
      </c>
      <c r="AC211" s="51" t="str">
        <f t="shared" ref="AC211:AC274" si="45">IF(OR(N211="",N211=N210),"",IF(OR(O211=1,P211="",R211="",S211=""),"ND",IF(R211&gt;P211,"Error",(P211-R211)/(S211/60))))</f>
        <v/>
      </c>
      <c r="AD211" s="52" t="str">
        <f t="shared" si="40"/>
        <v/>
      </c>
      <c r="AE211" s="53" t="str">
        <f t="shared" ref="AE211:AE274" si="46">IF(OR(V211&gt;=$P$9,AND(V211="",NOT(ISNUMBER(AE210)))),"",IF(ISNUMBER(AE210),AE210+5/60,5/60))</f>
        <v/>
      </c>
      <c r="AF211" s="152"/>
      <c r="AG211" s="128" t="str">
        <f t="shared" si="41"/>
        <v/>
      </c>
      <c r="AH211" s="129" t="str">
        <f t="shared" ref="AH211:AH274" si="47">IF(AND(AG211="No",D211=1),"Yes","")</f>
        <v/>
      </c>
    </row>
    <row r="212" spans="1:34" x14ac:dyDescent="0.25">
      <c r="B212" s="143">
        <f t="shared" si="42"/>
        <v>0.67708333333333148</v>
      </c>
      <c r="C212" s="46"/>
      <c r="D212" s="54"/>
      <c r="E212" s="46"/>
      <c r="F212" s="54"/>
      <c r="G212" s="56"/>
      <c r="H212" s="154"/>
      <c r="I212" s="54"/>
      <c r="J212" s="155"/>
      <c r="K212" s="56"/>
      <c r="L212" s="156"/>
      <c r="M212" s="154"/>
      <c r="N212" s="73"/>
      <c r="O212" s="171"/>
      <c r="P212" s="56"/>
      <c r="Q212" s="156"/>
      <c r="R212" s="156"/>
      <c r="S212" s="156"/>
      <c r="T212" s="154"/>
      <c r="U212" s="153"/>
      <c r="V212" s="153"/>
      <c r="W212" s="55" t="str">
        <f t="shared" si="37"/>
        <v/>
      </c>
      <c r="X212" s="49" t="str">
        <f t="shared" si="38"/>
        <v/>
      </c>
      <c r="Y212" s="49" t="str">
        <f t="shared" si="39"/>
        <v/>
      </c>
      <c r="Z212" s="49" t="str">
        <f t="shared" si="36"/>
        <v/>
      </c>
      <c r="AA212" s="49" t="str">
        <f t="shared" si="43"/>
        <v/>
      </c>
      <c r="AB212" s="51" t="str">
        <f t="shared" si="44"/>
        <v/>
      </c>
      <c r="AC212" s="51" t="str">
        <f t="shared" si="45"/>
        <v/>
      </c>
      <c r="AD212" s="52" t="str">
        <f t="shared" si="40"/>
        <v/>
      </c>
      <c r="AE212" s="53" t="str">
        <f t="shared" si="46"/>
        <v/>
      </c>
      <c r="AF212" s="152"/>
      <c r="AG212" s="128" t="str">
        <f t="shared" si="41"/>
        <v/>
      </c>
      <c r="AH212" s="129" t="str">
        <f t="shared" si="47"/>
        <v/>
      </c>
    </row>
    <row r="213" spans="1:34" x14ac:dyDescent="0.25">
      <c r="B213" s="143">
        <f t="shared" si="42"/>
        <v>0.68055555555555369</v>
      </c>
      <c r="C213" s="46"/>
      <c r="D213" s="54"/>
      <c r="E213" s="46"/>
      <c r="F213" s="54"/>
      <c r="G213" s="56"/>
      <c r="H213" s="154"/>
      <c r="I213" s="54"/>
      <c r="J213" s="155"/>
      <c r="K213" s="56"/>
      <c r="L213" s="156"/>
      <c r="M213" s="154"/>
      <c r="N213" s="73"/>
      <c r="O213" s="171"/>
      <c r="P213" s="56"/>
      <c r="Q213" s="156"/>
      <c r="R213" s="156"/>
      <c r="S213" s="156"/>
      <c r="T213" s="154"/>
      <c r="U213" s="153"/>
      <c r="V213" s="153"/>
      <c r="W213" s="55" t="str">
        <f t="shared" si="37"/>
        <v/>
      </c>
      <c r="X213" s="49" t="str">
        <f t="shared" si="38"/>
        <v/>
      </c>
      <c r="Y213" s="49" t="str">
        <f t="shared" si="39"/>
        <v/>
      </c>
      <c r="Z213" s="49" t="str">
        <f t="shared" si="36"/>
        <v/>
      </c>
      <c r="AA213" s="49" t="str">
        <f t="shared" si="43"/>
        <v/>
      </c>
      <c r="AB213" s="51" t="str">
        <f t="shared" si="44"/>
        <v/>
      </c>
      <c r="AC213" s="51" t="str">
        <f t="shared" si="45"/>
        <v/>
      </c>
      <c r="AD213" s="52" t="str">
        <f t="shared" si="40"/>
        <v/>
      </c>
      <c r="AE213" s="53" t="str">
        <f t="shared" si="46"/>
        <v/>
      </c>
      <c r="AF213" s="152"/>
      <c r="AG213" s="128" t="str">
        <f t="shared" si="41"/>
        <v/>
      </c>
      <c r="AH213" s="129" t="str">
        <f t="shared" si="47"/>
        <v/>
      </c>
    </row>
    <row r="214" spans="1:34" x14ac:dyDescent="0.25">
      <c r="B214" s="143">
        <f t="shared" si="42"/>
        <v>0.6840277777777759</v>
      </c>
      <c r="C214" s="46"/>
      <c r="D214" s="54"/>
      <c r="E214" s="46"/>
      <c r="F214" s="54"/>
      <c r="G214" s="56"/>
      <c r="H214" s="154"/>
      <c r="I214" s="54"/>
      <c r="J214" s="155"/>
      <c r="K214" s="56"/>
      <c r="L214" s="156"/>
      <c r="M214" s="154"/>
      <c r="N214" s="73"/>
      <c r="O214" s="171"/>
      <c r="P214" s="56"/>
      <c r="Q214" s="156"/>
      <c r="R214" s="156"/>
      <c r="S214" s="156"/>
      <c r="T214" s="154"/>
      <c r="U214" s="153"/>
      <c r="V214" s="153"/>
      <c r="W214" s="55" t="str">
        <f t="shared" si="37"/>
        <v/>
      </c>
      <c r="X214" s="49" t="str">
        <f t="shared" si="38"/>
        <v/>
      </c>
      <c r="Y214" s="49" t="str">
        <f t="shared" si="39"/>
        <v/>
      </c>
      <c r="Z214" s="49" t="str">
        <f t="shared" si="36"/>
        <v/>
      </c>
      <c r="AA214" s="49" t="str">
        <f t="shared" si="43"/>
        <v/>
      </c>
      <c r="AB214" s="51" t="str">
        <f t="shared" si="44"/>
        <v/>
      </c>
      <c r="AC214" s="51" t="str">
        <f t="shared" si="45"/>
        <v/>
      </c>
      <c r="AD214" s="52" t="str">
        <f t="shared" si="40"/>
        <v/>
      </c>
      <c r="AE214" s="53" t="str">
        <f t="shared" si="46"/>
        <v/>
      </c>
      <c r="AF214" s="152"/>
      <c r="AG214" s="128" t="str">
        <f t="shared" si="41"/>
        <v/>
      </c>
      <c r="AH214" s="129" t="str">
        <f t="shared" si="47"/>
        <v/>
      </c>
    </row>
    <row r="215" spans="1:34" x14ac:dyDescent="0.25">
      <c r="B215" s="143">
        <f t="shared" si="42"/>
        <v>0.68749999999999811</v>
      </c>
      <c r="C215" s="46"/>
      <c r="D215" s="54"/>
      <c r="E215" s="46"/>
      <c r="F215" s="54"/>
      <c r="G215" s="56"/>
      <c r="H215" s="154"/>
      <c r="I215" s="54"/>
      <c r="J215" s="155"/>
      <c r="K215" s="56"/>
      <c r="L215" s="156"/>
      <c r="M215" s="154"/>
      <c r="N215" s="73"/>
      <c r="O215" s="171"/>
      <c r="P215" s="56"/>
      <c r="Q215" s="156"/>
      <c r="R215" s="156"/>
      <c r="S215" s="156"/>
      <c r="T215" s="154"/>
      <c r="U215" s="153"/>
      <c r="V215" s="153"/>
      <c r="W215" s="55" t="str">
        <f t="shared" si="37"/>
        <v/>
      </c>
      <c r="X215" s="49" t="str">
        <f t="shared" si="38"/>
        <v/>
      </c>
      <c r="Y215" s="49" t="str">
        <f t="shared" si="39"/>
        <v/>
      </c>
      <c r="Z215" s="49" t="str">
        <f t="shared" si="36"/>
        <v/>
      </c>
      <c r="AA215" s="49" t="str">
        <f t="shared" si="43"/>
        <v/>
      </c>
      <c r="AB215" s="51" t="str">
        <f t="shared" si="44"/>
        <v/>
      </c>
      <c r="AC215" s="51" t="str">
        <f t="shared" si="45"/>
        <v/>
      </c>
      <c r="AD215" s="52" t="str">
        <f t="shared" si="40"/>
        <v/>
      </c>
      <c r="AE215" s="53" t="str">
        <f t="shared" si="46"/>
        <v/>
      </c>
      <c r="AF215" s="152"/>
      <c r="AG215" s="128" t="str">
        <f t="shared" si="41"/>
        <v/>
      </c>
      <c r="AH215" s="129" t="str">
        <f t="shared" si="47"/>
        <v/>
      </c>
    </row>
    <row r="216" spans="1:34" x14ac:dyDescent="0.25">
      <c r="B216" s="143">
        <f t="shared" si="42"/>
        <v>0.69097222222222032</v>
      </c>
      <c r="C216" s="46"/>
      <c r="D216" s="54"/>
      <c r="E216" s="46"/>
      <c r="F216" s="54"/>
      <c r="G216" s="56"/>
      <c r="H216" s="154"/>
      <c r="I216" s="54"/>
      <c r="J216" s="155"/>
      <c r="K216" s="56"/>
      <c r="L216" s="156"/>
      <c r="M216" s="154"/>
      <c r="N216" s="73"/>
      <c r="O216" s="171"/>
      <c r="P216" s="56"/>
      <c r="Q216" s="156"/>
      <c r="R216" s="156"/>
      <c r="S216" s="156"/>
      <c r="T216" s="154"/>
      <c r="U216" s="153"/>
      <c r="V216" s="153"/>
      <c r="W216" s="55" t="str">
        <f t="shared" si="37"/>
        <v/>
      </c>
      <c r="X216" s="49" t="str">
        <f t="shared" si="38"/>
        <v/>
      </c>
      <c r="Y216" s="49" t="str">
        <f t="shared" si="39"/>
        <v/>
      </c>
      <c r="Z216" s="49" t="str">
        <f t="shared" si="36"/>
        <v/>
      </c>
      <c r="AA216" s="49" t="str">
        <f t="shared" si="43"/>
        <v/>
      </c>
      <c r="AB216" s="51" t="str">
        <f t="shared" si="44"/>
        <v/>
      </c>
      <c r="AC216" s="51" t="str">
        <f t="shared" si="45"/>
        <v/>
      </c>
      <c r="AD216" s="52" t="str">
        <f t="shared" si="40"/>
        <v/>
      </c>
      <c r="AE216" s="53" t="str">
        <f t="shared" si="46"/>
        <v/>
      </c>
      <c r="AF216" s="152"/>
      <c r="AG216" s="128" t="str">
        <f t="shared" si="41"/>
        <v/>
      </c>
      <c r="AH216" s="129" t="str">
        <f t="shared" si="47"/>
        <v/>
      </c>
    </row>
    <row r="217" spans="1:34" x14ac:dyDescent="0.25">
      <c r="B217" s="143">
        <f t="shared" si="42"/>
        <v>0.69444444444444253</v>
      </c>
      <c r="C217" s="46"/>
      <c r="D217" s="54"/>
      <c r="E217" s="46"/>
      <c r="F217" s="54"/>
      <c r="G217" s="56"/>
      <c r="H217" s="154"/>
      <c r="I217" s="54"/>
      <c r="J217" s="155"/>
      <c r="K217" s="56"/>
      <c r="L217" s="156"/>
      <c r="M217" s="154"/>
      <c r="N217" s="73"/>
      <c r="O217" s="171"/>
      <c r="P217" s="56"/>
      <c r="Q217" s="156"/>
      <c r="R217" s="156"/>
      <c r="S217" s="156"/>
      <c r="T217" s="154"/>
      <c r="U217" s="153"/>
      <c r="V217" s="153"/>
      <c r="W217" s="55" t="str">
        <f t="shared" si="37"/>
        <v/>
      </c>
      <c r="X217" s="49" t="str">
        <f t="shared" si="38"/>
        <v/>
      </c>
      <c r="Y217" s="49" t="str">
        <f t="shared" si="39"/>
        <v/>
      </c>
      <c r="Z217" s="49" t="str">
        <f t="shared" si="36"/>
        <v/>
      </c>
      <c r="AA217" s="49" t="str">
        <f t="shared" si="43"/>
        <v/>
      </c>
      <c r="AB217" s="51" t="str">
        <f t="shared" si="44"/>
        <v/>
      </c>
      <c r="AC217" s="51" t="str">
        <f t="shared" si="45"/>
        <v/>
      </c>
      <c r="AD217" s="52" t="str">
        <f t="shared" si="40"/>
        <v/>
      </c>
      <c r="AE217" s="53" t="str">
        <f t="shared" si="46"/>
        <v/>
      </c>
      <c r="AF217" s="152"/>
      <c r="AG217" s="128" t="str">
        <f t="shared" si="41"/>
        <v/>
      </c>
      <c r="AH217" s="129" t="str">
        <f t="shared" si="47"/>
        <v/>
      </c>
    </row>
    <row r="218" spans="1:34" x14ac:dyDescent="0.25">
      <c r="B218" s="143">
        <f t="shared" si="42"/>
        <v>0.69791666666666474</v>
      </c>
      <c r="C218" s="46"/>
      <c r="D218" s="54"/>
      <c r="E218" s="46"/>
      <c r="F218" s="54"/>
      <c r="G218" s="56"/>
      <c r="H218" s="154"/>
      <c r="I218" s="54"/>
      <c r="J218" s="155"/>
      <c r="K218" s="56"/>
      <c r="L218" s="156"/>
      <c r="M218" s="154"/>
      <c r="N218" s="73"/>
      <c r="O218" s="171"/>
      <c r="P218" s="56"/>
      <c r="Q218" s="156"/>
      <c r="R218" s="156"/>
      <c r="S218" s="156"/>
      <c r="T218" s="154"/>
      <c r="U218" s="153"/>
      <c r="V218" s="153"/>
      <c r="W218" s="55" t="str">
        <f t="shared" si="37"/>
        <v/>
      </c>
      <c r="X218" s="49" t="str">
        <f t="shared" si="38"/>
        <v/>
      </c>
      <c r="Y218" s="49" t="str">
        <f t="shared" si="39"/>
        <v/>
      </c>
      <c r="Z218" s="49" t="str">
        <f t="shared" si="36"/>
        <v/>
      </c>
      <c r="AA218" s="49" t="str">
        <f t="shared" si="43"/>
        <v/>
      </c>
      <c r="AB218" s="51" t="str">
        <f t="shared" si="44"/>
        <v/>
      </c>
      <c r="AC218" s="51" t="str">
        <f t="shared" si="45"/>
        <v/>
      </c>
      <c r="AD218" s="52" t="str">
        <f t="shared" si="40"/>
        <v/>
      </c>
      <c r="AE218" s="53" t="str">
        <f t="shared" si="46"/>
        <v/>
      </c>
      <c r="AF218" s="152"/>
      <c r="AG218" s="128" t="str">
        <f t="shared" si="41"/>
        <v/>
      </c>
      <c r="AH218" s="129" t="str">
        <f t="shared" si="47"/>
        <v/>
      </c>
    </row>
    <row r="219" spans="1:34" x14ac:dyDescent="0.25">
      <c r="B219" s="143">
        <f t="shared" si="42"/>
        <v>0.70138888888888695</v>
      </c>
      <c r="C219" s="46"/>
      <c r="D219" s="54"/>
      <c r="E219" s="46"/>
      <c r="F219" s="54"/>
      <c r="G219" s="56"/>
      <c r="H219" s="154"/>
      <c r="I219" s="54"/>
      <c r="J219" s="155"/>
      <c r="K219" s="56"/>
      <c r="L219" s="156"/>
      <c r="M219" s="154"/>
      <c r="N219" s="73"/>
      <c r="O219" s="171"/>
      <c r="P219" s="56"/>
      <c r="Q219" s="156"/>
      <c r="R219" s="156"/>
      <c r="S219" s="156"/>
      <c r="T219" s="154"/>
      <c r="U219" s="153"/>
      <c r="V219" s="153"/>
      <c r="W219" s="55" t="str">
        <f t="shared" si="37"/>
        <v/>
      </c>
      <c r="X219" s="49" t="str">
        <f t="shared" si="38"/>
        <v/>
      </c>
      <c r="Y219" s="49" t="str">
        <f t="shared" si="39"/>
        <v/>
      </c>
      <c r="Z219" s="49" t="str">
        <f t="shared" si="36"/>
        <v/>
      </c>
      <c r="AA219" s="49" t="str">
        <f t="shared" si="43"/>
        <v/>
      </c>
      <c r="AB219" s="51" t="str">
        <f t="shared" si="44"/>
        <v/>
      </c>
      <c r="AC219" s="51" t="str">
        <f t="shared" si="45"/>
        <v/>
      </c>
      <c r="AD219" s="52" t="str">
        <f t="shared" si="40"/>
        <v/>
      </c>
      <c r="AE219" s="53" t="str">
        <f t="shared" si="46"/>
        <v/>
      </c>
      <c r="AF219" s="152"/>
      <c r="AG219" s="128" t="str">
        <f t="shared" si="41"/>
        <v/>
      </c>
      <c r="AH219" s="129" t="str">
        <f t="shared" si="47"/>
        <v/>
      </c>
    </row>
    <row r="220" spans="1:34" x14ac:dyDescent="0.25">
      <c r="B220" s="143">
        <f t="shared" si="42"/>
        <v>0.70486111111110916</v>
      </c>
      <c r="C220" s="46"/>
      <c r="D220" s="54"/>
      <c r="E220" s="46"/>
      <c r="F220" s="54"/>
      <c r="G220" s="56"/>
      <c r="H220" s="154"/>
      <c r="I220" s="54"/>
      <c r="J220" s="155"/>
      <c r="K220" s="56"/>
      <c r="L220" s="156"/>
      <c r="M220" s="154"/>
      <c r="N220" s="73"/>
      <c r="O220" s="171"/>
      <c r="P220" s="56"/>
      <c r="Q220" s="156"/>
      <c r="R220" s="156"/>
      <c r="S220" s="156"/>
      <c r="T220" s="154"/>
      <c r="U220" s="153"/>
      <c r="V220" s="153"/>
      <c r="W220" s="55" t="str">
        <f t="shared" si="37"/>
        <v/>
      </c>
      <c r="X220" s="49" t="str">
        <f t="shared" si="38"/>
        <v/>
      </c>
      <c r="Y220" s="49" t="str">
        <f t="shared" si="39"/>
        <v/>
      </c>
      <c r="Z220" s="49" t="str">
        <f t="shared" si="36"/>
        <v/>
      </c>
      <c r="AA220" s="49" t="str">
        <f t="shared" si="43"/>
        <v/>
      </c>
      <c r="AB220" s="51" t="str">
        <f t="shared" si="44"/>
        <v/>
      </c>
      <c r="AC220" s="51" t="str">
        <f t="shared" si="45"/>
        <v/>
      </c>
      <c r="AD220" s="52" t="str">
        <f t="shared" si="40"/>
        <v/>
      </c>
      <c r="AE220" s="53" t="str">
        <f t="shared" si="46"/>
        <v/>
      </c>
      <c r="AF220" s="152"/>
      <c r="AG220" s="128" t="str">
        <f t="shared" si="41"/>
        <v/>
      </c>
      <c r="AH220" s="129" t="str">
        <f t="shared" si="47"/>
        <v/>
      </c>
    </row>
    <row r="221" spans="1:34" x14ac:dyDescent="0.25">
      <c r="B221" s="143">
        <f t="shared" si="42"/>
        <v>0.70833333333333137</v>
      </c>
      <c r="C221" s="46"/>
      <c r="D221" s="54"/>
      <c r="E221" s="46"/>
      <c r="F221" s="54"/>
      <c r="G221" s="56"/>
      <c r="H221" s="154"/>
      <c r="I221" s="54"/>
      <c r="J221" s="155"/>
      <c r="K221" s="56"/>
      <c r="L221" s="156"/>
      <c r="M221" s="154"/>
      <c r="N221" s="73"/>
      <c r="O221" s="171"/>
      <c r="P221" s="56"/>
      <c r="Q221" s="156"/>
      <c r="R221" s="156"/>
      <c r="S221" s="156"/>
      <c r="T221" s="154"/>
      <c r="U221" s="153"/>
      <c r="V221" s="153"/>
      <c r="W221" s="55" t="str">
        <f t="shared" si="37"/>
        <v/>
      </c>
      <c r="X221" s="49" t="str">
        <f t="shared" si="38"/>
        <v/>
      </c>
      <c r="Y221" s="49" t="str">
        <f t="shared" si="39"/>
        <v/>
      </c>
      <c r="Z221" s="49" t="str">
        <f t="shared" si="36"/>
        <v/>
      </c>
      <c r="AA221" s="49" t="str">
        <f t="shared" si="43"/>
        <v/>
      </c>
      <c r="AB221" s="51" t="str">
        <f t="shared" si="44"/>
        <v/>
      </c>
      <c r="AC221" s="51" t="str">
        <f t="shared" si="45"/>
        <v/>
      </c>
      <c r="AD221" s="52" t="str">
        <f t="shared" si="40"/>
        <v/>
      </c>
      <c r="AE221" s="53" t="str">
        <f t="shared" si="46"/>
        <v/>
      </c>
      <c r="AF221" s="152"/>
      <c r="AG221" s="128" t="str">
        <f t="shared" si="41"/>
        <v/>
      </c>
      <c r="AH221" s="129" t="str">
        <f t="shared" si="47"/>
        <v/>
      </c>
    </row>
    <row r="222" spans="1:34" x14ac:dyDescent="0.25">
      <c r="B222" s="143">
        <f t="shared" si="42"/>
        <v>0.71180555555555358</v>
      </c>
      <c r="C222" s="46"/>
      <c r="D222" s="54"/>
      <c r="E222" s="46"/>
      <c r="F222" s="54"/>
      <c r="G222" s="56"/>
      <c r="H222" s="154"/>
      <c r="I222" s="54"/>
      <c r="J222" s="155"/>
      <c r="K222" s="56"/>
      <c r="L222" s="156"/>
      <c r="M222" s="154"/>
      <c r="N222" s="73"/>
      <c r="O222" s="171"/>
      <c r="P222" s="56"/>
      <c r="Q222" s="156"/>
      <c r="R222" s="156"/>
      <c r="S222" s="156"/>
      <c r="T222" s="154"/>
      <c r="U222" s="153"/>
      <c r="V222" s="153"/>
      <c r="W222" s="55" t="str">
        <f t="shared" si="37"/>
        <v/>
      </c>
      <c r="X222" s="49" t="str">
        <f t="shared" si="38"/>
        <v/>
      </c>
      <c r="Y222" s="49" t="str">
        <f t="shared" si="39"/>
        <v/>
      </c>
      <c r="Z222" s="49" t="str">
        <f t="shared" si="36"/>
        <v/>
      </c>
      <c r="AA222" s="49" t="str">
        <f t="shared" si="43"/>
        <v/>
      </c>
      <c r="AB222" s="51" t="str">
        <f t="shared" si="44"/>
        <v/>
      </c>
      <c r="AC222" s="51" t="str">
        <f t="shared" si="45"/>
        <v/>
      </c>
      <c r="AD222" s="52" t="str">
        <f t="shared" si="40"/>
        <v/>
      </c>
      <c r="AE222" s="53" t="str">
        <f t="shared" si="46"/>
        <v/>
      </c>
      <c r="AF222" s="152"/>
      <c r="AG222" s="128" t="str">
        <f t="shared" si="41"/>
        <v/>
      </c>
      <c r="AH222" s="129" t="str">
        <f t="shared" si="47"/>
        <v/>
      </c>
    </row>
    <row r="223" spans="1:34" x14ac:dyDescent="0.25">
      <c r="B223" s="143">
        <f t="shared" si="42"/>
        <v>0.71527777777777579</v>
      </c>
      <c r="C223" s="46"/>
      <c r="D223" s="54"/>
      <c r="E223" s="46"/>
      <c r="F223" s="54"/>
      <c r="G223" s="56"/>
      <c r="H223" s="154"/>
      <c r="I223" s="54"/>
      <c r="J223" s="155"/>
      <c r="K223" s="56"/>
      <c r="L223" s="156"/>
      <c r="M223" s="154"/>
      <c r="N223" s="73"/>
      <c r="O223" s="171"/>
      <c r="P223" s="56"/>
      <c r="Q223" s="156"/>
      <c r="R223" s="156"/>
      <c r="S223" s="156"/>
      <c r="T223" s="154"/>
      <c r="U223" s="153"/>
      <c r="V223" s="153"/>
      <c r="W223" s="55" t="str">
        <f t="shared" si="37"/>
        <v/>
      </c>
      <c r="X223" s="49" t="str">
        <f t="shared" si="38"/>
        <v/>
      </c>
      <c r="Y223" s="49" t="str">
        <f t="shared" si="39"/>
        <v/>
      </c>
      <c r="Z223" s="49" t="str">
        <f t="shared" si="36"/>
        <v/>
      </c>
      <c r="AA223" s="49" t="str">
        <f t="shared" si="43"/>
        <v/>
      </c>
      <c r="AB223" s="51" t="str">
        <f t="shared" si="44"/>
        <v/>
      </c>
      <c r="AC223" s="51" t="str">
        <f t="shared" si="45"/>
        <v/>
      </c>
      <c r="AD223" s="52" t="str">
        <f t="shared" si="40"/>
        <v/>
      </c>
      <c r="AE223" s="53" t="str">
        <f t="shared" si="46"/>
        <v/>
      </c>
      <c r="AF223" s="152"/>
      <c r="AG223" s="128" t="str">
        <f t="shared" si="41"/>
        <v/>
      </c>
      <c r="AH223" s="129" t="str">
        <f t="shared" si="47"/>
        <v/>
      </c>
    </row>
    <row r="224" spans="1:34" x14ac:dyDescent="0.25">
      <c r="B224" s="143">
        <f t="shared" si="42"/>
        <v>0.718749999999998</v>
      </c>
      <c r="C224" s="46"/>
      <c r="D224" s="54"/>
      <c r="E224" s="46"/>
      <c r="F224" s="54"/>
      <c r="G224" s="56"/>
      <c r="H224" s="154"/>
      <c r="I224" s="54"/>
      <c r="J224" s="155"/>
      <c r="K224" s="56"/>
      <c r="L224" s="156"/>
      <c r="M224" s="154"/>
      <c r="N224" s="73"/>
      <c r="O224" s="171"/>
      <c r="P224" s="56"/>
      <c r="Q224" s="156"/>
      <c r="R224" s="156"/>
      <c r="S224" s="156"/>
      <c r="T224" s="154"/>
      <c r="U224" s="153"/>
      <c r="V224" s="153"/>
      <c r="W224" s="55" t="str">
        <f t="shared" si="37"/>
        <v/>
      </c>
      <c r="X224" s="49" t="str">
        <f t="shared" si="38"/>
        <v/>
      </c>
      <c r="Y224" s="49" t="str">
        <f t="shared" si="39"/>
        <v/>
      </c>
      <c r="Z224" s="49" t="str">
        <f t="shared" si="36"/>
        <v/>
      </c>
      <c r="AA224" s="49" t="str">
        <f t="shared" si="43"/>
        <v/>
      </c>
      <c r="AB224" s="51" t="str">
        <f t="shared" si="44"/>
        <v/>
      </c>
      <c r="AC224" s="51" t="str">
        <f t="shared" si="45"/>
        <v/>
      </c>
      <c r="AD224" s="52" t="str">
        <f t="shared" si="40"/>
        <v/>
      </c>
      <c r="AE224" s="53" t="str">
        <f t="shared" si="46"/>
        <v/>
      </c>
      <c r="AF224" s="152"/>
      <c r="AG224" s="128" t="str">
        <f t="shared" si="41"/>
        <v/>
      </c>
      <c r="AH224" s="129" t="str">
        <f t="shared" si="47"/>
        <v/>
      </c>
    </row>
    <row r="225" spans="2:34" x14ac:dyDescent="0.25">
      <c r="B225" s="143">
        <f t="shared" si="42"/>
        <v>0.72222222222222021</v>
      </c>
      <c r="C225" s="46"/>
      <c r="D225" s="54"/>
      <c r="E225" s="46"/>
      <c r="F225" s="54"/>
      <c r="G225" s="56"/>
      <c r="H225" s="154"/>
      <c r="I225" s="54"/>
      <c r="J225" s="155"/>
      <c r="K225" s="56"/>
      <c r="L225" s="156"/>
      <c r="M225" s="154"/>
      <c r="N225" s="73"/>
      <c r="O225" s="171"/>
      <c r="P225" s="56"/>
      <c r="Q225" s="156"/>
      <c r="R225" s="156"/>
      <c r="S225" s="156"/>
      <c r="T225" s="154"/>
      <c r="U225" s="153"/>
      <c r="V225" s="153"/>
      <c r="W225" s="55" t="str">
        <f t="shared" si="37"/>
        <v/>
      </c>
      <c r="X225" s="49" t="str">
        <f t="shared" si="38"/>
        <v/>
      </c>
      <c r="Y225" s="49" t="str">
        <f t="shared" si="39"/>
        <v/>
      </c>
      <c r="Z225" s="49" t="str">
        <f t="shared" si="36"/>
        <v/>
      </c>
      <c r="AA225" s="49" t="str">
        <f t="shared" si="43"/>
        <v/>
      </c>
      <c r="AB225" s="51" t="str">
        <f t="shared" si="44"/>
        <v/>
      </c>
      <c r="AC225" s="51" t="str">
        <f t="shared" si="45"/>
        <v/>
      </c>
      <c r="AD225" s="52" t="str">
        <f t="shared" si="40"/>
        <v/>
      </c>
      <c r="AE225" s="53" t="str">
        <f t="shared" si="46"/>
        <v/>
      </c>
      <c r="AF225" s="152"/>
      <c r="AG225" s="128" t="str">
        <f t="shared" si="41"/>
        <v/>
      </c>
      <c r="AH225" s="129" t="str">
        <f t="shared" si="47"/>
        <v/>
      </c>
    </row>
    <row r="226" spans="2:34" x14ac:dyDescent="0.25">
      <c r="B226" s="143">
        <f t="shared" si="42"/>
        <v>0.72569444444444242</v>
      </c>
      <c r="C226" s="46"/>
      <c r="D226" s="54"/>
      <c r="E226" s="46"/>
      <c r="F226" s="54"/>
      <c r="G226" s="56"/>
      <c r="H226" s="154"/>
      <c r="I226" s="54"/>
      <c r="J226" s="155"/>
      <c r="K226" s="56"/>
      <c r="L226" s="156"/>
      <c r="M226" s="154"/>
      <c r="N226" s="73"/>
      <c r="O226" s="171"/>
      <c r="P226" s="56"/>
      <c r="Q226" s="156"/>
      <c r="R226" s="156"/>
      <c r="S226" s="156"/>
      <c r="T226" s="154"/>
      <c r="U226" s="153"/>
      <c r="V226" s="153"/>
      <c r="W226" s="55" t="str">
        <f t="shared" si="37"/>
        <v/>
      </c>
      <c r="X226" s="49" t="str">
        <f t="shared" si="38"/>
        <v/>
      </c>
      <c r="Y226" s="49" t="str">
        <f t="shared" si="39"/>
        <v/>
      </c>
      <c r="Z226" s="49" t="str">
        <f t="shared" si="36"/>
        <v/>
      </c>
      <c r="AA226" s="49" t="str">
        <f t="shared" si="43"/>
        <v/>
      </c>
      <c r="AB226" s="51" t="str">
        <f t="shared" si="44"/>
        <v/>
      </c>
      <c r="AC226" s="51" t="str">
        <f t="shared" si="45"/>
        <v/>
      </c>
      <c r="AD226" s="52" t="str">
        <f t="shared" si="40"/>
        <v/>
      </c>
      <c r="AE226" s="53" t="str">
        <f t="shared" si="46"/>
        <v/>
      </c>
      <c r="AF226" s="152"/>
      <c r="AG226" s="128" t="str">
        <f t="shared" si="41"/>
        <v/>
      </c>
      <c r="AH226" s="129" t="str">
        <f t="shared" si="47"/>
        <v/>
      </c>
    </row>
    <row r="227" spans="2:34" x14ac:dyDescent="0.25">
      <c r="B227" s="143">
        <f t="shared" si="42"/>
        <v>0.72916666666666463</v>
      </c>
      <c r="C227" s="46"/>
      <c r="D227" s="54"/>
      <c r="E227" s="46"/>
      <c r="F227" s="54"/>
      <c r="G227" s="56"/>
      <c r="H227" s="154"/>
      <c r="I227" s="54"/>
      <c r="J227" s="155"/>
      <c r="K227" s="56"/>
      <c r="L227" s="156"/>
      <c r="M227" s="154"/>
      <c r="N227" s="73"/>
      <c r="O227" s="171"/>
      <c r="P227" s="56"/>
      <c r="Q227" s="156"/>
      <c r="R227" s="156"/>
      <c r="S227" s="156"/>
      <c r="T227" s="154"/>
      <c r="U227" s="153"/>
      <c r="V227" s="153"/>
      <c r="W227" s="55" t="str">
        <f t="shared" si="37"/>
        <v/>
      </c>
      <c r="X227" s="49" t="str">
        <f t="shared" si="38"/>
        <v/>
      </c>
      <c r="Y227" s="49" t="str">
        <f t="shared" si="39"/>
        <v/>
      </c>
      <c r="Z227" s="49" t="str">
        <f t="shared" si="36"/>
        <v/>
      </c>
      <c r="AA227" s="49" t="str">
        <f t="shared" si="43"/>
        <v/>
      </c>
      <c r="AB227" s="51" t="str">
        <f t="shared" si="44"/>
        <v/>
      </c>
      <c r="AC227" s="51" t="str">
        <f t="shared" si="45"/>
        <v/>
      </c>
      <c r="AD227" s="52" t="str">
        <f t="shared" si="40"/>
        <v/>
      </c>
      <c r="AE227" s="53" t="str">
        <f t="shared" si="46"/>
        <v/>
      </c>
      <c r="AF227" s="152"/>
      <c r="AG227" s="128" t="str">
        <f t="shared" si="41"/>
        <v/>
      </c>
      <c r="AH227" s="129" t="str">
        <f t="shared" si="47"/>
        <v/>
      </c>
    </row>
    <row r="228" spans="2:34" x14ac:dyDescent="0.25">
      <c r="B228" s="143">
        <f t="shared" si="42"/>
        <v>0.73263888888888684</v>
      </c>
      <c r="C228" s="46"/>
      <c r="D228" s="54"/>
      <c r="E228" s="46"/>
      <c r="F228" s="54"/>
      <c r="G228" s="56"/>
      <c r="H228" s="154"/>
      <c r="I228" s="54"/>
      <c r="J228" s="155"/>
      <c r="K228" s="56"/>
      <c r="L228" s="156"/>
      <c r="M228" s="154"/>
      <c r="N228" s="73"/>
      <c r="O228" s="171"/>
      <c r="P228" s="56"/>
      <c r="Q228" s="156"/>
      <c r="R228" s="156"/>
      <c r="S228" s="156"/>
      <c r="T228" s="154"/>
      <c r="U228" s="153"/>
      <c r="V228" s="153"/>
      <c r="W228" s="55" t="str">
        <f t="shared" si="37"/>
        <v/>
      </c>
      <c r="X228" s="49" t="str">
        <f t="shared" si="38"/>
        <v/>
      </c>
      <c r="Y228" s="49" t="str">
        <f t="shared" si="39"/>
        <v/>
      </c>
      <c r="Z228" s="49" t="str">
        <f t="shared" si="36"/>
        <v/>
      </c>
      <c r="AA228" s="49" t="str">
        <f t="shared" si="43"/>
        <v/>
      </c>
      <c r="AB228" s="51" t="str">
        <f t="shared" si="44"/>
        <v/>
      </c>
      <c r="AC228" s="51" t="str">
        <f t="shared" si="45"/>
        <v/>
      </c>
      <c r="AD228" s="52" t="str">
        <f t="shared" si="40"/>
        <v/>
      </c>
      <c r="AE228" s="53" t="str">
        <f t="shared" si="46"/>
        <v/>
      </c>
      <c r="AF228" s="152"/>
      <c r="AG228" s="128" t="str">
        <f t="shared" si="41"/>
        <v/>
      </c>
      <c r="AH228" s="129" t="str">
        <f t="shared" si="47"/>
        <v/>
      </c>
    </row>
    <row r="229" spans="2:34" x14ac:dyDescent="0.25">
      <c r="B229" s="143">
        <f t="shared" si="42"/>
        <v>0.73611111111110905</v>
      </c>
      <c r="C229" s="46"/>
      <c r="D229" s="54"/>
      <c r="E229" s="46"/>
      <c r="F229" s="54"/>
      <c r="G229" s="56"/>
      <c r="H229" s="154"/>
      <c r="I229" s="54"/>
      <c r="J229" s="155"/>
      <c r="K229" s="56"/>
      <c r="L229" s="156"/>
      <c r="M229" s="154"/>
      <c r="N229" s="73"/>
      <c r="O229" s="171"/>
      <c r="P229" s="56"/>
      <c r="Q229" s="156"/>
      <c r="R229" s="156"/>
      <c r="S229" s="156"/>
      <c r="T229" s="154"/>
      <c r="U229" s="153"/>
      <c r="V229" s="153"/>
      <c r="W229" s="55" t="str">
        <f t="shared" si="37"/>
        <v/>
      </c>
      <c r="X229" s="49" t="str">
        <f t="shared" si="38"/>
        <v/>
      </c>
      <c r="Y229" s="49" t="str">
        <f t="shared" si="39"/>
        <v/>
      </c>
      <c r="Z229" s="49" t="str">
        <f t="shared" si="36"/>
        <v/>
      </c>
      <c r="AA229" s="49" t="str">
        <f t="shared" si="43"/>
        <v/>
      </c>
      <c r="AB229" s="51" t="str">
        <f t="shared" si="44"/>
        <v/>
      </c>
      <c r="AC229" s="51" t="str">
        <f t="shared" si="45"/>
        <v/>
      </c>
      <c r="AD229" s="52" t="str">
        <f t="shared" si="40"/>
        <v/>
      </c>
      <c r="AE229" s="53" t="str">
        <f t="shared" si="46"/>
        <v/>
      </c>
      <c r="AF229" s="152"/>
      <c r="AG229" s="128" t="str">
        <f t="shared" si="41"/>
        <v/>
      </c>
      <c r="AH229" s="129" t="str">
        <f t="shared" si="47"/>
        <v/>
      </c>
    </row>
    <row r="230" spans="2:34" x14ac:dyDescent="0.25">
      <c r="B230" s="143">
        <f t="shared" si="42"/>
        <v>0.73958333333333126</v>
      </c>
      <c r="C230" s="46"/>
      <c r="D230" s="54"/>
      <c r="E230" s="46"/>
      <c r="F230" s="54"/>
      <c r="G230" s="56"/>
      <c r="H230" s="154"/>
      <c r="I230" s="54"/>
      <c r="J230" s="155"/>
      <c r="K230" s="56"/>
      <c r="L230" s="156"/>
      <c r="M230" s="154"/>
      <c r="N230" s="73"/>
      <c r="O230" s="171"/>
      <c r="P230" s="56"/>
      <c r="Q230" s="156"/>
      <c r="R230" s="156"/>
      <c r="S230" s="156"/>
      <c r="T230" s="154"/>
      <c r="U230" s="153"/>
      <c r="V230" s="153"/>
      <c r="W230" s="55" t="str">
        <f t="shared" si="37"/>
        <v/>
      </c>
      <c r="X230" s="49" t="str">
        <f t="shared" si="38"/>
        <v/>
      </c>
      <c r="Y230" s="49" t="str">
        <f t="shared" si="39"/>
        <v/>
      </c>
      <c r="Z230" s="49" t="str">
        <f t="shared" si="36"/>
        <v/>
      </c>
      <c r="AA230" s="49" t="str">
        <f t="shared" si="43"/>
        <v/>
      </c>
      <c r="AB230" s="51" t="str">
        <f t="shared" si="44"/>
        <v/>
      </c>
      <c r="AC230" s="51" t="str">
        <f t="shared" si="45"/>
        <v/>
      </c>
      <c r="AD230" s="52" t="str">
        <f t="shared" si="40"/>
        <v/>
      </c>
      <c r="AE230" s="53" t="str">
        <f t="shared" si="46"/>
        <v/>
      </c>
      <c r="AF230" s="152"/>
      <c r="AG230" s="128" t="str">
        <f t="shared" si="41"/>
        <v/>
      </c>
      <c r="AH230" s="129" t="str">
        <f t="shared" si="47"/>
        <v/>
      </c>
    </row>
    <row r="231" spans="2:34" x14ac:dyDescent="0.25">
      <c r="B231" s="143">
        <f t="shared" si="42"/>
        <v>0.74305555555555347</v>
      </c>
      <c r="C231" s="46"/>
      <c r="D231" s="54"/>
      <c r="E231" s="46"/>
      <c r="F231" s="54"/>
      <c r="G231" s="56"/>
      <c r="H231" s="154"/>
      <c r="I231" s="54"/>
      <c r="J231" s="155"/>
      <c r="K231" s="56"/>
      <c r="L231" s="156"/>
      <c r="M231" s="154"/>
      <c r="N231" s="73"/>
      <c r="O231" s="171"/>
      <c r="P231" s="56"/>
      <c r="Q231" s="156"/>
      <c r="R231" s="156"/>
      <c r="S231" s="156"/>
      <c r="T231" s="154"/>
      <c r="U231" s="153"/>
      <c r="V231" s="153"/>
      <c r="W231" s="55" t="str">
        <f t="shared" si="37"/>
        <v/>
      </c>
      <c r="X231" s="49" t="str">
        <f t="shared" si="38"/>
        <v/>
      </c>
      <c r="Y231" s="49" t="str">
        <f t="shared" si="39"/>
        <v/>
      </c>
      <c r="Z231" s="49" t="str">
        <f t="shared" si="36"/>
        <v/>
      </c>
      <c r="AA231" s="49" t="str">
        <f t="shared" si="43"/>
        <v/>
      </c>
      <c r="AB231" s="51" t="str">
        <f t="shared" si="44"/>
        <v/>
      </c>
      <c r="AC231" s="51" t="str">
        <f t="shared" si="45"/>
        <v/>
      </c>
      <c r="AD231" s="52" t="str">
        <f t="shared" si="40"/>
        <v/>
      </c>
      <c r="AE231" s="53" t="str">
        <f t="shared" si="46"/>
        <v/>
      </c>
      <c r="AF231" s="152"/>
      <c r="AG231" s="128" t="str">
        <f t="shared" si="41"/>
        <v/>
      </c>
      <c r="AH231" s="129" t="str">
        <f t="shared" si="47"/>
        <v/>
      </c>
    </row>
    <row r="232" spans="2:34" x14ac:dyDescent="0.25">
      <c r="B232" s="143">
        <f t="shared" si="42"/>
        <v>0.74652777777777568</v>
      </c>
      <c r="C232" s="46"/>
      <c r="D232" s="54"/>
      <c r="E232" s="46"/>
      <c r="F232" s="54"/>
      <c r="G232" s="56"/>
      <c r="H232" s="154"/>
      <c r="I232" s="54"/>
      <c r="J232" s="155"/>
      <c r="K232" s="56"/>
      <c r="L232" s="156"/>
      <c r="M232" s="154"/>
      <c r="N232" s="73"/>
      <c r="O232" s="171"/>
      <c r="P232" s="56"/>
      <c r="Q232" s="156"/>
      <c r="R232" s="156"/>
      <c r="S232" s="156"/>
      <c r="T232" s="154"/>
      <c r="U232" s="153"/>
      <c r="V232" s="153"/>
      <c r="W232" s="55" t="str">
        <f t="shared" si="37"/>
        <v/>
      </c>
      <c r="X232" s="49" t="str">
        <f t="shared" si="38"/>
        <v/>
      </c>
      <c r="Y232" s="49" t="str">
        <f t="shared" si="39"/>
        <v/>
      </c>
      <c r="Z232" s="49" t="str">
        <f t="shared" si="36"/>
        <v/>
      </c>
      <c r="AA232" s="49" t="str">
        <f t="shared" si="43"/>
        <v/>
      </c>
      <c r="AB232" s="51" t="str">
        <f t="shared" si="44"/>
        <v/>
      </c>
      <c r="AC232" s="51" t="str">
        <f t="shared" si="45"/>
        <v/>
      </c>
      <c r="AD232" s="52" t="str">
        <f t="shared" si="40"/>
        <v/>
      </c>
      <c r="AE232" s="53" t="str">
        <f t="shared" si="46"/>
        <v/>
      </c>
      <c r="AF232" s="152"/>
      <c r="AG232" s="128" t="str">
        <f t="shared" si="41"/>
        <v/>
      </c>
      <c r="AH232" s="129" t="str">
        <f t="shared" si="47"/>
        <v/>
      </c>
    </row>
    <row r="233" spans="2:34" x14ac:dyDescent="0.25">
      <c r="B233" s="143">
        <f t="shared" si="42"/>
        <v>0.74999999999999789</v>
      </c>
      <c r="C233" s="46"/>
      <c r="D233" s="54"/>
      <c r="E233" s="46"/>
      <c r="F233" s="54"/>
      <c r="G233" s="56"/>
      <c r="H233" s="154"/>
      <c r="I233" s="54"/>
      <c r="J233" s="155"/>
      <c r="K233" s="56"/>
      <c r="L233" s="156"/>
      <c r="M233" s="154"/>
      <c r="N233" s="73"/>
      <c r="O233" s="171"/>
      <c r="P233" s="56"/>
      <c r="Q233" s="156"/>
      <c r="R233" s="156"/>
      <c r="S233" s="156"/>
      <c r="T233" s="154"/>
      <c r="U233" s="153"/>
      <c r="V233" s="153"/>
      <c r="W233" s="55" t="str">
        <f t="shared" si="37"/>
        <v/>
      </c>
      <c r="X233" s="49" t="str">
        <f t="shared" si="38"/>
        <v/>
      </c>
      <c r="Y233" s="49" t="str">
        <f t="shared" si="39"/>
        <v/>
      </c>
      <c r="Z233" s="49" t="str">
        <f t="shared" si="36"/>
        <v/>
      </c>
      <c r="AA233" s="49" t="str">
        <f t="shared" si="43"/>
        <v/>
      </c>
      <c r="AB233" s="51" t="str">
        <f t="shared" si="44"/>
        <v/>
      </c>
      <c r="AC233" s="51" t="str">
        <f t="shared" si="45"/>
        <v/>
      </c>
      <c r="AD233" s="52" t="str">
        <f t="shared" si="40"/>
        <v/>
      </c>
      <c r="AE233" s="53" t="str">
        <f t="shared" si="46"/>
        <v/>
      </c>
      <c r="AF233" s="152"/>
      <c r="AG233" s="128" t="str">
        <f t="shared" si="41"/>
        <v/>
      </c>
      <c r="AH233" s="129" t="str">
        <f t="shared" si="47"/>
        <v/>
      </c>
    </row>
    <row r="234" spans="2:34" x14ac:dyDescent="0.25">
      <c r="B234" s="143">
        <f t="shared" si="42"/>
        <v>0.7534722222222201</v>
      </c>
      <c r="C234" s="46"/>
      <c r="D234" s="54"/>
      <c r="E234" s="46"/>
      <c r="F234" s="54"/>
      <c r="G234" s="56"/>
      <c r="H234" s="154"/>
      <c r="I234" s="54"/>
      <c r="J234" s="155"/>
      <c r="K234" s="56"/>
      <c r="L234" s="156"/>
      <c r="M234" s="154"/>
      <c r="N234" s="73"/>
      <c r="O234" s="171"/>
      <c r="P234" s="56"/>
      <c r="Q234" s="156"/>
      <c r="R234" s="156"/>
      <c r="S234" s="156"/>
      <c r="T234" s="154"/>
      <c r="U234" s="153"/>
      <c r="V234" s="153"/>
      <c r="W234" s="55" t="str">
        <f t="shared" si="37"/>
        <v/>
      </c>
      <c r="X234" s="49" t="str">
        <f t="shared" si="38"/>
        <v/>
      </c>
      <c r="Y234" s="49" t="str">
        <f t="shared" si="39"/>
        <v/>
      </c>
      <c r="Z234" s="49" t="str">
        <f t="shared" si="36"/>
        <v/>
      </c>
      <c r="AA234" s="49" t="str">
        <f t="shared" si="43"/>
        <v/>
      </c>
      <c r="AB234" s="51" t="str">
        <f t="shared" si="44"/>
        <v/>
      </c>
      <c r="AC234" s="51" t="str">
        <f t="shared" si="45"/>
        <v/>
      </c>
      <c r="AD234" s="52" t="str">
        <f t="shared" si="40"/>
        <v/>
      </c>
      <c r="AE234" s="53" t="str">
        <f t="shared" si="46"/>
        <v/>
      </c>
      <c r="AF234" s="152"/>
      <c r="AG234" s="128" t="str">
        <f t="shared" si="41"/>
        <v/>
      </c>
      <c r="AH234" s="129" t="str">
        <f t="shared" si="47"/>
        <v/>
      </c>
    </row>
    <row r="235" spans="2:34" x14ac:dyDescent="0.25">
      <c r="B235" s="143">
        <f t="shared" si="42"/>
        <v>0.75694444444444231</v>
      </c>
      <c r="C235" s="46"/>
      <c r="D235" s="54"/>
      <c r="E235" s="46"/>
      <c r="F235" s="54"/>
      <c r="G235" s="56"/>
      <c r="H235" s="154"/>
      <c r="I235" s="54"/>
      <c r="J235" s="155"/>
      <c r="K235" s="56"/>
      <c r="L235" s="156"/>
      <c r="M235" s="154"/>
      <c r="N235" s="73"/>
      <c r="O235" s="171"/>
      <c r="P235" s="56"/>
      <c r="Q235" s="156"/>
      <c r="R235" s="156"/>
      <c r="S235" s="156"/>
      <c r="T235" s="154"/>
      <c r="U235" s="153"/>
      <c r="V235" s="153"/>
      <c r="W235" s="55" t="str">
        <f t="shared" si="37"/>
        <v/>
      </c>
      <c r="X235" s="49" t="str">
        <f t="shared" si="38"/>
        <v/>
      </c>
      <c r="Y235" s="49" t="str">
        <f t="shared" si="39"/>
        <v/>
      </c>
      <c r="Z235" s="49" t="str">
        <f t="shared" si="36"/>
        <v/>
      </c>
      <c r="AA235" s="49" t="str">
        <f t="shared" si="43"/>
        <v/>
      </c>
      <c r="AB235" s="51" t="str">
        <f t="shared" si="44"/>
        <v/>
      </c>
      <c r="AC235" s="51" t="str">
        <f t="shared" si="45"/>
        <v/>
      </c>
      <c r="AD235" s="52" t="str">
        <f t="shared" si="40"/>
        <v/>
      </c>
      <c r="AE235" s="53" t="str">
        <f t="shared" si="46"/>
        <v/>
      </c>
      <c r="AF235" s="152"/>
      <c r="AG235" s="128" t="str">
        <f t="shared" si="41"/>
        <v/>
      </c>
      <c r="AH235" s="129" t="str">
        <f t="shared" si="47"/>
        <v/>
      </c>
    </row>
    <row r="236" spans="2:34" x14ac:dyDescent="0.25">
      <c r="B236" s="143">
        <f t="shared" si="42"/>
        <v>0.76041666666666452</v>
      </c>
      <c r="C236" s="46"/>
      <c r="D236" s="54"/>
      <c r="E236" s="46"/>
      <c r="F236" s="54"/>
      <c r="G236" s="56"/>
      <c r="H236" s="154"/>
      <c r="I236" s="54"/>
      <c r="J236" s="155"/>
      <c r="K236" s="56"/>
      <c r="L236" s="156"/>
      <c r="M236" s="154"/>
      <c r="N236" s="73"/>
      <c r="O236" s="171"/>
      <c r="P236" s="56"/>
      <c r="Q236" s="156"/>
      <c r="R236" s="156"/>
      <c r="S236" s="156"/>
      <c r="T236" s="154"/>
      <c r="U236" s="153"/>
      <c r="V236" s="153"/>
      <c r="W236" s="55" t="str">
        <f t="shared" si="37"/>
        <v/>
      </c>
      <c r="X236" s="49" t="str">
        <f t="shared" si="38"/>
        <v/>
      </c>
      <c r="Y236" s="49" t="str">
        <f t="shared" si="39"/>
        <v/>
      </c>
      <c r="Z236" s="49" t="str">
        <f t="shared" si="36"/>
        <v/>
      </c>
      <c r="AA236" s="49" t="str">
        <f t="shared" si="43"/>
        <v/>
      </c>
      <c r="AB236" s="51" t="str">
        <f t="shared" si="44"/>
        <v/>
      </c>
      <c r="AC236" s="51" t="str">
        <f t="shared" si="45"/>
        <v/>
      </c>
      <c r="AD236" s="52" t="str">
        <f t="shared" si="40"/>
        <v/>
      </c>
      <c r="AE236" s="53" t="str">
        <f t="shared" si="46"/>
        <v/>
      </c>
      <c r="AF236" s="152"/>
      <c r="AG236" s="128" t="str">
        <f t="shared" si="41"/>
        <v/>
      </c>
      <c r="AH236" s="129" t="str">
        <f t="shared" si="47"/>
        <v/>
      </c>
    </row>
    <row r="237" spans="2:34" x14ac:dyDescent="0.25">
      <c r="B237" s="143">
        <f t="shared" si="42"/>
        <v>0.76388888888888673</v>
      </c>
      <c r="C237" s="46"/>
      <c r="D237" s="54"/>
      <c r="E237" s="46"/>
      <c r="F237" s="54"/>
      <c r="G237" s="56"/>
      <c r="H237" s="154"/>
      <c r="I237" s="54"/>
      <c r="J237" s="155"/>
      <c r="K237" s="56"/>
      <c r="L237" s="156"/>
      <c r="M237" s="154"/>
      <c r="N237" s="73"/>
      <c r="O237" s="171"/>
      <c r="P237" s="56"/>
      <c r="Q237" s="156"/>
      <c r="R237" s="156"/>
      <c r="S237" s="156"/>
      <c r="T237" s="154"/>
      <c r="U237" s="153"/>
      <c r="V237" s="153"/>
      <c r="W237" s="55" t="str">
        <f t="shared" si="37"/>
        <v/>
      </c>
      <c r="X237" s="49" t="str">
        <f t="shared" si="38"/>
        <v/>
      </c>
      <c r="Y237" s="49" t="str">
        <f t="shared" si="39"/>
        <v/>
      </c>
      <c r="Z237" s="49" t="str">
        <f t="shared" si="36"/>
        <v/>
      </c>
      <c r="AA237" s="49" t="str">
        <f t="shared" si="43"/>
        <v/>
      </c>
      <c r="AB237" s="51" t="str">
        <f t="shared" si="44"/>
        <v/>
      </c>
      <c r="AC237" s="51" t="str">
        <f t="shared" si="45"/>
        <v/>
      </c>
      <c r="AD237" s="52" t="str">
        <f t="shared" si="40"/>
        <v/>
      </c>
      <c r="AE237" s="53" t="str">
        <f t="shared" si="46"/>
        <v/>
      </c>
      <c r="AF237" s="152"/>
      <c r="AG237" s="128" t="str">
        <f t="shared" si="41"/>
        <v/>
      </c>
      <c r="AH237" s="129" t="str">
        <f t="shared" si="47"/>
        <v/>
      </c>
    </row>
    <row r="238" spans="2:34" x14ac:dyDescent="0.25">
      <c r="B238" s="143">
        <f t="shared" si="42"/>
        <v>0.76736111111110894</v>
      </c>
      <c r="C238" s="46"/>
      <c r="D238" s="54"/>
      <c r="E238" s="46"/>
      <c r="F238" s="54"/>
      <c r="G238" s="56"/>
      <c r="H238" s="154"/>
      <c r="I238" s="54"/>
      <c r="J238" s="155"/>
      <c r="K238" s="56"/>
      <c r="L238" s="156"/>
      <c r="M238" s="154"/>
      <c r="N238" s="73"/>
      <c r="O238" s="171"/>
      <c r="P238" s="56"/>
      <c r="Q238" s="156"/>
      <c r="R238" s="156"/>
      <c r="S238" s="156"/>
      <c r="T238" s="154"/>
      <c r="U238" s="153"/>
      <c r="V238" s="153"/>
      <c r="W238" s="55" t="str">
        <f t="shared" si="37"/>
        <v/>
      </c>
      <c r="X238" s="49" t="str">
        <f t="shared" si="38"/>
        <v/>
      </c>
      <c r="Y238" s="49" t="str">
        <f t="shared" si="39"/>
        <v/>
      </c>
      <c r="Z238" s="49" t="str">
        <f t="shared" si="36"/>
        <v/>
      </c>
      <c r="AA238" s="49" t="str">
        <f t="shared" si="43"/>
        <v/>
      </c>
      <c r="AB238" s="51" t="str">
        <f t="shared" si="44"/>
        <v/>
      </c>
      <c r="AC238" s="51" t="str">
        <f t="shared" si="45"/>
        <v/>
      </c>
      <c r="AD238" s="52" t="str">
        <f t="shared" si="40"/>
        <v/>
      </c>
      <c r="AE238" s="53" t="str">
        <f t="shared" si="46"/>
        <v/>
      </c>
      <c r="AF238" s="152"/>
      <c r="AG238" s="128" t="str">
        <f t="shared" si="41"/>
        <v/>
      </c>
      <c r="AH238" s="129" t="str">
        <f t="shared" si="47"/>
        <v/>
      </c>
    </row>
    <row r="239" spans="2:34" x14ac:dyDescent="0.25">
      <c r="B239" s="143">
        <f t="shared" si="42"/>
        <v>0.77083333333333115</v>
      </c>
      <c r="C239" s="46"/>
      <c r="D239" s="54"/>
      <c r="E239" s="46"/>
      <c r="F239" s="54"/>
      <c r="G239" s="56"/>
      <c r="H239" s="154"/>
      <c r="I239" s="54"/>
      <c r="J239" s="155"/>
      <c r="K239" s="56"/>
      <c r="L239" s="156"/>
      <c r="M239" s="154"/>
      <c r="N239" s="73"/>
      <c r="O239" s="171"/>
      <c r="P239" s="56"/>
      <c r="Q239" s="156"/>
      <c r="R239" s="156"/>
      <c r="S239" s="156"/>
      <c r="T239" s="154"/>
      <c r="U239" s="153"/>
      <c r="V239" s="153"/>
      <c r="W239" s="55" t="str">
        <f t="shared" si="37"/>
        <v/>
      </c>
      <c r="X239" s="49" t="str">
        <f t="shared" si="38"/>
        <v/>
      </c>
      <c r="Y239" s="49" t="str">
        <f t="shared" si="39"/>
        <v/>
      </c>
      <c r="Z239" s="49" t="str">
        <f t="shared" si="36"/>
        <v/>
      </c>
      <c r="AA239" s="49" t="str">
        <f t="shared" si="43"/>
        <v/>
      </c>
      <c r="AB239" s="51" t="str">
        <f t="shared" si="44"/>
        <v/>
      </c>
      <c r="AC239" s="51" t="str">
        <f t="shared" si="45"/>
        <v/>
      </c>
      <c r="AD239" s="52" t="str">
        <f t="shared" si="40"/>
        <v/>
      </c>
      <c r="AE239" s="53" t="str">
        <f t="shared" si="46"/>
        <v/>
      </c>
      <c r="AF239" s="152"/>
      <c r="AG239" s="128" t="str">
        <f t="shared" si="41"/>
        <v/>
      </c>
      <c r="AH239" s="129" t="str">
        <f t="shared" si="47"/>
        <v/>
      </c>
    </row>
    <row r="240" spans="2:34" x14ac:dyDescent="0.25">
      <c r="B240" s="143">
        <f t="shared" si="42"/>
        <v>0.77430555555555336</v>
      </c>
      <c r="C240" s="46"/>
      <c r="D240" s="54"/>
      <c r="E240" s="46"/>
      <c r="F240" s="54"/>
      <c r="G240" s="56"/>
      <c r="H240" s="154"/>
      <c r="I240" s="54"/>
      <c r="J240" s="155"/>
      <c r="K240" s="56"/>
      <c r="L240" s="156"/>
      <c r="M240" s="154"/>
      <c r="N240" s="73"/>
      <c r="O240" s="171"/>
      <c r="P240" s="56"/>
      <c r="Q240" s="156"/>
      <c r="R240" s="156"/>
      <c r="S240" s="156"/>
      <c r="T240" s="154"/>
      <c r="U240" s="153"/>
      <c r="V240" s="153"/>
      <c r="W240" s="55" t="str">
        <f t="shared" si="37"/>
        <v/>
      </c>
      <c r="X240" s="49" t="str">
        <f t="shared" si="38"/>
        <v/>
      </c>
      <c r="Y240" s="49" t="str">
        <f t="shared" si="39"/>
        <v/>
      </c>
      <c r="Z240" s="49" t="str">
        <f t="shared" si="36"/>
        <v/>
      </c>
      <c r="AA240" s="49" t="str">
        <f t="shared" si="43"/>
        <v/>
      </c>
      <c r="AB240" s="51" t="str">
        <f t="shared" si="44"/>
        <v/>
      </c>
      <c r="AC240" s="51" t="str">
        <f t="shared" si="45"/>
        <v/>
      </c>
      <c r="AD240" s="52" t="str">
        <f t="shared" si="40"/>
        <v/>
      </c>
      <c r="AE240" s="53" t="str">
        <f t="shared" si="46"/>
        <v/>
      </c>
      <c r="AF240" s="152"/>
      <c r="AG240" s="128" t="str">
        <f t="shared" si="41"/>
        <v/>
      </c>
      <c r="AH240" s="129" t="str">
        <f t="shared" si="47"/>
        <v/>
      </c>
    </row>
    <row r="241" spans="1:34" x14ac:dyDescent="0.25">
      <c r="B241" s="143">
        <f t="shared" si="42"/>
        <v>0.77777777777777557</v>
      </c>
      <c r="C241" s="46"/>
      <c r="D241" s="54"/>
      <c r="E241" s="46"/>
      <c r="F241" s="54"/>
      <c r="G241" s="56"/>
      <c r="H241" s="154"/>
      <c r="I241" s="54"/>
      <c r="J241" s="155"/>
      <c r="K241" s="56"/>
      <c r="L241" s="156"/>
      <c r="M241" s="154"/>
      <c r="N241" s="73"/>
      <c r="O241" s="171"/>
      <c r="P241" s="56"/>
      <c r="Q241" s="156"/>
      <c r="R241" s="156"/>
      <c r="S241" s="156"/>
      <c r="T241" s="154"/>
      <c r="U241" s="153"/>
      <c r="V241" s="153"/>
      <c r="W241" s="55" t="str">
        <f t="shared" si="37"/>
        <v/>
      </c>
      <c r="X241" s="49" t="str">
        <f t="shared" si="38"/>
        <v/>
      </c>
      <c r="Y241" s="49" t="str">
        <f t="shared" si="39"/>
        <v/>
      </c>
      <c r="Z241" s="49" t="str">
        <f t="shared" si="36"/>
        <v/>
      </c>
      <c r="AA241" s="49" t="str">
        <f t="shared" si="43"/>
        <v/>
      </c>
      <c r="AB241" s="51" t="str">
        <f t="shared" si="44"/>
        <v/>
      </c>
      <c r="AC241" s="51" t="str">
        <f t="shared" si="45"/>
        <v/>
      </c>
      <c r="AD241" s="52" t="str">
        <f t="shared" si="40"/>
        <v/>
      </c>
      <c r="AE241" s="53" t="str">
        <f t="shared" si="46"/>
        <v/>
      </c>
      <c r="AF241" s="152"/>
      <c r="AG241" s="128" t="str">
        <f t="shared" si="41"/>
        <v/>
      </c>
      <c r="AH241" s="129" t="str">
        <f t="shared" si="47"/>
        <v/>
      </c>
    </row>
    <row r="242" spans="1:34" x14ac:dyDescent="0.25">
      <c r="B242" s="143">
        <f t="shared" si="42"/>
        <v>0.78124999999999778</v>
      </c>
      <c r="C242" s="46"/>
      <c r="D242" s="54"/>
      <c r="E242" s="46"/>
      <c r="F242" s="54"/>
      <c r="G242" s="56"/>
      <c r="H242" s="154"/>
      <c r="I242" s="54"/>
      <c r="J242" s="155"/>
      <c r="K242" s="56"/>
      <c r="L242" s="156"/>
      <c r="M242" s="154"/>
      <c r="N242" s="73"/>
      <c r="O242" s="171"/>
      <c r="P242" s="56"/>
      <c r="Q242" s="156"/>
      <c r="R242" s="156"/>
      <c r="S242" s="156"/>
      <c r="T242" s="154"/>
      <c r="U242" s="153"/>
      <c r="V242" s="153"/>
      <c r="W242" s="55" t="str">
        <f t="shared" si="37"/>
        <v/>
      </c>
      <c r="X242" s="49" t="str">
        <f t="shared" si="38"/>
        <v/>
      </c>
      <c r="Y242" s="49" t="str">
        <f t="shared" si="39"/>
        <v/>
      </c>
      <c r="Z242" s="49" t="str">
        <f t="shared" si="36"/>
        <v/>
      </c>
      <c r="AA242" s="49" t="str">
        <f t="shared" si="43"/>
        <v/>
      </c>
      <c r="AB242" s="51" t="str">
        <f t="shared" si="44"/>
        <v/>
      </c>
      <c r="AC242" s="51" t="str">
        <f t="shared" si="45"/>
        <v/>
      </c>
      <c r="AD242" s="52" t="str">
        <f t="shared" si="40"/>
        <v/>
      </c>
      <c r="AE242" s="53" t="str">
        <f t="shared" si="46"/>
        <v/>
      </c>
      <c r="AF242" s="152"/>
      <c r="AG242" s="128" t="str">
        <f t="shared" si="41"/>
        <v/>
      </c>
      <c r="AH242" s="129" t="str">
        <f t="shared" si="47"/>
        <v/>
      </c>
    </row>
    <row r="243" spans="1:34" x14ac:dyDescent="0.25">
      <c r="B243" s="143">
        <f t="shared" si="42"/>
        <v>0.78472222222221999</v>
      </c>
      <c r="C243" s="46"/>
      <c r="D243" s="54"/>
      <c r="E243" s="46"/>
      <c r="F243" s="54"/>
      <c r="G243" s="56"/>
      <c r="H243" s="154"/>
      <c r="I243" s="54"/>
      <c r="J243" s="155"/>
      <c r="K243" s="56"/>
      <c r="L243" s="156"/>
      <c r="M243" s="154"/>
      <c r="N243" s="73"/>
      <c r="O243" s="171"/>
      <c r="P243" s="56"/>
      <c r="Q243" s="156"/>
      <c r="R243" s="156"/>
      <c r="S243" s="156"/>
      <c r="T243" s="154"/>
      <c r="U243" s="153"/>
      <c r="V243" s="153"/>
      <c r="W243" s="55" t="str">
        <f t="shared" si="37"/>
        <v/>
      </c>
      <c r="X243" s="49" t="str">
        <f t="shared" si="38"/>
        <v/>
      </c>
      <c r="Y243" s="49" t="str">
        <f t="shared" si="39"/>
        <v/>
      </c>
      <c r="Z243" s="49" t="str">
        <f t="shared" si="36"/>
        <v/>
      </c>
      <c r="AA243" s="49" t="str">
        <f t="shared" si="43"/>
        <v/>
      </c>
      <c r="AB243" s="51" t="str">
        <f t="shared" si="44"/>
        <v/>
      </c>
      <c r="AC243" s="51" t="str">
        <f t="shared" si="45"/>
        <v/>
      </c>
      <c r="AD243" s="52" t="str">
        <f t="shared" si="40"/>
        <v/>
      </c>
      <c r="AE243" s="53" t="str">
        <f t="shared" si="46"/>
        <v/>
      </c>
      <c r="AF243" s="152"/>
      <c r="AG243" s="128" t="str">
        <f t="shared" si="41"/>
        <v/>
      </c>
      <c r="AH243" s="129" t="str">
        <f t="shared" si="47"/>
        <v/>
      </c>
    </row>
    <row r="244" spans="1:34" x14ac:dyDescent="0.25">
      <c r="B244" s="143">
        <f t="shared" si="42"/>
        <v>0.7881944444444422</v>
      </c>
      <c r="C244" s="46"/>
      <c r="D244" s="54"/>
      <c r="E244" s="46"/>
      <c r="F244" s="54"/>
      <c r="G244" s="56"/>
      <c r="H244" s="154"/>
      <c r="I244" s="54"/>
      <c r="J244" s="155"/>
      <c r="K244" s="56"/>
      <c r="L244" s="156"/>
      <c r="M244" s="154"/>
      <c r="N244" s="73"/>
      <c r="O244" s="171"/>
      <c r="P244" s="56"/>
      <c r="Q244" s="156"/>
      <c r="R244" s="156"/>
      <c r="S244" s="156"/>
      <c r="T244" s="154"/>
      <c r="U244" s="153"/>
      <c r="V244" s="153"/>
      <c r="W244" s="55" t="str">
        <f t="shared" si="37"/>
        <v/>
      </c>
      <c r="X244" s="49" t="str">
        <f t="shared" si="38"/>
        <v/>
      </c>
      <c r="Y244" s="49" t="str">
        <f t="shared" si="39"/>
        <v/>
      </c>
      <c r="Z244" s="49" t="str">
        <f t="shared" si="36"/>
        <v/>
      </c>
      <c r="AA244" s="49" t="str">
        <f t="shared" si="43"/>
        <v/>
      </c>
      <c r="AB244" s="51" t="str">
        <f t="shared" si="44"/>
        <v/>
      </c>
      <c r="AC244" s="51" t="str">
        <f t="shared" si="45"/>
        <v/>
      </c>
      <c r="AD244" s="52" t="str">
        <f t="shared" si="40"/>
        <v/>
      </c>
      <c r="AE244" s="53" t="str">
        <f t="shared" si="46"/>
        <v/>
      </c>
      <c r="AF244" s="152"/>
      <c r="AG244" s="128" t="str">
        <f t="shared" si="41"/>
        <v/>
      </c>
      <c r="AH244" s="129" t="str">
        <f t="shared" si="47"/>
        <v/>
      </c>
    </row>
    <row r="245" spans="1:34" x14ac:dyDescent="0.25">
      <c r="B245" s="143">
        <f t="shared" si="42"/>
        <v>0.79166666666666441</v>
      </c>
      <c r="C245" s="46"/>
      <c r="D245" s="54"/>
      <c r="E245" s="46"/>
      <c r="F245" s="54"/>
      <c r="G245" s="56"/>
      <c r="H245" s="154"/>
      <c r="I245" s="54"/>
      <c r="J245" s="155"/>
      <c r="K245" s="56"/>
      <c r="L245" s="156"/>
      <c r="M245" s="154"/>
      <c r="N245" s="73"/>
      <c r="O245" s="171"/>
      <c r="P245" s="56"/>
      <c r="Q245" s="156"/>
      <c r="R245" s="156"/>
      <c r="S245" s="156"/>
      <c r="T245" s="154"/>
      <c r="U245" s="153"/>
      <c r="V245" s="153"/>
      <c r="W245" s="55" t="str">
        <f t="shared" si="37"/>
        <v/>
      </c>
      <c r="X245" s="49" t="str">
        <f t="shared" si="38"/>
        <v/>
      </c>
      <c r="Y245" s="49" t="str">
        <f t="shared" si="39"/>
        <v/>
      </c>
      <c r="Z245" s="49" t="str">
        <f t="shared" si="36"/>
        <v/>
      </c>
      <c r="AA245" s="49" t="str">
        <f t="shared" si="43"/>
        <v/>
      </c>
      <c r="AB245" s="51" t="str">
        <f t="shared" si="44"/>
        <v/>
      </c>
      <c r="AC245" s="51" t="str">
        <f t="shared" si="45"/>
        <v/>
      </c>
      <c r="AD245" s="52" t="str">
        <f t="shared" si="40"/>
        <v/>
      </c>
      <c r="AE245" s="53" t="str">
        <f t="shared" si="46"/>
        <v/>
      </c>
      <c r="AF245" s="152"/>
      <c r="AG245" s="128" t="str">
        <f t="shared" si="41"/>
        <v/>
      </c>
      <c r="AH245" s="129" t="str">
        <f t="shared" si="47"/>
        <v/>
      </c>
    </row>
    <row r="246" spans="1:34" x14ac:dyDescent="0.25">
      <c r="B246" s="143">
        <f t="shared" si="42"/>
        <v>0.79513888888888662</v>
      </c>
      <c r="C246" s="46"/>
      <c r="D246" s="54"/>
      <c r="E246" s="46"/>
      <c r="F246" s="54"/>
      <c r="G246" s="56"/>
      <c r="H246" s="154"/>
      <c r="I246" s="54"/>
      <c r="J246" s="155"/>
      <c r="K246" s="56"/>
      <c r="L246" s="156"/>
      <c r="M246" s="154"/>
      <c r="N246" s="73"/>
      <c r="O246" s="171"/>
      <c r="P246" s="56"/>
      <c r="Q246" s="156"/>
      <c r="R246" s="156"/>
      <c r="S246" s="156"/>
      <c r="T246" s="154"/>
      <c r="U246" s="153"/>
      <c r="V246" s="153"/>
      <c r="W246" s="55" t="str">
        <f t="shared" si="37"/>
        <v/>
      </c>
      <c r="X246" s="49" t="str">
        <f t="shared" si="38"/>
        <v/>
      </c>
      <c r="Y246" s="49" t="str">
        <f t="shared" si="39"/>
        <v/>
      </c>
      <c r="Z246" s="49" t="str">
        <f t="shared" si="36"/>
        <v/>
      </c>
      <c r="AA246" s="49" t="str">
        <f t="shared" si="43"/>
        <v/>
      </c>
      <c r="AB246" s="51" t="str">
        <f t="shared" si="44"/>
        <v/>
      </c>
      <c r="AC246" s="51" t="str">
        <f t="shared" si="45"/>
        <v/>
      </c>
      <c r="AD246" s="52" t="str">
        <f t="shared" si="40"/>
        <v/>
      </c>
      <c r="AE246" s="53" t="str">
        <f t="shared" si="46"/>
        <v/>
      </c>
      <c r="AF246" s="152"/>
      <c r="AG246" s="128" t="str">
        <f t="shared" si="41"/>
        <v/>
      </c>
      <c r="AH246" s="129" t="str">
        <f t="shared" si="47"/>
        <v/>
      </c>
    </row>
    <row r="247" spans="1:34" x14ac:dyDescent="0.25">
      <c r="B247" s="143">
        <f t="shared" si="42"/>
        <v>0.79861111111110883</v>
      </c>
      <c r="C247" s="46"/>
      <c r="D247" s="54"/>
      <c r="E247" s="46"/>
      <c r="F247" s="54"/>
      <c r="G247" s="56"/>
      <c r="H247" s="154"/>
      <c r="I247" s="54"/>
      <c r="J247" s="155"/>
      <c r="K247" s="56"/>
      <c r="L247" s="156"/>
      <c r="M247" s="154"/>
      <c r="N247" s="73"/>
      <c r="O247" s="171"/>
      <c r="P247" s="56"/>
      <c r="Q247" s="156"/>
      <c r="R247" s="156"/>
      <c r="S247" s="156"/>
      <c r="T247" s="154"/>
      <c r="U247" s="153"/>
      <c r="V247" s="153"/>
      <c r="W247" s="55" t="str">
        <f t="shared" si="37"/>
        <v/>
      </c>
      <c r="X247" s="49" t="str">
        <f t="shared" si="38"/>
        <v/>
      </c>
      <c r="Y247" s="49" t="str">
        <f t="shared" si="39"/>
        <v/>
      </c>
      <c r="Z247" s="49" t="str">
        <f t="shared" si="36"/>
        <v/>
      </c>
      <c r="AA247" s="49" t="str">
        <f t="shared" si="43"/>
        <v/>
      </c>
      <c r="AB247" s="51" t="str">
        <f t="shared" si="44"/>
        <v/>
      </c>
      <c r="AC247" s="51" t="str">
        <f t="shared" si="45"/>
        <v/>
      </c>
      <c r="AD247" s="52" t="str">
        <f t="shared" si="40"/>
        <v/>
      </c>
      <c r="AE247" s="53" t="str">
        <f t="shared" si="46"/>
        <v/>
      </c>
      <c r="AF247" s="152"/>
      <c r="AG247" s="128" t="str">
        <f t="shared" si="41"/>
        <v/>
      </c>
      <c r="AH247" s="129" t="str">
        <f t="shared" si="47"/>
        <v/>
      </c>
    </row>
    <row r="248" spans="1:34" x14ac:dyDescent="0.25">
      <c r="B248" s="143">
        <f t="shared" si="42"/>
        <v>0.80208333333333104</v>
      </c>
      <c r="C248" s="46"/>
      <c r="D248" s="54"/>
      <c r="E248" s="46"/>
      <c r="F248" s="54"/>
      <c r="G248" s="56"/>
      <c r="H248" s="154"/>
      <c r="I248" s="54"/>
      <c r="J248" s="155"/>
      <c r="K248" s="56"/>
      <c r="L248" s="156"/>
      <c r="M248" s="154"/>
      <c r="N248" s="73"/>
      <c r="O248" s="171"/>
      <c r="P248" s="56"/>
      <c r="Q248" s="156"/>
      <c r="R248" s="156"/>
      <c r="S248" s="156"/>
      <c r="T248" s="154"/>
      <c r="U248" s="153"/>
      <c r="V248" s="153"/>
      <c r="W248" s="55" t="str">
        <f t="shared" si="37"/>
        <v/>
      </c>
      <c r="X248" s="49" t="str">
        <f t="shared" si="38"/>
        <v/>
      </c>
      <c r="Y248" s="49" t="str">
        <f t="shared" si="39"/>
        <v/>
      </c>
      <c r="Z248" s="49" t="str">
        <f t="shared" si="36"/>
        <v/>
      </c>
      <c r="AA248" s="49" t="str">
        <f t="shared" si="43"/>
        <v/>
      </c>
      <c r="AB248" s="51" t="str">
        <f t="shared" si="44"/>
        <v/>
      </c>
      <c r="AC248" s="51" t="str">
        <f t="shared" si="45"/>
        <v/>
      </c>
      <c r="AD248" s="52" t="str">
        <f t="shared" si="40"/>
        <v/>
      </c>
      <c r="AE248" s="53" t="str">
        <f t="shared" si="46"/>
        <v/>
      </c>
      <c r="AF248" s="152"/>
      <c r="AG248" s="128" t="str">
        <f t="shared" si="41"/>
        <v/>
      </c>
      <c r="AH248" s="129" t="str">
        <f t="shared" si="47"/>
        <v/>
      </c>
    </row>
    <row r="249" spans="1:34" x14ac:dyDescent="0.25">
      <c r="B249" s="143">
        <f t="shared" si="42"/>
        <v>0.80555555555555325</v>
      </c>
      <c r="C249" s="46"/>
      <c r="D249" s="54"/>
      <c r="E249" s="46"/>
      <c r="F249" s="54"/>
      <c r="G249" s="56"/>
      <c r="H249" s="154"/>
      <c r="I249" s="54"/>
      <c r="J249" s="155"/>
      <c r="K249" s="56"/>
      <c r="L249" s="156"/>
      <c r="M249" s="154"/>
      <c r="N249" s="73"/>
      <c r="O249" s="171"/>
      <c r="P249" s="56"/>
      <c r="Q249" s="156"/>
      <c r="R249" s="156"/>
      <c r="S249" s="156"/>
      <c r="T249" s="154"/>
      <c r="U249" s="153"/>
      <c r="V249" s="153"/>
      <c r="W249" s="55" t="str">
        <f t="shared" si="37"/>
        <v/>
      </c>
      <c r="X249" s="49" t="str">
        <f t="shared" si="38"/>
        <v/>
      </c>
      <c r="Y249" s="49" t="str">
        <f t="shared" si="39"/>
        <v/>
      </c>
      <c r="Z249" s="49" t="str">
        <f t="shared" si="36"/>
        <v/>
      </c>
      <c r="AA249" s="49" t="str">
        <f t="shared" si="43"/>
        <v/>
      </c>
      <c r="AB249" s="51" t="str">
        <f t="shared" si="44"/>
        <v/>
      </c>
      <c r="AC249" s="51" t="str">
        <f t="shared" si="45"/>
        <v/>
      </c>
      <c r="AD249" s="52" t="str">
        <f t="shared" si="40"/>
        <v/>
      </c>
      <c r="AE249" s="53" t="str">
        <f t="shared" si="46"/>
        <v/>
      </c>
      <c r="AF249" s="152"/>
      <c r="AG249" s="128" t="str">
        <f t="shared" si="41"/>
        <v/>
      </c>
      <c r="AH249" s="129" t="str">
        <f t="shared" si="47"/>
        <v/>
      </c>
    </row>
    <row r="250" spans="1:34" x14ac:dyDescent="0.25">
      <c r="B250" s="143">
        <f t="shared" si="42"/>
        <v>0.80902777777777546</v>
      </c>
      <c r="C250" s="46"/>
      <c r="D250" s="54"/>
      <c r="E250" s="46"/>
      <c r="F250" s="54"/>
      <c r="G250" s="56"/>
      <c r="H250" s="154"/>
      <c r="I250" s="54"/>
      <c r="J250" s="155"/>
      <c r="K250" s="56"/>
      <c r="L250" s="156"/>
      <c r="M250" s="154"/>
      <c r="N250" s="73"/>
      <c r="O250" s="171"/>
      <c r="P250" s="56"/>
      <c r="Q250" s="156"/>
      <c r="R250" s="156"/>
      <c r="S250" s="156"/>
      <c r="T250" s="154"/>
      <c r="U250" s="153"/>
      <c r="V250" s="153"/>
      <c r="W250" s="55" t="str">
        <f t="shared" si="37"/>
        <v/>
      </c>
      <c r="X250" s="49" t="str">
        <f t="shared" si="38"/>
        <v/>
      </c>
      <c r="Y250" s="49" t="str">
        <f t="shared" si="39"/>
        <v/>
      </c>
      <c r="Z250" s="49" t="str">
        <f t="shared" si="36"/>
        <v/>
      </c>
      <c r="AA250" s="49" t="str">
        <f t="shared" si="43"/>
        <v/>
      </c>
      <c r="AB250" s="51" t="str">
        <f t="shared" si="44"/>
        <v/>
      </c>
      <c r="AC250" s="51" t="str">
        <f t="shared" si="45"/>
        <v/>
      </c>
      <c r="AD250" s="52" t="str">
        <f t="shared" si="40"/>
        <v/>
      </c>
      <c r="AE250" s="53" t="str">
        <f t="shared" si="46"/>
        <v/>
      </c>
      <c r="AF250" s="152"/>
      <c r="AG250" s="128" t="str">
        <f t="shared" si="41"/>
        <v/>
      </c>
      <c r="AH250" s="129" t="str">
        <f t="shared" si="47"/>
        <v/>
      </c>
    </row>
    <row r="251" spans="1:34" x14ac:dyDescent="0.25">
      <c r="B251" s="143">
        <f t="shared" si="42"/>
        <v>0.81249999999999767</v>
      </c>
      <c r="C251" s="46"/>
      <c r="D251" s="54"/>
      <c r="E251" s="46"/>
      <c r="F251" s="54"/>
      <c r="G251" s="56"/>
      <c r="H251" s="154"/>
      <c r="I251" s="54"/>
      <c r="J251" s="155"/>
      <c r="K251" s="56"/>
      <c r="L251" s="156"/>
      <c r="M251" s="154"/>
      <c r="N251" s="73"/>
      <c r="O251" s="171"/>
      <c r="P251" s="56"/>
      <c r="Q251" s="156"/>
      <c r="R251" s="156"/>
      <c r="S251" s="156"/>
      <c r="T251" s="154"/>
      <c r="U251" s="153"/>
      <c r="V251" s="153"/>
      <c r="W251" s="55" t="str">
        <f t="shared" si="37"/>
        <v/>
      </c>
      <c r="X251" s="49" t="str">
        <f t="shared" si="38"/>
        <v/>
      </c>
      <c r="Y251" s="49" t="str">
        <f t="shared" si="39"/>
        <v/>
      </c>
      <c r="Z251" s="49" t="str">
        <f t="shared" si="36"/>
        <v/>
      </c>
      <c r="AA251" s="49" t="str">
        <f t="shared" si="43"/>
        <v/>
      </c>
      <c r="AB251" s="51" t="str">
        <f t="shared" si="44"/>
        <v/>
      </c>
      <c r="AC251" s="51" t="str">
        <f t="shared" si="45"/>
        <v/>
      </c>
      <c r="AD251" s="52" t="str">
        <f t="shared" si="40"/>
        <v/>
      </c>
      <c r="AE251" s="53" t="str">
        <f t="shared" si="46"/>
        <v/>
      </c>
      <c r="AF251" s="152"/>
      <c r="AG251" s="128" t="str">
        <f t="shared" si="41"/>
        <v/>
      </c>
      <c r="AH251" s="129" t="str">
        <f t="shared" si="47"/>
        <v/>
      </c>
    </row>
    <row r="252" spans="1:34" x14ac:dyDescent="0.25">
      <c r="B252" s="143">
        <f t="shared" si="42"/>
        <v>0.81597222222221988</v>
      </c>
      <c r="C252" s="46"/>
      <c r="D252" s="54"/>
      <c r="E252" s="46"/>
      <c r="F252" s="54"/>
      <c r="G252" s="56"/>
      <c r="H252" s="154"/>
      <c r="I252" s="54"/>
      <c r="J252" s="155"/>
      <c r="K252" s="56"/>
      <c r="L252" s="156"/>
      <c r="M252" s="154"/>
      <c r="N252" s="73"/>
      <c r="O252" s="171"/>
      <c r="P252" s="56"/>
      <c r="Q252" s="156"/>
      <c r="R252" s="156"/>
      <c r="S252" s="156"/>
      <c r="T252" s="154"/>
      <c r="U252" s="153"/>
      <c r="V252" s="153"/>
      <c r="W252" s="55" t="str">
        <f t="shared" si="37"/>
        <v/>
      </c>
      <c r="X252" s="49" t="str">
        <f t="shared" si="38"/>
        <v/>
      </c>
      <c r="Y252" s="49" t="str">
        <f t="shared" si="39"/>
        <v/>
      </c>
      <c r="Z252" s="49" t="str">
        <f t="shared" si="36"/>
        <v/>
      </c>
      <c r="AA252" s="49" t="str">
        <f t="shared" si="43"/>
        <v/>
      </c>
      <c r="AB252" s="51" t="str">
        <f t="shared" si="44"/>
        <v/>
      </c>
      <c r="AC252" s="51" t="str">
        <f t="shared" si="45"/>
        <v/>
      </c>
      <c r="AD252" s="52" t="str">
        <f t="shared" si="40"/>
        <v/>
      </c>
      <c r="AE252" s="53" t="str">
        <f t="shared" si="46"/>
        <v/>
      </c>
      <c r="AF252" s="152"/>
      <c r="AG252" s="128" t="str">
        <f t="shared" si="41"/>
        <v/>
      </c>
      <c r="AH252" s="129" t="str">
        <f t="shared" si="47"/>
        <v/>
      </c>
    </row>
    <row r="253" spans="1:34" x14ac:dyDescent="0.25">
      <c r="B253" s="143">
        <f t="shared" si="42"/>
        <v>0.81944444444444209</v>
      </c>
      <c r="C253" s="46"/>
      <c r="D253" s="54"/>
      <c r="E253" s="46"/>
      <c r="F253" s="54"/>
      <c r="G253" s="56"/>
      <c r="H253" s="154"/>
      <c r="I253" s="54"/>
      <c r="J253" s="155"/>
      <c r="K253" s="56"/>
      <c r="L253" s="156"/>
      <c r="M253" s="154"/>
      <c r="N253" s="73"/>
      <c r="O253" s="171"/>
      <c r="P253" s="56"/>
      <c r="Q253" s="156"/>
      <c r="R253" s="156"/>
      <c r="S253" s="156"/>
      <c r="T253" s="154"/>
      <c r="U253" s="153"/>
      <c r="V253" s="153"/>
      <c r="W253" s="55" t="str">
        <f t="shared" si="37"/>
        <v/>
      </c>
      <c r="X253" s="49" t="str">
        <f t="shared" si="38"/>
        <v/>
      </c>
      <c r="Y253" s="49" t="str">
        <f t="shared" si="39"/>
        <v/>
      </c>
      <c r="Z253" s="49" t="str">
        <f t="shared" si="36"/>
        <v/>
      </c>
      <c r="AA253" s="49" t="str">
        <f t="shared" si="43"/>
        <v/>
      </c>
      <c r="AB253" s="51" t="str">
        <f t="shared" si="44"/>
        <v/>
      </c>
      <c r="AC253" s="51" t="str">
        <f t="shared" si="45"/>
        <v/>
      </c>
      <c r="AD253" s="52" t="str">
        <f t="shared" si="40"/>
        <v/>
      </c>
      <c r="AE253" s="53" t="str">
        <f t="shared" si="46"/>
        <v/>
      </c>
      <c r="AF253" s="152"/>
      <c r="AG253" s="128" t="str">
        <f t="shared" si="41"/>
        <v/>
      </c>
      <c r="AH253" s="129" t="str">
        <f t="shared" si="47"/>
        <v/>
      </c>
    </row>
    <row r="254" spans="1:34" x14ac:dyDescent="0.25">
      <c r="B254" s="143">
        <f t="shared" si="42"/>
        <v>0.8229166666666643</v>
      </c>
      <c r="C254" s="46"/>
      <c r="D254" s="54"/>
      <c r="E254" s="46"/>
      <c r="F254" s="54"/>
      <c r="G254" s="56"/>
      <c r="H254" s="154"/>
      <c r="I254" s="54"/>
      <c r="J254" s="155"/>
      <c r="K254" s="56"/>
      <c r="L254" s="156"/>
      <c r="M254" s="154"/>
      <c r="N254" s="73"/>
      <c r="O254" s="171"/>
      <c r="P254" s="56"/>
      <c r="Q254" s="156"/>
      <c r="R254" s="156"/>
      <c r="S254" s="156"/>
      <c r="T254" s="154"/>
      <c r="U254" s="153"/>
      <c r="V254" s="153"/>
      <c r="W254" s="55" t="str">
        <f t="shared" si="37"/>
        <v/>
      </c>
      <c r="X254" s="49" t="str">
        <f t="shared" si="38"/>
        <v/>
      </c>
      <c r="Y254" s="49" t="str">
        <f t="shared" si="39"/>
        <v/>
      </c>
      <c r="Z254" s="49" t="str">
        <f t="shared" si="36"/>
        <v/>
      </c>
      <c r="AA254" s="49" t="str">
        <f t="shared" si="43"/>
        <v/>
      </c>
      <c r="AB254" s="51" t="str">
        <f t="shared" si="44"/>
        <v/>
      </c>
      <c r="AC254" s="51" t="str">
        <f t="shared" si="45"/>
        <v/>
      </c>
      <c r="AD254" s="52" t="str">
        <f t="shared" si="40"/>
        <v/>
      </c>
      <c r="AE254" s="53" t="str">
        <f t="shared" si="46"/>
        <v/>
      </c>
      <c r="AF254" s="152"/>
      <c r="AG254" s="128" t="str">
        <f t="shared" si="41"/>
        <v/>
      </c>
      <c r="AH254" s="129" t="str">
        <f t="shared" si="47"/>
        <v/>
      </c>
    </row>
    <row r="255" spans="1:34" x14ac:dyDescent="0.25">
      <c r="B255" s="143">
        <f t="shared" si="42"/>
        <v>0.82638888888888651</v>
      </c>
      <c r="C255" s="46"/>
      <c r="D255" s="54"/>
      <c r="E255" s="46"/>
      <c r="F255" s="54"/>
      <c r="G255" s="56"/>
      <c r="H255" s="154"/>
      <c r="I255" s="54"/>
      <c r="J255" s="155"/>
      <c r="K255" s="56"/>
      <c r="L255" s="156"/>
      <c r="M255" s="154"/>
      <c r="N255" s="73"/>
      <c r="O255" s="171"/>
      <c r="P255" s="56"/>
      <c r="Q255" s="156"/>
      <c r="R255" s="156"/>
      <c r="S255" s="156"/>
      <c r="T255" s="154"/>
      <c r="U255" s="153"/>
      <c r="V255" s="153"/>
      <c r="W255" s="55" t="str">
        <f t="shared" si="37"/>
        <v/>
      </c>
      <c r="X255" s="49" t="str">
        <f t="shared" si="38"/>
        <v/>
      </c>
      <c r="Y255" s="49" t="str">
        <f t="shared" si="39"/>
        <v/>
      </c>
      <c r="Z255" s="49" t="str">
        <f t="shared" si="36"/>
        <v/>
      </c>
      <c r="AA255" s="49" t="str">
        <f t="shared" si="43"/>
        <v/>
      </c>
      <c r="AB255" s="51" t="str">
        <f t="shared" si="44"/>
        <v/>
      </c>
      <c r="AC255" s="51" t="str">
        <f t="shared" si="45"/>
        <v/>
      </c>
      <c r="AD255" s="52" t="str">
        <f t="shared" si="40"/>
        <v/>
      </c>
      <c r="AE255" s="53" t="str">
        <f t="shared" si="46"/>
        <v/>
      </c>
      <c r="AF255" s="152"/>
      <c r="AG255" s="128" t="str">
        <f t="shared" si="41"/>
        <v/>
      </c>
      <c r="AH255" s="129" t="str">
        <f t="shared" si="47"/>
        <v/>
      </c>
    </row>
    <row r="256" spans="1:34" ht="15.75" thickBot="1" x14ac:dyDescent="0.3">
      <c r="A256" s="14"/>
      <c r="B256" s="149">
        <f t="shared" si="42"/>
        <v>0.82986111111110872</v>
      </c>
      <c r="C256" s="57"/>
      <c r="D256" s="58"/>
      <c r="E256" s="57"/>
      <c r="F256" s="58"/>
      <c r="G256" s="59"/>
      <c r="H256" s="157"/>
      <c r="I256" s="58"/>
      <c r="J256" s="158"/>
      <c r="K256" s="59"/>
      <c r="L256" s="159"/>
      <c r="M256" s="157"/>
      <c r="N256" s="74"/>
      <c r="O256" s="172"/>
      <c r="P256" s="59"/>
      <c r="Q256" s="159"/>
      <c r="R256" s="159"/>
      <c r="S256" s="159"/>
      <c r="T256" s="157"/>
      <c r="U256" s="160"/>
      <c r="V256" s="160"/>
      <c r="W256" s="60" t="str">
        <f t="shared" si="37"/>
        <v/>
      </c>
      <c r="X256" s="61" t="str">
        <f t="shared" si="38"/>
        <v/>
      </c>
      <c r="Y256" s="61" t="str">
        <f t="shared" si="39"/>
        <v/>
      </c>
      <c r="Z256" s="61" t="str">
        <f t="shared" si="36"/>
        <v/>
      </c>
      <c r="AA256" s="61" t="str">
        <f t="shared" si="43"/>
        <v/>
      </c>
      <c r="AB256" s="62" t="str">
        <f t="shared" si="44"/>
        <v/>
      </c>
      <c r="AC256" s="62" t="str">
        <f t="shared" si="45"/>
        <v/>
      </c>
      <c r="AD256" s="63" t="str">
        <f t="shared" si="40"/>
        <v/>
      </c>
      <c r="AE256" s="64" t="str">
        <f t="shared" si="46"/>
        <v/>
      </c>
      <c r="AF256" s="152"/>
      <c r="AG256" s="128" t="str">
        <f t="shared" si="41"/>
        <v/>
      </c>
      <c r="AH256" s="129" t="str">
        <f t="shared" si="47"/>
        <v/>
      </c>
    </row>
    <row r="257" spans="1:34" x14ac:dyDescent="0.25">
      <c r="A257" s="14" t="s">
        <v>46</v>
      </c>
      <c r="B257" s="150">
        <f t="shared" si="42"/>
        <v>0.83333333333333093</v>
      </c>
      <c r="C257" s="65"/>
      <c r="D257" s="47"/>
      <c r="E257" s="65"/>
      <c r="F257" s="47"/>
      <c r="G257" s="66"/>
      <c r="H257" s="161"/>
      <c r="I257" s="47"/>
      <c r="J257" s="162"/>
      <c r="K257" s="66"/>
      <c r="L257" s="163"/>
      <c r="M257" s="161"/>
      <c r="N257" s="75"/>
      <c r="O257" s="168"/>
      <c r="P257" s="66"/>
      <c r="Q257" s="163"/>
      <c r="R257" s="163"/>
      <c r="S257" s="163"/>
      <c r="T257" s="161"/>
      <c r="U257" s="164"/>
      <c r="V257" s="164"/>
      <c r="W257" s="48" t="str">
        <f t="shared" si="37"/>
        <v/>
      </c>
      <c r="X257" s="50" t="str">
        <f t="shared" si="38"/>
        <v/>
      </c>
      <c r="Y257" s="50" t="str">
        <f t="shared" si="39"/>
        <v/>
      </c>
      <c r="Z257" s="50" t="str">
        <f t="shared" si="36"/>
        <v/>
      </c>
      <c r="AA257" s="50" t="str">
        <f t="shared" si="43"/>
        <v/>
      </c>
      <c r="AB257" s="67" t="str">
        <f t="shared" si="44"/>
        <v/>
      </c>
      <c r="AC257" s="67" t="str">
        <f t="shared" si="45"/>
        <v/>
      </c>
      <c r="AD257" s="68" t="str">
        <f t="shared" si="40"/>
        <v/>
      </c>
      <c r="AE257" s="69" t="str">
        <f t="shared" si="46"/>
        <v/>
      </c>
      <c r="AF257" s="152"/>
      <c r="AG257" s="128" t="str">
        <f t="shared" si="41"/>
        <v/>
      </c>
      <c r="AH257" s="129" t="str">
        <f t="shared" si="47"/>
        <v/>
      </c>
    </row>
    <row r="258" spans="1:34" x14ac:dyDescent="0.25">
      <c r="B258" s="143">
        <f t="shared" si="42"/>
        <v>0.83680555555555314</v>
      </c>
      <c r="C258" s="46"/>
      <c r="D258" s="54"/>
      <c r="E258" s="46"/>
      <c r="F258" s="54"/>
      <c r="G258" s="56"/>
      <c r="H258" s="154"/>
      <c r="I258" s="54"/>
      <c r="J258" s="155"/>
      <c r="K258" s="56"/>
      <c r="L258" s="156"/>
      <c r="M258" s="154"/>
      <c r="N258" s="73"/>
      <c r="O258" s="171"/>
      <c r="P258" s="56"/>
      <c r="Q258" s="156"/>
      <c r="R258" s="156"/>
      <c r="S258" s="156"/>
      <c r="T258" s="154"/>
      <c r="U258" s="153"/>
      <c r="V258" s="153"/>
      <c r="W258" s="55" t="str">
        <f t="shared" si="37"/>
        <v/>
      </c>
      <c r="X258" s="49" t="str">
        <f t="shared" si="38"/>
        <v/>
      </c>
      <c r="Y258" s="49" t="str">
        <f t="shared" si="39"/>
        <v/>
      </c>
      <c r="Z258" s="49" t="str">
        <f t="shared" si="36"/>
        <v/>
      </c>
      <c r="AA258" s="49" t="str">
        <f t="shared" si="43"/>
        <v/>
      </c>
      <c r="AB258" s="51" t="str">
        <f t="shared" si="44"/>
        <v/>
      </c>
      <c r="AC258" s="51" t="str">
        <f t="shared" si="45"/>
        <v/>
      </c>
      <c r="AD258" s="52" t="str">
        <f t="shared" si="40"/>
        <v/>
      </c>
      <c r="AE258" s="53" t="str">
        <f t="shared" si="46"/>
        <v/>
      </c>
      <c r="AF258" s="152"/>
      <c r="AG258" s="128" t="str">
        <f t="shared" si="41"/>
        <v/>
      </c>
      <c r="AH258" s="129" t="str">
        <f t="shared" si="47"/>
        <v/>
      </c>
    </row>
    <row r="259" spans="1:34" x14ac:dyDescent="0.25">
      <c r="B259" s="143">
        <f t="shared" si="42"/>
        <v>0.84027777777777535</v>
      </c>
      <c r="C259" s="46"/>
      <c r="D259" s="54"/>
      <c r="E259" s="46"/>
      <c r="F259" s="54"/>
      <c r="G259" s="56"/>
      <c r="H259" s="154"/>
      <c r="I259" s="54"/>
      <c r="J259" s="155"/>
      <c r="K259" s="56"/>
      <c r="L259" s="156"/>
      <c r="M259" s="154"/>
      <c r="N259" s="73"/>
      <c r="O259" s="171"/>
      <c r="P259" s="56"/>
      <c r="Q259" s="156"/>
      <c r="R259" s="156"/>
      <c r="S259" s="156"/>
      <c r="T259" s="154"/>
      <c r="U259" s="153"/>
      <c r="V259" s="153"/>
      <c r="W259" s="55" t="str">
        <f t="shared" si="37"/>
        <v/>
      </c>
      <c r="X259" s="49" t="str">
        <f t="shared" si="38"/>
        <v/>
      </c>
      <c r="Y259" s="49" t="str">
        <f t="shared" si="39"/>
        <v/>
      </c>
      <c r="Z259" s="49" t="str">
        <f t="shared" si="36"/>
        <v/>
      </c>
      <c r="AA259" s="49" t="str">
        <f t="shared" si="43"/>
        <v/>
      </c>
      <c r="AB259" s="51" t="str">
        <f t="shared" si="44"/>
        <v/>
      </c>
      <c r="AC259" s="51" t="str">
        <f t="shared" si="45"/>
        <v/>
      </c>
      <c r="AD259" s="52" t="str">
        <f t="shared" si="40"/>
        <v/>
      </c>
      <c r="AE259" s="53" t="str">
        <f t="shared" si="46"/>
        <v/>
      </c>
      <c r="AF259" s="152"/>
      <c r="AG259" s="128" t="str">
        <f t="shared" si="41"/>
        <v/>
      </c>
      <c r="AH259" s="129" t="str">
        <f t="shared" si="47"/>
        <v/>
      </c>
    </row>
    <row r="260" spans="1:34" x14ac:dyDescent="0.25">
      <c r="B260" s="143">
        <f t="shared" si="42"/>
        <v>0.84374999999999756</v>
      </c>
      <c r="C260" s="46"/>
      <c r="D260" s="54"/>
      <c r="E260" s="46"/>
      <c r="F260" s="54"/>
      <c r="G260" s="56"/>
      <c r="H260" s="154"/>
      <c r="I260" s="54"/>
      <c r="J260" s="155"/>
      <c r="K260" s="56"/>
      <c r="L260" s="156"/>
      <c r="M260" s="154"/>
      <c r="N260" s="73"/>
      <c r="O260" s="171"/>
      <c r="P260" s="56"/>
      <c r="Q260" s="156"/>
      <c r="R260" s="156"/>
      <c r="S260" s="156"/>
      <c r="T260" s="154"/>
      <c r="U260" s="153"/>
      <c r="V260" s="153"/>
      <c r="W260" s="55" t="str">
        <f t="shared" si="37"/>
        <v/>
      </c>
      <c r="X260" s="49" t="str">
        <f t="shared" si="38"/>
        <v/>
      </c>
      <c r="Y260" s="49" t="str">
        <f t="shared" si="39"/>
        <v/>
      </c>
      <c r="Z260" s="49" t="str">
        <f t="shared" si="36"/>
        <v/>
      </c>
      <c r="AA260" s="49" t="str">
        <f t="shared" si="43"/>
        <v/>
      </c>
      <c r="AB260" s="51" t="str">
        <f t="shared" si="44"/>
        <v/>
      </c>
      <c r="AC260" s="51" t="str">
        <f t="shared" si="45"/>
        <v/>
      </c>
      <c r="AD260" s="52" t="str">
        <f t="shared" si="40"/>
        <v/>
      </c>
      <c r="AE260" s="53" t="str">
        <f t="shared" si="46"/>
        <v/>
      </c>
      <c r="AF260" s="152"/>
      <c r="AG260" s="128" t="str">
        <f t="shared" si="41"/>
        <v/>
      </c>
      <c r="AH260" s="129" t="str">
        <f t="shared" si="47"/>
        <v/>
      </c>
    </row>
    <row r="261" spans="1:34" x14ac:dyDescent="0.25">
      <c r="B261" s="143">
        <f t="shared" si="42"/>
        <v>0.84722222222221977</v>
      </c>
      <c r="C261" s="46"/>
      <c r="D261" s="54"/>
      <c r="E261" s="46"/>
      <c r="F261" s="54"/>
      <c r="G261" s="56"/>
      <c r="H261" s="154"/>
      <c r="I261" s="54"/>
      <c r="J261" s="155"/>
      <c r="K261" s="56"/>
      <c r="L261" s="156"/>
      <c r="M261" s="154"/>
      <c r="N261" s="73"/>
      <c r="O261" s="171"/>
      <c r="P261" s="56"/>
      <c r="Q261" s="156"/>
      <c r="R261" s="156"/>
      <c r="S261" s="156"/>
      <c r="T261" s="154"/>
      <c r="U261" s="153"/>
      <c r="V261" s="153"/>
      <c r="W261" s="55" t="str">
        <f t="shared" si="37"/>
        <v/>
      </c>
      <c r="X261" s="49" t="str">
        <f t="shared" si="38"/>
        <v/>
      </c>
      <c r="Y261" s="49" t="str">
        <f t="shared" si="39"/>
        <v/>
      </c>
      <c r="Z261" s="49" t="str">
        <f t="shared" si="36"/>
        <v/>
      </c>
      <c r="AA261" s="49" t="str">
        <f t="shared" si="43"/>
        <v/>
      </c>
      <c r="AB261" s="51" t="str">
        <f t="shared" si="44"/>
        <v/>
      </c>
      <c r="AC261" s="51" t="str">
        <f t="shared" si="45"/>
        <v/>
      </c>
      <c r="AD261" s="52" t="str">
        <f t="shared" si="40"/>
        <v/>
      </c>
      <c r="AE261" s="53" t="str">
        <f t="shared" si="46"/>
        <v/>
      </c>
      <c r="AF261" s="152"/>
      <c r="AG261" s="128" t="str">
        <f t="shared" si="41"/>
        <v/>
      </c>
      <c r="AH261" s="129" t="str">
        <f t="shared" si="47"/>
        <v/>
      </c>
    </row>
    <row r="262" spans="1:34" x14ac:dyDescent="0.25">
      <c r="B262" s="143">
        <f t="shared" si="42"/>
        <v>0.85069444444444198</v>
      </c>
      <c r="C262" s="46"/>
      <c r="D262" s="54"/>
      <c r="E262" s="46"/>
      <c r="F262" s="54"/>
      <c r="G262" s="56"/>
      <c r="H262" s="154"/>
      <c r="I262" s="54"/>
      <c r="J262" s="155"/>
      <c r="K262" s="56"/>
      <c r="L262" s="156"/>
      <c r="M262" s="154"/>
      <c r="N262" s="73"/>
      <c r="O262" s="171"/>
      <c r="P262" s="56"/>
      <c r="Q262" s="156"/>
      <c r="R262" s="156"/>
      <c r="S262" s="156"/>
      <c r="T262" s="154"/>
      <c r="U262" s="153"/>
      <c r="V262" s="153"/>
      <c r="W262" s="55" t="str">
        <f t="shared" si="37"/>
        <v/>
      </c>
      <c r="X262" s="49" t="str">
        <f t="shared" si="38"/>
        <v/>
      </c>
      <c r="Y262" s="49" t="str">
        <f t="shared" si="39"/>
        <v/>
      </c>
      <c r="Z262" s="49" t="str">
        <f t="shared" si="36"/>
        <v/>
      </c>
      <c r="AA262" s="49" t="str">
        <f t="shared" si="43"/>
        <v/>
      </c>
      <c r="AB262" s="51" t="str">
        <f t="shared" si="44"/>
        <v/>
      </c>
      <c r="AC262" s="51" t="str">
        <f t="shared" si="45"/>
        <v/>
      </c>
      <c r="AD262" s="52" t="str">
        <f t="shared" si="40"/>
        <v/>
      </c>
      <c r="AE262" s="53" t="str">
        <f t="shared" si="46"/>
        <v/>
      </c>
      <c r="AF262" s="152"/>
      <c r="AG262" s="128" t="str">
        <f t="shared" si="41"/>
        <v/>
      </c>
      <c r="AH262" s="129" t="str">
        <f t="shared" si="47"/>
        <v/>
      </c>
    </row>
    <row r="263" spans="1:34" x14ac:dyDescent="0.25">
      <c r="B263" s="143">
        <f t="shared" si="42"/>
        <v>0.85416666666666419</v>
      </c>
      <c r="C263" s="46"/>
      <c r="D263" s="54"/>
      <c r="E263" s="46"/>
      <c r="F263" s="54"/>
      <c r="G263" s="56"/>
      <c r="H263" s="154"/>
      <c r="I263" s="54"/>
      <c r="J263" s="155"/>
      <c r="K263" s="56"/>
      <c r="L263" s="156"/>
      <c r="M263" s="154"/>
      <c r="N263" s="73"/>
      <c r="O263" s="171"/>
      <c r="P263" s="56"/>
      <c r="Q263" s="156"/>
      <c r="R263" s="156"/>
      <c r="S263" s="156"/>
      <c r="T263" s="154"/>
      <c r="U263" s="153"/>
      <c r="V263" s="153"/>
      <c r="W263" s="55" t="str">
        <f t="shared" si="37"/>
        <v/>
      </c>
      <c r="X263" s="49" t="str">
        <f t="shared" si="38"/>
        <v/>
      </c>
      <c r="Y263" s="49" t="str">
        <f t="shared" si="39"/>
        <v/>
      </c>
      <c r="Z263" s="49" t="str">
        <f t="shared" si="36"/>
        <v/>
      </c>
      <c r="AA263" s="49" t="str">
        <f t="shared" si="43"/>
        <v/>
      </c>
      <c r="AB263" s="51" t="str">
        <f t="shared" si="44"/>
        <v/>
      </c>
      <c r="AC263" s="51" t="str">
        <f t="shared" si="45"/>
        <v/>
      </c>
      <c r="AD263" s="52" t="str">
        <f t="shared" si="40"/>
        <v/>
      </c>
      <c r="AE263" s="53" t="str">
        <f t="shared" si="46"/>
        <v/>
      </c>
      <c r="AF263" s="152"/>
      <c r="AG263" s="128" t="str">
        <f t="shared" si="41"/>
        <v/>
      </c>
      <c r="AH263" s="129" t="str">
        <f t="shared" si="47"/>
        <v/>
      </c>
    </row>
    <row r="264" spans="1:34" x14ac:dyDescent="0.25">
      <c r="B264" s="143">
        <f t="shared" si="42"/>
        <v>0.8576388888888864</v>
      </c>
      <c r="C264" s="46"/>
      <c r="D264" s="54"/>
      <c r="E264" s="46"/>
      <c r="F264" s="54"/>
      <c r="G264" s="56"/>
      <c r="H264" s="154"/>
      <c r="I264" s="54"/>
      <c r="J264" s="155"/>
      <c r="K264" s="56"/>
      <c r="L264" s="156"/>
      <c r="M264" s="154"/>
      <c r="N264" s="73"/>
      <c r="O264" s="171"/>
      <c r="P264" s="56"/>
      <c r="Q264" s="156"/>
      <c r="R264" s="156"/>
      <c r="S264" s="156"/>
      <c r="T264" s="154"/>
      <c r="U264" s="153"/>
      <c r="V264" s="153"/>
      <c r="W264" s="55" t="str">
        <f t="shared" si="37"/>
        <v/>
      </c>
      <c r="X264" s="49" t="str">
        <f t="shared" si="38"/>
        <v/>
      </c>
      <c r="Y264" s="49" t="str">
        <f t="shared" si="39"/>
        <v/>
      </c>
      <c r="Z264" s="49" t="str">
        <f t="shared" si="36"/>
        <v/>
      </c>
      <c r="AA264" s="49" t="str">
        <f t="shared" si="43"/>
        <v/>
      </c>
      <c r="AB264" s="51" t="str">
        <f t="shared" si="44"/>
        <v/>
      </c>
      <c r="AC264" s="51" t="str">
        <f t="shared" si="45"/>
        <v/>
      </c>
      <c r="AD264" s="52" t="str">
        <f t="shared" si="40"/>
        <v/>
      </c>
      <c r="AE264" s="53" t="str">
        <f t="shared" si="46"/>
        <v/>
      </c>
      <c r="AF264" s="152"/>
      <c r="AG264" s="128" t="str">
        <f t="shared" si="41"/>
        <v/>
      </c>
      <c r="AH264" s="129" t="str">
        <f t="shared" si="47"/>
        <v/>
      </c>
    </row>
    <row r="265" spans="1:34" x14ac:dyDescent="0.25">
      <c r="B265" s="143">
        <f t="shared" si="42"/>
        <v>0.86111111111110861</v>
      </c>
      <c r="C265" s="46"/>
      <c r="D265" s="54"/>
      <c r="E265" s="46"/>
      <c r="F265" s="54"/>
      <c r="G265" s="56"/>
      <c r="H265" s="154"/>
      <c r="I265" s="54"/>
      <c r="J265" s="155"/>
      <c r="K265" s="56"/>
      <c r="L265" s="156"/>
      <c r="M265" s="154"/>
      <c r="N265" s="73"/>
      <c r="O265" s="171"/>
      <c r="P265" s="56"/>
      <c r="Q265" s="156"/>
      <c r="R265" s="156"/>
      <c r="S265" s="156"/>
      <c r="T265" s="154"/>
      <c r="U265" s="153"/>
      <c r="V265" s="153"/>
      <c r="W265" s="55" t="str">
        <f t="shared" si="37"/>
        <v/>
      </c>
      <c r="X265" s="49" t="str">
        <f t="shared" si="38"/>
        <v/>
      </c>
      <c r="Y265" s="49" t="str">
        <f t="shared" si="39"/>
        <v/>
      </c>
      <c r="Z265" s="49" t="str">
        <f t="shared" si="36"/>
        <v/>
      </c>
      <c r="AA265" s="49" t="str">
        <f t="shared" si="43"/>
        <v/>
      </c>
      <c r="AB265" s="51" t="str">
        <f t="shared" si="44"/>
        <v/>
      </c>
      <c r="AC265" s="51" t="str">
        <f t="shared" si="45"/>
        <v/>
      </c>
      <c r="AD265" s="52" t="str">
        <f t="shared" si="40"/>
        <v/>
      </c>
      <c r="AE265" s="53" t="str">
        <f t="shared" si="46"/>
        <v/>
      </c>
      <c r="AF265" s="152"/>
      <c r="AG265" s="128" t="str">
        <f t="shared" si="41"/>
        <v/>
      </c>
      <c r="AH265" s="129" t="str">
        <f t="shared" si="47"/>
        <v/>
      </c>
    </row>
    <row r="266" spans="1:34" x14ac:dyDescent="0.25">
      <c r="B266" s="143">
        <f t="shared" si="42"/>
        <v>0.86458333333333082</v>
      </c>
      <c r="C266" s="46"/>
      <c r="D266" s="54"/>
      <c r="E266" s="46"/>
      <c r="F266" s="54"/>
      <c r="G266" s="56"/>
      <c r="H266" s="154"/>
      <c r="I266" s="54"/>
      <c r="J266" s="155"/>
      <c r="K266" s="56"/>
      <c r="L266" s="156"/>
      <c r="M266" s="154"/>
      <c r="N266" s="73"/>
      <c r="O266" s="171"/>
      <c r="P266" s="56"/>
      <c r="Q266" s="156"/>
      <c r="R266" s="156"/>
      <c r="S266" s="156"/>
      <c r="T266" s="154"/>
      <c r="U266" s="153"/>
      <c r="V266" s="153"/>
      <c r="W266" s="55" t="str">
        <f t="shared" si="37"/>
        <v/>
      </c>
      <c r="X266" s="49" t="str">
        <f t="shared" si="38"/>
        <v/>
      </c>
      <c r="Y266" s="49" t="str">
        <f t="shared" si="39"/>
        <v/>
      </c>
      <c r="Z266" s="49" t="str">
        <f t="shared" si="36"/>
        <v/>
      </c>
      <c r="AA266" s="49" t="str">
        <f t="shared" si="43"/>
        <v/>
      </c>
      <c r="AB266" s="51" t="str">
        <f t="shared" si="44"/>
        <v/>
      </c>
      <c r="AC266" s="51" t="str">
        <f t="shared" si="45"/>
        <v/>
      </c>
      <c r="AD266" s="52" t="str">
        <f t="shared" si="40"/>
        <v/>
      </c>
      <c r="AE266" s="53" t="str">
        <f t="shared" si="46"/>
        <v/>
      </c>
      <c r="AF266" s="152"/>
      <c r="AG266" s="128" t="str">
        <f t="shared" si="41"/>
        <v/>
      </c>
      <c r="AH266" s="129" t="str">
        <f t="shared" si="47"/>
        <v/>
      </c>
    </row>
    <row r="267" spans="1:34" x14ac:dyDescent="0.25">
      <c r="B267" s="143">
        <f t="shared" si="42"/>
        <v>0.86805555555555303</v>
      </c>
      <c r="C267" s="46"/>
      <c r="D267" s="54"/>
      <c r="E267" s="46"/>
      <c r="F267" s="54"/>
      <c r="G267" s="56"/>
      <c r="H267" s="154"/>
      <c r="I267" s="54"/>
      <c r="J267" s="155"/>
      <c r="K267" s="56"/>
      <c r="L267" s="156"/>
      <c r="M267" s="154"/>
      <c r="N267" s="73"/>
      <c r="O267" s="171"/>
      <c r="P267" s="56"/>
      <c r="Q267" s="156"/>
      <c r="R267" s="156"/>
      <c r="S267" s="156"/>
      <c r="T267" s="154"/>
      <c r="U267" s="153"/>
      <c r="V267" s="153"/>
      <c r="W267" s="55" t="str">
        <f t="shared" si="37"/>
        <v/>
      </c>
      <c r="X267" s="49" t="str">
        <f t="shared" si="38"/>
        <v/>
      </c>
      <c r="Y267" s="49" t="str">
        <f t="shared" si="39"/>
        <v/>
      </c>
      <c r="Z267" s="49" t="str">
        <f t="shared" si="36"/>
        <v/>
      </c>
      <c r="AA267" s="49" t="str">
        <f t="shared" si="43"/>
        <v/>
      </c>
      <c r="AB267" s="51" t="str">
        <f t="shared" si="44"/>
        <v/>
      </c>
      <c r="AC267" s="51" t="str">
        <f t="shared" si="45"/>
        <v/>
      </c>
      <c r="AD267" s="52" t="str">
        <f t="shared" si="40"/>
        <v/>
      </c>
      <c r="AE267" s="53" t="str">
        <f t="shared" si="46"/>
        <v/>
      </c>
      <c r="AF267" s="152"/>
      <c r="AG267" s="128" t="str">
        <f t="shared" si="41"/>
        <v/>
      </c>
      <c r="AH267" s="129" t="str">
        <f t="shared" si="47"/>
        <v/>
      </c>
    </row>
    <row r="268" spans="1:34" x14ac:dyDescent="0.25">
      <c r="B268" s="143">
        <f t="shared" si="42"/>
        <v>0.87152777777777524</v>
      </c>
      <c r="C268" s="46"/>
      <c r="D268" s="54"/>
      <c r="E268" s="46"/>
      <c r="F268" s="54"/>
      <c r="G268" s="56"/>
      <c r="H268" s="154"/>
      <c r="I268" s="54"/>
      <c r="J268" s="155"/>
      <c r="K268" s="56"/>
      <c r="L268" s="156"/>
      <c r="M268" s="154"/>
      <c r="N268" s="73"/>
      <c r="O268" s="171"/>
      <c r="P268" s="56"/>
      <c r="Q268" s="156"/>
      <c r="R268" s="156"/>
      <c r="S268" s="156"/>
      <c r="T268" s="154"/>
      <c r="U268" s="153"/>
      <c r="V268" s="153"/>
      <c r="W268" s="55" t="str">
        <f t="shared" si="37"/>
        <v/>
      </c>
      <c r="X268" s="49" t="str">
        <f t="shared" si="38"/>
        <v/>
      </c>
      <c r="Y268" s="49" t="str">
        <f t="shared" si="39"/>
        <v/>
      </c>
      <c r="Z268" s="49" t="str">
        <f t="shared" si="36"/>
        <v/>
      </c>
      <c r="AA268" s="49" t="str">
        <f t="shared" si="43"/>
        <v/>
      </c>
      <c r="AB268" s="51" t="str">
        <f t="shared" si="44"/>
        <v/>
      </c>
      <c r="AC268" s="51" t="str">
        <f t="shared" si="45"/>
        <v/>
      </c>
      <c r="AD268" s="52" t="str">
        <f t="shared" si="40"/>
        <v/>
      </c>
      <c r="AE268" s="53" t="str">
        <f t="shared" si="46"/>
        <v/>
      </c>
      <c r="AF268" s="152"/>
      <c r="AG268" s="128" t="str">
        <f t="shared" si="41"/>
        <v/>
      </c>
      <c r="AH268" s="129" t="str">
        <f t="shared" si="47"/>
        <v/>
      </c>
    </row>
    <row r="269" spans="1:34" x14ac:dyDescent="0.25">
      <c r="B269" s="143">
        <f t="shared" si="42"/>
        <v>0.87499999999999745</v>
      </c>
      <c r="C269" s="46"/>
      <c r="D269" s="54"/>
      <c r="E269" s="46"/>
      <c r="F269" s="54"/>
      <c r="G269" s="56"/>
      <c r="H269" s="154"/>
      <c r="I269" s="54"/>
      <c r="J269" s="155"/>
      <c r="K269" s="56"/>
      <c r="L269" s="156"/>
      <c r="M269" s="154"/>
      <c r="N269" s="73"/>
      <c r="O269" s="171"/>
      <c r="P269" s="56"/>
      <c r="Q269" s="156"/>
      <c r="R269" s="156"/>
      <c r="S269" s="156"/>
      <c r="T269" s="154"/>
      <c r="U269" s="153"/>
      <c r="V269" s="153"/>
      <c r="W269" s="55" t="str">
        <f t="shared" si="37"/>
        <v/>
      </c>
      <c r="X269" s="49" t="str">
        <f t="shared" si="38"/>
        <v/>
      </c>
      <c r="Y269" s="49" t="str">
        <f t="shared" si="39"/>
        <v/>
      </c>
      <c r="Z269" s="49" t="str">
        <f t="shared" si="36"/>
        <v/>
      </c>
      <c r="AA269" s="49" t="str">
        <f t="shared" si="43"/>
        <v/>
      </c>
      <c r="AB269" s="51" t="str">
        <f t="shared" si="44"/>
        <v/>
      </c>
      <c r="AC269" s="51" t="str">
        <f t="shared" si="45"/>
        <v/>
      </c>
      <c r="AD269" s="52" t="str">
        <f t="shared" si="40"/>
        <v/>
      </c>
      <c r="AE269" s="53" t="str">
        <f t="shared" si="46"/>
        <v/>
      </c>
      <c r="AF269" s="152"/>
      <c r="AG269" s="128" t="str">
        <f t="shared" si="41"/>
        <v/>
      </c>
      <c r="AH269" s="129" t="str">
        <f t="shared" si="47"/>
        <v/>
      </c>
    </row>
    <row r="270" spans="1:34" x14ac:dyDescent="0.25">
      <c r="B270" s="143">
        <f t="shared" si="42"/>
        <v>0.87847222222221966</v>
      </c>
      <c r="C270" s="46"/>
      <c r="D270" s="54"/>
      <c r="E270" s="46"/>
      <c r="F270" s="54"/>
      <c r="G270" s="56"/>
      <c r="H270" s="154"/>
      <c r="I270" s="54"/>
      <c r="J270" s="155"/>
      <c r="K270" s="56"/>
      <c r="L270" s="156"/>
      <c r="M270" s="154"/>
      <c r="N270" s="73"/>
      <c r="O270" s="171"/>
      <c r="P270" s="56"/>
      <c r="Q270" s="156"/>
      <c r="R270" s="156"/>
      <c r="S270" s="156"/>
      <c r="T270" s="154"/>
      <c r="U270" s="153"/>
      <c r="V270" s="153"/>
      <c r="W270" s="55" t="str">
        <f t="shared" si="37"/>
        <v/>
      </c>
      <c r="X270" s="49" t="str">
        <f t="shared" si="38"/>
        <v/>
      </c>
      <c r="Y270" s="49" t="str">
        <f t="shared" si="39"/>
        <v/>
      </c>
      <c r="Z270" s="49" t="str">
        <f t="shared" si="36"/>
        <v/>
      </c>
      <c r="AA270" s="49" t="str">
        <f t="shared" si="43"/>
        <v/>
      </c>
      <c r="AB270" s="51" t="str">
        <f t="shared" si="44"/>
        <v/>
      </c>
      <c r="AC270" s="51" t="str">
        <f t="shared" si="45"/>
        <v/>
      </c>
      <c r="AD270" s="52" t="str">
        <f t="shared" si="40"/>
        <v/>
      </c>
      <c r="AE270" s="53" t="str">
        <f t="shared" si="46"/>
        <v/>
      </c>
      <c r="AF270" s="152"/>
      <c r="AG270" s="128" t="str">
        <f t="shared" si="41"/>
        <v/>
      </c>
      <c r="AH270" s="129" t="str">
        <f t="shared" si="47"/>
        <v/>
      </c>
    </row>
    <row r="271" spans="1:34" x14ac:dyDescent="0.25">
      <c r="B271" s="143">
        <f t="shared" si="42"/>
        <v>0.88194444444444187</v>
      </c>
      <c r="C271" s="46"/>
      <c r="D271" s="54"/>
      <c r="E271" s="46"/>
      <c r="F271" s="54"/>
      <c r="G271" s="56"/>
      <c r="H271" s="154"/>
      <c r="I271" s="54"/>
      <c r="J271" s="155"/>
      <c r="K271" s="56"/>
      <c r="L271" s="156"/>
      <c r="M271" s="154"/>
      <c r="N271" s="73"/>
      <c r="O271" s="171"/>
      <c r="P271" s="56"/>
      <c r="Q271" s="156"/>
      <c r="R271" s="156"/>
      <c r="S271" s="156"/>
      <c r="T271" s="154"/>
      <c r="U271" s="153"/>
      <c r="V271" s="153"/>
      <c r="W271" s="55" t="str">
        <f t="shared" si="37"/>
        <v/>
      </c>
      <c r="X271" s="49" t="str">
        <f t="shared" si="38"/>
        <v/>
      </c>
      <c r="Y271" s="49" t="str">
        <f t="shared" si="39"/>
        <v/>
      </c>
      <c r="Z271" s="49" t="str">
        <f t="shared" si="36"/>
        <v/>
      </c>
      <c r="AA271" s="49" t="str">
        <f t="shared" si="43"/>
        <v/>
      </c>
      <c r="AB271" s="51" t="str">
        <f t="shared" si="44"/>
        <v/>
      </c>
      <c r="AC271" s="51" t="str">
        <f t="shared" si="45"/>
        <v/>
      </c>
      <c r="AD271" s="52" t="str">
        <f t="shared" si="40"/>
        <v/>
      </c>
      <c r="AE271" s="53" t="str">
        <f t="shared" si="46"/>
        <v/>
      </c>
      <c r="AF271" s="152"/>
      <c r="AG271" s="128" t="str">
        <f t="shared" si="41"/>
        <v/>
      </c>
      <c r="AH271" s="129" t="str">
        <f t="shared" si="47"/>
        <v/>
      </c>
    </row>
    <row r="272" spans="1:34" x14ac:dyDescent="0.25">
      <c r="B272" s="143">
        <f t="shared" si="42"/>
        <v>0.88541666666666408</v>
      </c>
      <c r="C272" s="46"/>
      <c r="D272" s="54"/>
      <c r="E272" s="46"/>
      <c r="F272" s="54"/>
      <c r="G272" s="56"/>
      <c r="H272" s="154"/>
      <c r="I272" s="54"/>
      <c r="J272" s="155"/>
      <c r="K272" s="56"/>
      <c r="L272" s="156"/>
      <c r="M272" s="154"/>
      <c r="N272" s="73"/>
      <c r="O272" s="171"/>
      <c r="P272" s="56"/>
      <c r="Q272" s="156"/>
      <c r="R272" s="156"/>
      <c r="S272" s="156"/>
      <c r="T272" s="154"/>
      <c r="U272" s="153"/>
      <c r="V272" s="153"/>
      <c r="W272" s="55" t="str">
        <f t="shared" si="37"/>
        <v/>
      </c>
      <c r="X272" s="49" t="str">
        <f t="shared" si="38"/>
        <v/>
      </c>
      <c r="Y272" s="49" t="str">
        <f t="shared" si="39"/>
        <v/>
      </c>
      <c r="Z272" s="49" t="str">
        <f t="shared" si="36"/>
        <v/>
      </c>
      <c r="AA272" s="49" t="str">
        <f t="shared" si="43"/>
        <v/>
      </c>
      <c r="AB272" s="51" t="str">
        <f t="shared" si="44"/>
        <v/>
      </c>
      <c r="AC272" s="51" t="str">
        <f t="shared" si="45"/>
        <v/>
      </c>
      <c r="AD272" s="52" t="str">
        <f t="shared" si="40"/>
        <v/>
      </c>
      <c r="AE272" s="53" t="str">
        <f t="shared" si="46"/>
        <v/>
      </c>
      <c r="AF272" s="152"/>
      <c r="AG272" s="128" t="str">
        <f t="shared" si="41"/>
        <v/>
      </c>
      <c r="AH272" s="129" t="str">
        <f t="shared" si="47"/>
        <v/>
      </c>
    </row>
    <row r="273" spans="2:34" x14ac:dyDescent="0.25">
      <c r="B273" s="143">
        <f t="shared" si="42"/>
        <v>0.88888888888888629</v>
      </c>
      <c r="C273" s="46"/>
      <c r="D273" s="54"/>
      <c r="E273" s="46"/>
      <c r="F273" s="54"/>
      <c r="G273" s="56"/>
      <c r="H273" s="154"/>
      <c r="I273" s="54"/>
      <c r="J273" s="155"/>
      <c r="K273" s="56"/>
      <c r="L273" s="156"/>
      <c r="M273" s="154"/>
      <c r="N273" s="73"/>
      <c r="O273" s="171"/>
      <c r="P273" s="56"/>
      <c r="Q273" s="156"/>
      <c r="R273" s="156"/>
      <c r="S273" s="156"/>
      <c r="T273" s="154"/>
      <c r="U273" s="153"/>
      <c r="V273" s="153"/>
      <c r="W273" s="55" t="str">
        <f t="shared" si="37"/>
        <v/>
      </c>
      <c r="X273" s="49" t="str">
        <f t="shared" si="38"/>
        <v/>
      </c>
      <c r="Y273" s="49" t="str">
        <f t="shared" si="39"/>
        <v/>
      </c>
      <c r="Z273" s="49" t="str">
        <f t="shared" ref="Z273:Z304" si="48">IF(D273=0,"",IF(OR(I273="",J273="",K273=""),"MD",(I273+J273)/2-K273))</f>
        <v/>
      </c>
      <c r="AA273" s="49" t="str">
        <f t="shared" si="43"/>
        <v/>
      </c>
      <c r="AB273" s="51" t="str">
        <f t="shared" si="44"/>
        <v/>
      </c>
      <c r="AC273" s="51" t="str">
        <f t="shared" si="45"/>
        <v/>
      </c>
      <c r="AD273" s="52" t="str">
        <f t="shared" si="40"/>
        <v/>
      </c>
      <c r="AE273" s="53" t="str">
        <f t="shared" si="46"/>
        <v/>
      </c>
      <c r="AF273" s="152"/>
      <c r="AG273" s="128" t="str">
        <f t="shared" si="41"/>
        <v/>
      </c>
      <c r="AH273" s="129" t="str">
        <f t="shared" si="47"/>
        <v/>
      </c>
    </row>
    <row r="274" spans="2:34" x14ac:dyDescent="0.25">
      <c r="B274" s="143">
        <f t="shared" si="42"/>
        <v>0.8923611111111085</v>
      </c>
      <c r="C274" s="46"/>
      <c r="D274" s="54"/>
      <c r="E274" s="46"/>
      <c r="F274" s="54"/>
      <c r="G274" s="56"/>
      <c r="H274" s="154"/>
      <c r="I274" s="54"/>
      <c r="J274" s="155"/>
      <c r="K274" s="56"/>
      <c r="L274" s="156"/>
      <c r="M274" s="154"/>
      <c r="N274" s="73"/>
      <c r="O274" s="171"/>
      <c r="P274" s="56"/>
      <c r="Q274" s="156"/>
      <c r="R274" s="156"/>
      <c r="S274" s="156"/>
      <c r="T274" s="154"/>
      <c r="U274" s="153"/>
      <c r="V274" s="153"/>
      <c r="W274" s="55" t="str">
        <f t="shared" ref="W274:W304" si="49">IF(AND(D274=1,E274&gt;0.154,D275=1,E275&gt;0.154),MAX(E274:E275),IF(AND(D274=1,E274=""),"MD",IF(AND(D274=1,E274&lt;0.155),E274,"")))</f>
        <v/>
      </c>
      <c r="X274" s="49" t="str">
        <f t="shared" ref="X274:X304" si="50">IF(D274=0,"",IF(G274="","MD",IF($S$6="No",G274,(G274-32)/1.8)))</f>
        <v/>
      </c>
      <c r="Y274" s="49" t="str">
        <f t="shared" ref="Y274:Y304" si="51">IF(D274=0,"",IF(OR(F274="",G274=""),"MD",(F274*1440)/($P$6*$N$6)*(1.784-0.0575*X274+0.0011*X274^2-10^-5*X274^3)))</f>
        <v/>
      </c>
      <c r="Z274" s="49" t="str">
        <f t="shared" si="48"/>
        <v/>
      </c>
      <c r="AA274" s="49" t="str">
        <f t="shared" si="43"/>
        <v/>
      </c>
      <c r="AB274" s="51" t="str">
        <f t="shared" si="44"/>
        <v/>
      </c>
      <c r="AC274" s="51" t="str">
        <f t="shared" si="45"/>
        <v/>
      </c>
      <c r="AD274" s="52" t="str">
        <f t="shared" ref="AD274:AD304" si="52">IF(O274=1,"ND",IF(OR(AB274="",AC274=""),"",IF(OR(NOT(ISNUMBER(AB274)),NOT(ISNUMBER(AC274))),"ND",IF(AND(ISNUMBER(AB274),AB274&gt;=$N$12,ISNUMBER(AC274),AC274&lt;=$P$12),"Yes","No"))))</f>
        <v/>
      </c>
      <c r="AE274" s="53" t="str">
        <f t="shared" si="46"/>
        <v/>
      </c>
      <c r="AF274" s="152"/>
      <c r="AG274" s="128" t="str">
        <f t="shared" ref="AG274:AG304" si="53">IF(AND(AG273="No",AD274="Yes"),"Yes",IF(AND(AG273="",AD274="No"),"Failed DIT",IF(AND(AG273&lt;&gt;"Failed DIT",AG273&lt;&gt;"No",AD274&lt;&gt;"No"),"","No")))</f>
        <v/>
      </c>
      <c r="AH274" s="129" t="str">
        <f t="shared" si="47"/>
        <v/>
      </c>
    </row>
    <row r="275" spans="2:34" x14ac:dyDescent="0.25">
      <c r="B275" s="143">
        <f t="shared" ref="B275:B304" si="54">+B274+5/1440</f>
        <v>0.89583333333333071</v>
      </c>
      <c r="C275" s="46"/>
      <c r="D275" s="54"/>
      <c r="E275" s="46"/>
      <c r="F275" s="54"/>
      <c r="G275" s="56"/>
      <c r="H275" s="154"/>
      <c r="I275" s="54"/>
      <c r="J275" s="155"/>
      <c r="K275" s="56"/>
      <c r="L275" s="156"/>
      <c r="M275" s="154"/>
      <c r="N275" s="73"/>
      <c r="O275" s="171"/>
      <c r="P275" s="56"/>
      <c r="Q275" s="156"/>
      <c r="R275" s="156"/>
      <c r="S275" s="156"/>
      <c r="T275" s="154"/>
      <c r="U275" s="153"/>
      <c r="V275" s="153"/>
      <c r="W275" s="55" t="str">
        <f t="shared" si="49"/>
        <v/>
      </c>
      <c r="X275" s="49" t="str">
        <f t="shared" si="50"/>
        <v/>
      </c>
      <c r="Y275" s="49" t="str">
        <f t="shared" si="51"/>
        <v/>
      </c>
      <c r="Z275" s="49" t="str">
        <f t="shared" si="48"/>
        <v/>
      </c>
      <c r="AA275" s="49" t="str">
        <f t="shared" ref="AA275:AA304" si="55">IF(AND(ISNUMBER(Y275),ISNUMBER(Z275)),Y275/Z275,"")</f>
        <v/>
      </c>
      <c r="AB275" s="51" t="str">
        <f t="shared" ref="AB275:AB304" si="56">IF(OR(N275="",N275=N274),"",IF(OR(O275=1,P275="",Q275="",R275=""),"ND",IF(OR(Q275&gt;P275,R275&gt;P275),"Error",MIN(P275:R275))))</f>
        <v/>
      </c>
      <c r="AC275" s="51" t="str">
        <f t="shared" ref="AC275:AC304" si="57">IF(OR(N275="",N275=N274),"",IF(OR(O275=1,P275="",R275="",S275=""),"ND",IF(R275&gt;P275,"Error",(P275-R275)/(S275/60))))</f>
        <v/>
      </c>
      <c r="AD275" s="52" t="str">
        <f t="shared" si="52"/>
        <v/>
      </c>
      <c r="AE275" s="53" t="str">
        <f t="shared" ref="AE275:AE304" si="58">IF(OR(V275&gt;=$P$9,AND(V275="",NOT(ISNUMBER(AE274)))),"",IF(ISNUMBER(AE274),AE274+5/60,5/60))</f>
        <v/>
      </c>
      <c r="AF275" s="152"/>
      <c r="AG275" s="128" t="str">
        <f t="shared" si="53"/>
        <v/>
      </c>
      <c r="AH275" s="129" t="str">
        <f t="shared" ref="AH275:AH304" si="59">IF(AND(AG275="No",D275=1),"Yes","")</f>
        <v/>
      </c>
    </row>
    <row r="276" spans="2:34" x14ac:dyDescent="0.25">
      <c r="B276" s="143">
        <f t="shared" si="54"/>
        <v>0.89930555555555292</v>
      </c>
      <c r="C276" s="46"/>
      <c r="D276" s="54"/>
      <c r="E276" s="46"/>
      <c r="F276" s="54"/>
      <c r="G276" s="56"/>
      <c r="H276" s="154"/>
      <c r="I276" s="54"/>
      <c r="J276" s="155"/>
      <c r="K276" s="56"/>
      <c r="L276" s="156"/>
      <c r="M276" s="154"/>
      <c r="N276" s="73"/>
      <c r="O276" s="171"/>
      <c r="P276" s="56"/>
      <c r="Q276" s="156"/>
      <c r="R276" s="156"/>
      <c r="S276" s="156"/>
      <c r="T276" s="154"/>
      <c r="U276" s="153"/>
      <c r="V276" s="153"/>
      <c r="W276" s="55" t="str">
        <f t="shared" si="49"/>
        <v/>
      </c>
      <c r="X276" s="49" t="str">
        <f t="shared" si="50"/>
        <v/>
      </c>
      <c r="Y276" s="49" t="str">
        <f t="shared" si="51"/>
        <v/>
      </c>
      <c r="Z276" s="49" t="str">
        <f t="shared" si="48"/>
        <v/>
      </c>
      <c r="AA276" s="49" t="str">
        <f t="shared" si="55"/>
        <v/>
      </c>
      <c r="AB276" s="51" t="str">
        <f t="shared" si="56"/>
        <v/>
      </c>
      <c r="AC276" s="51" t="str">
        <f t="shared" si="57"/>
        <v/>
      </c>
      <c r="AD276" s="52" t="str">
        <f t="shared" si="52"/>
        <v/>
      </c>
      <c r="AE276" s="53" t="str">
        <f t="shared" si="58"/>
        <v/>
      </c>
      <c r="AF276" s="152"/>
      <c r="AG276" s="128" t="str">
        <f t="shared" si="53"/>
        <v/>
      </c>
      <c r="AH276" s="129" t="str">
        <f t="shared" si="59"/>
        <v/>
      </c>
    </row>
    <row r="277" spans="2:34" x14ac:dyDescent="0.25">
      <c r="B277" s="143">
        <f t="shared" si="54"/>
        <v>0.90277777777777513</v>
      </c>
      <c r="C277" s="46"/>
      <c r="D277" s="54"/>
      <c r="E277" s="46"/>
      <c r="F277" s="54"/>
      <c r="G277" s="56"/>
      <c r="H277" s="154"/>
      <c r="I277" s="54"/>
      <c r="J277" s="155"/>
      <c r="K277" s="56"/>
      <c r="L277" s="156"/>
      <c r="M277" s="154"/>
      <c r="N277" s="73"/>
      <c r="O277" s="171"/>
      <c r="P277" s="56"/>
      <c r="Q277" s="156"/>
      <c r="R277" s="156"/>
      <c r="S277" s="156"/>
      <c r="T277" s="154"/>
      <c r="U277" s="153"/>
      <c r="V277" s="153"/>
      <c r="W277" s="55" t="str">
        <f t="shared" si="49"/>
        <v/>
      </c>
      <c r="X277" s="49" t="str">
        <f t="shared" si="50"/>
        <v/>
      </c>
      <c r="Y277" s="49" t="str">
        <f t="shared" si="51"/>
        <v/>
      </c>
      <c r="Z277" s="49" t="str">
        <f t="shared" si="48"/>
        <v/>
      </c>
      <c r="AA277" s="49" t="str">
        <f t="shared" si="55"/>
        <v/>
      </c>
      <c r="AB277" s="51" t="str">
        <f t="shared" si="56"/>
        <v/>
      </c>
      <c r="AC277" s="51" t="str">
        <f t="shared" si="57"/>
        <v/>
      </c>
      <c r="AD277" s="52" t="str">
        <f t="shared" si="52"/>
        <v/>
      </c>
      <c r="AE277" s="53" t="str">
        <f t="shared" si="58"/>
        <v/>
      </c>
      <c r="AF277" s="152"/>
      <c r="AG277" s="128" t="str">
        <f t="shared" si="53"/>
        <v/>
      </c>
      <c r="AH277" s="129" t="str">
        <f t="shared" si="59"/>
        <v/>
      </c>
    </row>
    <row r="278" spans="2:34" x14ac:dyDescent="0.25">
      <c r="B278" s="143">
        <f t="shared" si="54"/>
        <v>0.90624999999999734</v>
      </c>
      <c r="C278" s="46"/>
      <c r="D278" s="54"/>
      <c r="E278" s="46"/>
      <c r="F278" s="54"/>
      <c r="G278" s="56"/>
      <c r="H278" s="154"/>
      <c r="I278" s="54"/>
      <c r="J278" s="155"/>
      <c r="K278" s="56"/>
      <c r="L278" s="156"/>
      <c r="M278" s="154"/>
      <c r="N278" s="73"/>
      <c r="O278" s="171"/>
      <c r="P278" s="56"/>
      <c r="Q278" s="156"/>
      <c r="R278" s="156"/>
      <c r="S278" s="156"/>
      <c r="T278" s="154"/>
      <c r="U278" s="153"/>
      <c r="V278" s="153"/>
      <c r="W278" s="55" t="str">
        <f t="shared" si="49"/>
        <v/>
      </c>
      <c r="X278" s="49" t="str">
        <f t="shared" si="50"/>
        <v/>
      </c>
      <c r="Y278" s="49" t="str">
        <f t="shared" si="51"/>
        <v/>
      </c>
      <c r="Z278" s="49" t="str">
        <f t="shared" si="48"/>
        <v/>
      </c>
      <c r="AA278" s="49" t="str">
        <f t="shared" si="55"/>
        <v/>
      </c>
      <c r="AB278" s="51" t="str">
        <f t="shared" si="56"/>
        <v/>
      </c>
      <c r="AC278" s="51" t="str">
        <f t="shared" si="57"/>
        <v/>
      </c>
      <c r="AD278" s="52" t="str">
        <f t="shared" si="52"/>
        <v/>
      </c>
      <c r="AE278" s="53" t="str">
        <f t="shared" si="58"/>
        <v/>
      </c>
      <c r="AF278" s="152"/>
      <c r="AG278" s="128" t="str">
        <f t="shared" si="53"/>
        <v/>
      </c>
      <c r="AH278" s="129" t="str">
        <f t="shared" si="59"/>
        <v/>
      </c>
    </row>
    <row r="279" spans="2:34" x14ac:dyDescent="0.25">
      <c r="B279" s="143">
        <f t="shared" si="54"/>
        <v>0.90972222222221955</v>
      </c>
      <c r="C279" s="46"/>
      <c r="D279" s="54"/>
      <c r="E279" s="46"/>
      <c r="F279" s="54"/>
      <c r="G279" s="56"/>
      <c r="H279" s="154"/>
      <c r="I279" s="54"/>
      <c r="J279" s="155"/>
      <c r="K279" s="56"/>
      <c r="L279" s="156"/>
      <c r="M279" s="154"/>
      <c r="N279" s="73"/>
      <c r="O279" s="171"/>
      <c r="P279" s="56"/>
      <c r="Q279" s="156"/>
      <c r="R279" s="156"/>
      <c r="S279" s="156"/>
      <c r="T279" s="154"/>
      <c r="U279" s="153"/>
      <c r="V279" s="153"/>
      <c r="W279" s="55" t="str">
        <f t="shared" si="49"/>
        <v/>
      </c>
      <c r="X279" s="49" t="str">
        <f t="shared" si="50"/>
        <v/>
      </c>
      <c r="Y279" s="49" t="str">
        <f t="shared" si="51"/>
        <v/>
      </c>
      <c r="Z279" s="49" t="str">
        <f t="shared" si="48"/>
        <v/>
      </c>
      <c r="AA279" s="49" t="str">
        <f t="shared" si="55"/>
        <v/>
      </c>
      <c r="AB279" s="51" t="str">
        <f t="shared" si="56"/>
        <v/>
      </c>
      <c r="AC279" s="51" t="str">
        <f t="shared" si="57"/>
        <v/>
      </c>
      <c r="AD279" s="52" t="str">
        <f t="shared" si="52"/>
        <v/>
      </c>
      <c r="AE279" s="53" t="str">
        <f t="shared" si="58"/>
        <v/>
      </c>
      <c r="AF279" s="152"/>
      <c r="AG279" s="128" t="str">
        <f t="shared" si="53"/>
        <v/>
      </c>
      <c r="AH279" s="129" t="str">
        <f t="shared" si="59"/>
        <v/>
      </c>
    </row>
    <row r="280" spans="2:34" x14ac:dyDescent="0.25">
      <c r="B280" s="143">
        <f t="shared" si="54"/>
        <v>0.91319444444444176</v>
      </c>
      <c r="C280" s="46"/>
      <c r="D280" s="54"/>
      <c r="E280" s="46"/>
      <c r="F280" s="54"/>
      <c r="G280" s="56"/>
      <c r="H280" s="154"/>
      <c r="I280" s="54"/>
      <c r="J280" s="155"/>
      <c r="K280" s="56"/>
      <c r="L280" s="156"/>
      <c r="M280" s="154"/>
      <c r="N280" s="73"/>
      <c r="O280" s="171"/>
      <c r="P280" s="56"/>
      <c r="Q280" s="156"/>
      <c r="R280" s="156"/>
      <c r="S280" s="156"/>
      <c r="T280" s="154"/>
      <c r="U280" s="153"/>
      <c r="V280" s="153"/>
      <c r="W280" s="55" t="str">
        <f t="shared" si="49"/>
        <v/>
      </c>
      <c r="X280" s="49" t="str">
        <f t="shared" si="50"/>
        <v/>
      </c>
      <c r="Y280" s="49" t="str">
        <f t="shared" si="51"/>
        <v/>
      </c>
      <c r="Z280" s="49" t="str">
        <f t="shared" si="48"/>
        <v/>
      </c>
      <c r="AA280" s="49" t="str">
        <f t="shared" si="55"/>
        <v/>
      </c>
      <c r="AB280" s="51" t="str">
        <f t="shared" si="56"/>
        <v/>
      </c>
      <c r="AC280" s="51" t="str">
        <f t="shared" si="57"/>
        <v/>
      </c>
      <c r="AD280" s="52" t="str">
        <f t="shared" si="52"/>
        <v/>
      </c>
      <c r="AE280" s="53" t="str">
        <f t="shared" si="58"/>
        <v/>
      </c>
      <c r="AF280" s="152"/>
      <c r="AG280" s="128" t="str">
        <f t="shared" si="53"/>
        <v/>
      </c>
      <c r="AH280" s="129" t="str">
        <f t="shared" si="59"/>
        <v/>
      </c>
    </row>
    <row r="281" spans="2:34" x14ac:dyDescent="0.25">
      <c r="B281" s="143">
        <f t="shared" si="54"/>
        <v>0.91666666666666397</v>
      </c>
      <c r="C281" s="46"/>
      <c r="D281" s="54"/>
      <c r="E281" s="46"/>
      <c r="F281" s="54"/>
      <c r="G281" s="56"/>
      <c r="H281" s="154"/>
      <c r="I281" s="54"/>
      <c r="J281" s="155"/>
      <c r="K281" s="56"/>
      <c r="L281" s="156"/>
      <c r="M281" s="154"/>
      <c r="N281" s="73"/>
      <c r="O281" s="171"/>
      <c r="P281" s="56"/>
      <c r="Q281" s="156"/>
      <c r="R281" s="156"/>
      <c r="S281" s="156"/>
      <c r="T281" s="154"/>
      <c r="U281" s="153"/>
      <c r="V281" s="153"/>
      <c r="W281" s="55" t="str">
        <f t="shared" si="49"/>
        <v/>
      </c>
      <c r="X281" s="49" t="str">
        <f t="shared" si="50"/>
        <v/>
      </c>
      <c r="Y281" s="49" t="str">
        <f t="shared" si="51"/>
        <v/>
      </c>
      <c r="Z281" s="49" t="str">
        <f t="shared" si="48"/>
        <v/>
      </c>
      <c r="AA281" s="49" t="str">
        <f t="shared" si="55"/>
        <v/>
      </c>
      <c r="AB281" s="51" t="str">
        <f t="shared" si="56"/>
        <v/>
      </c>
      <c r="AC281" s="51" t="str">
        <f t="shared" si="57"/>
        <v/>
      </c>
      <c r="AD281" s="52" t="str">
        <f t="shared" si="52"/>
        <v/>
      </c>
      <c r="AE281" s="53" t="str">
        <f t="shared" si="58"/>
        <v/>
      </c>
      <c r="AF281" s="152"/>
      <c r="AG281" s="128" t="str">
        <f t="shared" si="53"/>
        <v/>
      </c>
      <c r="AH281" s="129" t="str">
        <f t="shared" si="59"/>
        <v/>
      </c>
    </row>
    <row r="282" spans="2:34" x14ac:dyDescent="0.25">
      <c r="B282" s="143">
        <f t="shared" si="54"/>
        <v>0.92013888888888618</v>
      </c>
      <c r="C282" s="46"/>
      <c r="D282" s="54"/>
      <c r="E282" s="46"/>
      <c r="F282" s="54"/>
      <c r="G282" s="56"/>
      <c r="H282" s="154"/>
      <c r="I282" s="54"/>
      <c r="J282" s="155"/>
      <c r="K282" s="56"/>
      <c r="L282" s="156"/>
      <c r="M282" s="154"/>
      <c r="N282" s="73"/>
      <c r="O282" s="171"/>
      <c r="P282" s="56"/>
      <c r="Q282" s="156"/>
      <c r="R282" s="156"/>
      <c r="S282" s="156"/>
      <c r="T282" s="154"/>
      <c r="U282" s="153"/>
      <c r="V282" s="153"/>
      <c r="W282" s="55" t="str">
        <f t="shared" si="49"/>
        <v/>
      </c>
      <c r="X282" s="49" t="str">
        <f t="shared" si="50"/>
        <v/>
      </c>
      <c r="Y282" s="49" t="str">
        <f t="shared" si="51"/>
        <v/>
      </c>
      <c r="Z282" s="49" t="str">
        <f t="shared" si="48"/>
        <v/>
      </c>
      <c r="AA282" s="49" t="str">
        <f t="shared" si="55"/>
        <v/>
      </c>
      <c r="AB282" s="51" t="str">
        <f t="shared" si="56"/>
        <v/>
      </c>
      <c r="AC282" s="51" t="str">
        <f t="shared" si="57"/>
        <v/>
      </c>
      <c r="AD282" s="52" t="str">
        <f t="shared" si="52"/>
        <v/>
      </c>
      <c r="AE282" s="53" t="str">
        <f t="shared" si="58"/>
        <v/>
      </c>
      <c r="AF282" s="152"/>
      <c r="AG282" s="128" t="str">
        <f t="shared" si="53"/>
        <v/>
      </c>
      <c r="AH282" s="129" t="str">
        <f t="shared" si="59"/>
        <v/>
      </c>
    </row>
    <row r="283" spans="2:34" x14ac:dyDescent="0.25">
      <c r="B283" s="143">
        <f t="shared" si="54"/>
        <v>0.92361111111110838</v>
      </c>
      <c r="C283" s="46"/>
      <c r="D283" s="54"/>
      <c r="E283" s="46"/>
      <c r="F283" s="54"/>
      <c r="G283" s="56"/>
      <c r="H283" s="154"/>
      <c r="I283" s="54"/>
      <c r="J283" s="155"/>
      <c r="K283" s="56"/>
      <c r="L283" s="156"/>
      <c r="M283" s="154"/>
      <c r="N283" s="73"/>
      <c r="O283" s="171"/>
      <c r="P283" s="56"/>
      <c r="Q283" s="156"/>
      <c r="R283" s="156"/>
      <c r="S283" s="156"/>
      <c r="T283" s="154"/>
      <c r="U283" s="153"/>
      <c r="V283" s="153"/>
      <c r="W283" s="55" t="str">
        <f t="shared" si="49"/>
        <v/>
      </c>
      <c r="X283" s="49" t="str">
        <f t="shared" si="50"/>
        <v/>
      </c>
      <c r="Y283" s="49" t="str">
        <f t="shared" si="51"/>
        <v/>
      </c>
      <c r="Z283" s="49" t="str">
        <f t="shared" si="48"/>
        <v/>
      </c>
      <c r="AA283" s="49" t="str">
        <f t="shared" si="55"/>
        <v/>
      </c>
      <c r="AB283" s="51" t="str">
        <f t="shared" si="56"/>
        <v/>
      </c>
      <c r="AC283" s="51" t="str">
        <f t="shared" si="57"/>
        <v/>
      </c>
      <c r="AD283" s="52" t="str">
        <f t="shared" si="52"/>
        <v/>
      </c>
      <c r="AE283" s="53" t="str">
        <f t="shared" si="58"/>
        <v/>
      </c>
      <c r="AF283" s="152"/>
      <c r="AG283" s="128" t="str">
        <f t="shared" si="53"/>
        <v/>
      </c>
      <c r="AH283" s="129" t="str">
        <f t="shared" si="59"/>
        <v/>
      </c>
    </row>
    <row r="284" spans="2:34" x14ac:dyDescent="0.25">
      <c r="B284" s="143">
        <f t="shared" si="54"/>
        <v>0.92708333333333059</v>
      </c>
      <c r="C284" s="46"/>
      <c r="D284" s="54"/>
      <c r="E284" s="46"/>
      <c r="F284" s="54"/>
      <c r="G284" s="56"/>
      <c r="H284" s="154"/>
      <c r="I284" s="54"/>
      <c r="J284" s="155"/>
      <c r="K284" s="56"/>
      <c r="L284" s="156"/>
      <c r="M284" s="154"/>
      <c r="N284" s="73"/>
      <c r="O284" s="171"/>
      <c r="P284" s="56"/>
      <c r="Q284" s="156"/>
      <c r="R284" s="156"/>
      <c r="S284" s="156"/>
      <c r="T284" s="154"/>
      <c r="U284" s="153"/>
      <c r="V284" s="153"/>
      <c r="W284" s="55" t="str">
        <f t="shared" si="49"/>
        <v/>
      </c>
      <c r="X284" s="49" t="str">
        <f t="shared" si="50"/>
        <v/>
      </c>
      <c r="Y284" s="49" t="str">
        <f t="shared" si="51"/>
        <v/>
      </c>
      <c r="Z284" s="49" t="str">
        <f t="shared" si="48"/>
        <v/>
      </c>
      <c r="AA284" s="49" t="str">
        <f t="shared" si="55"/>
        <v/>
      </c>
      <c r="AB284" s="51" t="str">
        <f t="shared" si="56"/>
        <v/>
      </c>
      <c r="AC284" s="51" t="str">
        <f t="shared" si="57"/>
        <v/>
      </c>
      <c r="AD284" s="52" t="str">
        <f t="shared" si="52"/>
        <v/>
      </c>
      <c r="AE284" s="53" t="str">
        <f t="shared" si="58"/>
        <v/>
      </c>
      <c r="AF284" s="152"/>
      <c r="AG284" s="128" t="str">
        <f t="shared" si="53"/>
        <v/>
      </c>
      <c r="AH284" s="129" t="str">
        <f t="shared" si="59"/>
        <v/>
      </c>
    </row>
    <row r="285" spans="2:34" x14ac:dyDescent="0.25">
      <c r="B285" s="143">
        <f t="shared" si="54"/>
        <v>0.9305555555555528</v>
      </c>
      <c r="C285" s="46"/>
      <c r="D285" s="54"/>
      <c r="E285" s="46"/>
      <c r="F285" s="54"/>
      <c r="G285" s="56"/>
      <c r="H285" s="154"/>
      <c r="I285" s="54"/>
      <c r="J285" s="155"/>
      <c r="K285" s="56"/>
      <c r="L285" s="156"/>
      <c r="M285" s="154"/>
      <c r="N285" s="73"/>
      <c r="O285" s="171"/>
      <c r="P285" s="56"/>
      <c r="Q285" s="156"/>
      <c r="R285" s="156"/>
      <c r="S285" s="156"/>
      <c r="T285" s="154"/>
      <c r="U285" s="153"/>
      <c r="V285" s="153"/>
      <c r="W285" s="55" t="str">
        <f t="shared" si="49"/>
        <v/>
      </c>
      <c r="X285" s="49" t="str">
        <f t="shared" si="50"/>
        <v/>
      </c>
      <c r="Y285" s="49" t="str">
        <f t="shared" si="51"/>
        <v/>
      </c>
      <c r="Z285" s="49" t="str">
        <f t="shared" si="48"/>
        <v/>
      </c>
      <c r="AA285" s="49" t="str">
        <f t="shared" si="55"/>
        <v/>
      </c>
      <c r="AB285" s="51" t="str">
        <f t="shared" si="56"/>
        <v/>
      </c>
      <c r="AC285" s="51" t="str">
        <f t="shared" si="57"/>
        <v/>
      </c>
      <c r="AD285" s="52" t="str">
        <f t="shared" si="52"/>
        <v/>
      </c>
      <c r="AE285" s="53" t="str">
        <f t="shared" si="58"/>
        <v/>
      </c>
      <c r="AF285" s="152"/>
      <c r="AG285" s="128" t="str">
        <f t="shared" si="53"/>
        <v/>
      </c>
      <c r="AH285" s="129" t="str">
        <f t="shared" si="59"/>
        <v/>
      </c>
    </row>
    <row r="286" spans="2:34" x14ac:dyDescent="0.25">
      <c r="B286" s="143">
        <f t="shared" si="54"/>
        <v>0.93402777777777501</v>
      </c>
      <c r="C286" s="46"/>
      <c r="D286" s="54"/>
      <c r="E286" s="46"/>
      <c r="F286" s="54"/>
      <c r="G286" s="56"/>
      <c r="H286" s="154"/>
      <c r="I286" s="54"/>
      <c r="J286" s="155"/>
      <c r="K286" s="56"/>
      <c r="L286" s="156"/>
      <c r="M286" s="154"/>
      <c r="N286" s="73"/>
      <c r="O286" s="171"/>
      <c r="P286" s="56"/>
      <c r="Q286" s="156"/>
      <c r="R286" s="156"/>
      <c r="S286" s="156"/>
      <c r="T286" s="154"/>
      <c r="U286" s="153"/>
      <c r="V286" s="153"/>
      <c r="W286" s="55" t="str">
        <f t="shared" si="49"/>
        <v/>
      </c>
      <c r="X286" s="49" t="str">
        <f t="shared" si="50"/>
        <v/>
      </c>
      <c r="Y286" s="49" t="str">
        <f t="shared" si="51"/>
        <v/>
      </c>
      <c r="Z286" s="49" t="str">
        <f t="shared" si="48"/>
        <v/>
      </c>
      <c r="AA286" s="49" t="str">
        <f t="shared" si="55"/>
        <v/>
      </c>
      <c r="AB286" s="51" t="str">
        <f t="shared" si="56"/>
        <v/>
      </c>
      <c r="AC286" s="51" t="str">
        <f t="shared" si="57"/>
        <v/>
      </c>
      <c r="AD286" s="52" t="str">
        <f t="shared" si="52"/>
        <v/>
      </c>
      <c r="AE286" s="53" t="str">
        <f t="shared" si="58"/>
        <v/>
      </c>
      <c r="AF286" s="152"/>
      <c r="AG286" s="128" t="str">
        <f t="shared" si="53"/>
        <v/>
      </c>
      <c r="AH286" s="129" t="str">
        <f t="shared" si="59"/>
        <v/>
      </c>
    </row>
    <row r="287" spans="2:34" x14ac:dyDescent="0.25">
      <c r="B287" s="143">
        <f t="shared" si="54"/>
        <v>0.93749999999999722</v>
      </c>
      <c r="C287" s="46"/>
      <c r="D287" s="54"/>
      <c r="E287" s="46"/>
      <c r="F287" s="54"/>
      <c r="G287" s="56"/>
      <c r="H287" s="154"/>
      <c r="I287" s="54"/>
      <c r="J287" s="155"/>
      <c r="K287" s="56"/>
      <c r="L287" s="156"/>
      <c r="M287" s="154"/>
      <c r="N287" s="73"/>
      <c r="O287" s="171"/>
      <c r="P287" s="56"/>
      <c r="Q287" s="156"/>
      <c r="R287" s="156"/>
      <c r="S287" s="156"/>
      <c r="T287" s="154"/>
      <c r="U287" s="153"/>
      <c r="V287" s="153"/>
      <c r="W287" s="55" t="str">
        <f t="shared" si="49"/>
        <v/>
      </c>
      <c r="X287" s="49" t="str">
        <f t="shared" si="50"/>
        <v/>
      </c>
      <c r="Y287" s="49" t="str">
        <f t="shared" si="51"/>
        <v/>
      </c>
      <c r="Z287" s="49" t="str">
        <f t="shared" si="48"/>
        <v/>
      </c>
      <c r="AA287" s="49" t="str">
        <f t="shared" si="55"/>
        <v/>
      </c>
      <c r="AB287" s="51" t="str">
        <f t="shared" si="56"/>
        <v/>
      </c>
      <c r="AC287" s="51" t="str">
        <f t="shared" si="57"/>
        <v/>
      </c>
      <c r="AD287" s="52" t="str">
        <f t="shared" si="52"/>
        <v/>
      </c>
      <c r="AE287" s="53" t="str">
        <f t="shared" si="58"/>
        <v/>
      </c>
      <c r="AF287" s="152"/>
      <c r="AG287" s="128" t="str">
        <f t="shared" si="53"/>
        <v/>
      </c>
      <c r="AH287" s="129" t="str">
        <f t="shared" si="59"/>
        <v/>
      </c>
    </row>
    <row r="288" spans="2:34" x14ac:dyDescent="0.25">
      <c r="B288" s="143">
        <f t="shared" si="54"/>
        <v>0.94097222222221943</v>
      </c>
      <c r="C288" s="46"/>
      <c r="D288" s="54"/>
      <c r="E288" s="46"/>
      <c r="F288" s="54"/>
      <c r="G288" s="56"/>
      <c r="H288" s="154"/>
      <c r="I288" s="54"/>
      <c r="J288" s="155"/>
      <c r="K288" s="56"/>
      <c r="L288" s="156"/>
      <c r="M288" s="154"/>
      <c r="N288" s="73"/>
      <c r="O288" s="171"/>
      <c r="P288" s="56"/>
      <c r="Q288" s="156"/>
      <c r="R288" s="156"/>
      <c r="S288" s="156"/>
      <c r="T288" s="154"/>
      <c r="U288" s="153"/>
      <c r="V288" s="153"/>
      <c r="W288" s="55" t="str">
        <f t="shared" si="49"/>
        <v/>
      </c>
      <c r="X288" s="49" t="str">
        <f t="shared" si="50"/>
        <v/>
      </c>
      <c r="Y288" s="49" t="str">
        <f t="shared" si="51"/>
        <v/>
      </c>
      <c r="Z288" s="49" t="str">
        <f t="shared" si="48"/>
        <v/>
      </c>
      <c r="AA288" s="49" t="str">
        <f t="shared" si="55"/>
        <v/>
      </c>
      <c r="AB288" s="51" t="str">
        <f t="shared" si="56"/>
        <v/>
      </c>
      <c r="AC288" s="51" t="str">
        <f t="shared" si="57"/>
        <v/>
      </c>
      <c r="AD288" s="52" t="str">
        <f t="shared" si="52"/>
        <v/>
      </c>
      <c r="AE288" s="53" t="str">
        <f t="shared" si="58"/>
        <v/>
      </c>
      <c r="AF288" s="152"/>
      <c r="AG288" s="128" t="str">
        <f t="shared" si="53"/>
        <v/>
      </c>
      <c r="AH288" s="129" t="str">
        <f t="shared" si="59"/>
        <v/>
      </c>
    </row>
    <row r="289" spans="2:34" x14ac:dyDescent="0.25">
      <c r="B289" s="143">
        <f t="shared" si="54"/>
        <v>0.94444444444444164</v>
      </c>
      <c r="C289" s="46"/>
      <c r="D289" s="54"/>
      <c r="E289" s="46"/>
      <c r="F289" s="54"/>
      <c r="G289" s="56"/>
      <c r="H289" s="154"/>
      <c r="I289" s="54"/>
      <c r="J289" s="155"/>
      <c r="K289" s="56"/>
      <c r="L289" s="156"/>
      <c r="M289" s="154"/>
      <c r="N289" s="73"/>
      <c r="O289" s="171"/>
      <c r="P289" s="56"/>
      <c r="Q289" s="156"/>
      <c r="R289" s="156"/>
      <c r="S289" s="156"/>
      <c r="T289" s="154"/>
      <c r="U289" s="153"/>
      <c r="V289" s="153"/>
      <c r="W289" s="55" t="str">
        <f t="shared" si="49"/>
        <v/>
      </c>
      <c r="X289" s="49" t="str">
        <f t="shared" si="50"/>
        <v/>
      </c>
      <c r="Y289" s="49" t="str">
        <f t="shared" si="51"/>
        <v/>
      </c>
      <c r="Z289" s="49" t="str">
        <f t="shared" si="48"/>
        <v/>
      </c>
      <c r="AA289" s="49" t="str">
        <f t="shared" si="55"/>
        <v/>
      </c>
      <c r="AB289" s="51" t="str">
        <f t="shared" si="56"/>
        <v/>
      </c>
      <c r="AC289" s="51" t="str">
        <f t="shared" si="57"/>
        <v/>
      </c>
      <c r="AD289" s="52" t="str">
        <f t="shared" si="52"/>
        <v/>
      </c>
      <c r="AE289" s="53" t="str">
        <f t="shared" si="58"/>
        <v/>
      </c>
      <c r="AF289" s="152"/>
      <c r="AG289" s="128" t="str">
        <f t="shared" si="53"/>
        <v/>
      </c>
      <c r="AH289" s="129" t="str">
        <f t="shared" si="59"/>
        <v/>
      </c>
    </row>
    <row r="290" spans="2:34" x14ac:dyDescent="0.25">
      <c r="B290" s="143">
        <f t="shared" si="54"/>
        <v>0.94791666666666385</v>
      </c>
      <c r="C290" s="46"/>
      <c r="D290" s="54"/>
      <c r="E290" s="46"/>
      <c r="F290" s="54"/>
      <c r="G290" s="56"/>
      <c r="H290" s="154"/>
      <c r="I290" s="54"/>
      <c r="J290" s="155"/>
      <c r="K290" s="56"/>
      <c r="L290" s="156"/>
      <c r="M290" s="154"/>
      <c r="N290" s="73"/>
      <c r="O290" s="171"/>
      <c r="P290" s="56"/>
      <c r="Q290" s="156"/>
      <c r="R290" s="156"/>
      <c r="S290" s="156"/>
      <c r="T290" s="154"/>
      <c r="U290" s="153"/>
      <c r="V290" s="153"/>
      <c r="W290" s="55" t="str">
        <f t="shared" si="49"/>
        <v/>
      </c>
      <c r="X290" s="49" t="str">
        <f t="shared" si="50"/>
        <v/>
      </c>
      <c r="Y290" s="49" t="str">
        <f t="shared" si="51"/>
        <v/>
      </c>
      <c r="Z290" s="49" t="str">
        <f t="shared" si="48"/>
        <v/>
      </c>
      <c r="AA290" s="49" t="str">
        <f t="shared" si="55"/>
        <v/>
      </c>
      <c r="AB290" s="51" t="str">
        <f t="shared" si="56"/>
        <v/>
      </c>
      <c r="AC290" s="51" t="str">
        <f t="shared" si="57"/>
        <v/>
      </c>
      <c r="AD290" s="52" t="str">
        <f t="shared" si="52"/>
        <v/>
      </c>
      <c r="AE290" s="53" t="str">
        <f t="shared" si="58"/>
        <v/>
      </c>
      <c r="AF290" s="152"/>
      <c r="AG290" s="128" t="str">
        <f t="shared" si="53"/>
        <v/>
      </c>
      <c r="AH290" s="129" t="str">
        <f t="shared" si="59"/>
        <v/>
      </c>
    </row>
    <row r="291" spans="2:34" x14ac:dyDescent="0.25">
      <c r="B291" s="143">
        <f t="shared" si="54"/>
        <v>0.95138888888888606</v>
      </c>
      <c r="C291" s="46"/>
      <c r="D291" s="54"/>
      <c r="E291" s="46"/>
      <c r="F291" s="54"/>
      <c r="G291" s="56"/>
      <c r="H291" s="154"/>
      <c r="I291" s="54"/>
      <c r="J291" s="155"/>
      <c r="K291" s="56"/>
      <c r="L291" s="156"/>
      <c r="M291" s="154"/>
      <c r="N291" s="73"/>
      <c r="O291" s="171"/>
      <c r="P291" s="56"/>
      <c r="Q291" s="156"/>
      <c r="R291" s="156"/>
      <c r="S291" s="156"/>
      <c r="T291" s="154"/>
      <c r="U291" s="153"/>
      <c r="V291" s="153"/>
      <c r="W291" s="55" t="str">
        <f t="shared" si="49"/>
        <v/>
      </c>
      <c r="X291" s="49" t="str">
        <f t="shared" si="50"/>
        <v/>
      </c>
      <c r="Y291" s="49" t="str">
        <f t="shared" si="51"/>
        <v/>
      </c>
      <c r="Z291" s="49" t="str">
        <f t="shared" si="48"/>
        <v/>
      </c>
      <c r="AA291" s="49" t="str">
        <f t="shared" si="55"/>
        <v/>
      </c>
      <c r="AB291" s="51" t="str">
        <f t="shared" si="56"/>
        <v/>
      </c>
      <c r="AC291" s="51" t="str">
        <f t="shared" si="57"/>
        <v/>
      </c>
      <c r="AD291" s="52" t="str">
        <f t="shared" si="52"/>
        <v/>
      </c>
      <c r="AE291" s="53" t="str">
        <f t="shared" si="58"/>
        <v/>
      </c>
      <c r="AF291" s="152"/>
      <c r="AG291" s="128" t="str">
        <f t="shared" si="53"/>
        <v/>
      </c>
      <c r="AH291" s="129" t="str">
        <f t="shared" si="59"/>
        <v/>
      </c>
    </row>
    <row r="292" spans="2:34" x14ac:dyDescent="0.25">
      <c r="B292" s="143">
        <f t="shared" si="54"/>
        <v>0.95486111111110827</v>
      </c>
      <c r="C292" s="46"/>
      <c r="D292" s="54"/>
      <c r="E292" s="46"/>
      <c r="F292" s="54"/>
      <c r="G292" s="56"/>
      <c r="H292" s="154"/>
      <c r="I292" s="54"/>
      <c r="J292" s="155"/>
      <c r="K292" s="56"/>
      <c r="L292" s="156"/>
      <c r="M292" s="154"/>
      <c r="N292" s="73"/>
      <c r="O292" s="171"/>
      <c r="P292" s="56"/>
      <c r="Q292" s="156"/>
      <c r="R292" s="156"/>
      <c r="S292" s="156"/>
      <c r="T292" s="154"/>
      <c r="U292" s="153"/>
      <c r="V292" s="153"/>
      <c r="W292" s="55" t="str">
        <f t="shared" si="49"/>
        <v/>
      </c>
      <c r="X292" s="49" t="str">
        <f t="shared" si="50"/>
        <v/>
      </c>
      <c r="Y292" s="49" t="str">
        <f t="shared" si="51"/>
        <v/>
      </c>
      <c r="Z292" s="49" t="str">
        <f t="shared" si="48"/>
        <v/>
      </c>
      <c r="AA292" s="49" t="str">
        <f t="shared" si="55"/>
        <v/>
      </c>
      <c r="AB292" s="51" t="str">
        <f t="shared" si="56"/>
        <v/>
      </c>
      <c r="AC292" s="51" t="str">
        <f t="shared" si="57"/>
        <v/>
      </c>
      <c r="AD292" s="52" t="str">
        <f t="shared" si="52"/>
        <v/>
      </c>
      <c r="AE292" s="53" t="str">
        <f t="shared" si="58"/>
        <v/>
      </c>
      <c r="AF292" s="152"/>
      <c r="AG292" s="128" t="str">
        <f t="shared" si="53"/>
        <v/>
      </c>
      <c r="AH292" s="129" t="str">
        <f t="shared" si="59"/>
        <v/>
      </c>
    </row>
    <row r="293" spans="2:34" x14ac:dyDescent="0.25">
      <c r="B293" s="143">
        <f t="shared" si="54"/>
        <v>0.95833333333333048</v>
      </c>
      <c r="C293" s="46"/>
      <c r="D293" s="54"/>
      <c r="E293" s="46"/>
      <c r="F293" s="54"/>
      <c r="G293" s="56"/>
      <c r="H293" s="154"/>
      <c r="I293" s="54"/>
      <c r="J293" s="155"/>
      <c r="K293" s="56"/>
      <c r="L293" s="156"/>
      <c r="M293" s="154"/>
      <c r="N293" s="73"/>
      <c r="O293" s="171"/>
      <c r="P293" s="56"/>
      <c r="Q293" s="156"/>
      <c r="R293" s="156"/>
      <c r="S293" s="156"/>
      <c r="T293" s="154"/>
      <c r="U293" s="153"/>
      <c r="V293" s="153"/>
      <c r="W293" s="55" t="str">
        <f t="shared" si="49"/>
        <v/>
      </c>
      <c r="X293" s="49" t="str">
        <f t="shared" si="50"/>
        <v/>
      </c>
      <c r="Y293" s="49" t="str">
        <f t="shared" si="51"/>
        <v/>
      </c>
      <c r="Z293" s="49" t="str">
        <f t="shared" si="48"/>
        <v/>
      </c>
      <c r="AA293" s="49" t="str">
        <f t="shared" si="55"/>
        <v/>
      </c>
      <c r="AB293" s="51" t="str">
        <f t="shared" si="56"/>
        <v/>
      </c>
      <c r="AC293" s="51" t="str">
        <f t="shared" si="57"/>
        <v/>
      </c>
      <c r="AD293" s="52" t="str">
        <f t="shared" si="52"/>
        <v/>
      </c>
      <c r="AE293" s="53" t="str">
        <f t="shared" si="58"/>
        <v/>
      </c>
      <c r="AF293" s="152"/>
      <c r="AG293" s="128" t="str">
        <f t="shared" si="53"/>
        <v/>
      </c>
      <c r="AH293" s="129" t="str">
        <f t="shared" si="59"/>
        <v/>
      </c>
    </row>
    <row r="294" spans="2:34" x14ac:dyDescent="0.25">
      <c r="B294" s="143">
        <f t="shared" si="54"/>
        <v>0.96180555555555269</v>
      </c>
      <c r="C294" s="46"/>
      <c r="D294" s="54"/>
      <c r="E294" s="46"/>
      <c r="F294" s="54"/>
      <c r="G294" s="56"/>
      <c r="H294" s="154"/>
      <c r="I294" s="54"/>
      <c r="J294" s="155"/>
      <c r="K294" s="56"/>
      <c r="L294" s="156"/>
      <c r="M294" s="154"/>
      <c r="N294" s="73"/>
      <c r="O294" s="171"/>
      <c r="P294" s="56"/>
      <c r="Q294" s="156"/>
      <c r="R294" s="156"/>
      <c r="S294" s="156"/>
      <c r="T294" s="154"/>
      <c r="U294" s="153"/>
      <c r="V294" s="153"/>
      <c r="W294" s="55" t="str">
        <f t="shared" si="49"/>
        <v/>
      </c>
      <c r="X294" s="49" t="str">
        <f t="shared" si="50"/>
        <v/>
      </c>
      <c r="Y294" s="49" t="str">
        <f t="shared" si="51"/>
        <v/>
      </c>
      <c r="Z294" s="49" t="str">
        <f t="shared" si="48"/>
        <v/>
      </c>
      <c r="AA294" s="49" t="str">
        <f t="shared" si="55"/>
        <v/>
      </c>
      <c r="AB294" s="51" t="str">
        <f t="shared" si="56"/>
        <v/>
      </c>
      <c r="AC294" s="51" t="str">
        <f t="shared" si="57"/>
        <v/>
      </c>
      <c r="AD294" s="52" t="str">
        <f t="shared" si="52"/>
        <v/>
      </c>
      <c r="AE294" s="53" t="str">
        <f t="shared" si="58"/>
        <v/>
      </c>
      <c r="AF294" s="152"/>
      <c r="AG294" s="128" t="str">
        <f t="shared" si="53"/>
        <v/>
      </c>
      <c r="AH294" s="129" t="str">
        <f t="shared" si="59"/>
        <v/>
      </c>
    </row>
    <row r="295" spans="2:34" x14ac:dyDescent="0.25">
      <c r="B295" s="143">
        <f t="shared" si="54"/>
        <v>0.9652777777777749</v>
      </c>
      <c r="C295" s="46"/>
      <c r="D295" s="54"/>
      <c r="E295" s="46"/>
      <c r="F295" s="54"/>
      <c r="G295" s="56"/>
      <c r="H295" s="154"/>
      <c r="I295" s="54"/>
      <c r="J295" s="155"/>
      <c r="K295" s="56"/>
      <c r="L295" s="156"/>
      <c r="M295" s="154"/>
      <c r="N295" s="73"/>
      <c r="O295" s="171"/>
      <c r="P295" s="56"/>
      <c r="Q295" s="156"/>
      <c r="R295" s="156"/>
      <c r="S295" s="156"/>
      <c r="T295" s="154"/>
      <c r="U295" s="153"/>
      <c r="V295" s="153"/>
      <c r="W295" s="55" t="str">
        <f t="shared" si="49"/>
        <v/>
      </c>
      <c r="X295" s="49" t="str">
        <f t="shared" si="50"/>
        <v/>
      </c>
      <c r="Y295" s="49" t="str">
        <f t="shared" si="51"/>
        <v/>
      </c>
      <c r="Z295" s="49" t="str">
        <f t="shared" si="48"/>
        <v/>
      </c>
      <c r="AA295" s="49" t="str">
        <f t="shared" si="55"/>
        <v/>
      </c>
      <c r="AB295" s="51" t="str">
        <f t="shared" si="56"/>
        <v/>
      </c>
      <c r="AC295" s="51" t="str">
        <f t="shared" si="57"/>
        <v/>
      </c>
      <c r="AD295" s="52" t="str">
        <f t="shared" si="52"/>
        <v/>
      </c>
      <c r="AE295" s="53" t="str">
        <f t="shared" si="58"/>
        <v/>
      </c>
      <c r="AF295" s="152"/>
      <c r="AG295" s="128" t="str">
        <f t="shared" si="53"/>
        <v/>
      </c>
      <c r="AH295" s="129" t="str">
        <f t="shared" si="59"/>
        <v/>
      </c>
    </row>
    <row r="296" spans="2:34" x14ac:dyDescent="0.25">
      <c r="B296" s="143">
        <f t="shared" si="54"/>
        <v>0.96874999999999711</v>
      </c>
      <c r="C296" s="46"/>
      <c r="D296" s="54"/>
      <c r="E296" s="46"/>
      <c r="F296" s="54"/>
      <c r="G296" s="56"/>
      <c r="H296" s="154"/>
      <c r="I296" s="54"/>
      <c r="J296" s="155"/>
      <c r="K296" s="56"/>
      <c r="L296" s="156"/>
      <c r="M296" s="154"/>
      <c r="N296" s="73"/>
      <c r="O296" s="171"/>
      <c r="P296" s="56"/>
      <c r="Q296" s="156"/>
      <c r="R296" s="156"/>
      <c r="S296" s="156"/>
      <c r="T296" s="154"/>
      <c r="U296" s="153"/>
      <c r="V296" s="153"/>
      <c r="W296" s="55" t="str">
        <f t="shared" si="49"/>
        <v/>
      </c>
      <c r="X296" s="49" t="str">
        <f t="shared" si="50"/>
        <v/>
      </c>
      <c r="Y296" s="49" t="str">
        <f t="shared" si="51"/>
        <v/>
      </c>
      <c r="Z296" s="49" t="str">
        <f t="shared" si="48"/>
        <v/>
      </c>
      <c r="AA296" s="49" t="str">
        <f t="shared" si="55"/>
        <v/>
      </c>
      <c r="AB296" s="51" t="str">
        <f t="shared" si="56"/>
        <v/>
      </c>
      <c r="AC296" s="51" t="str">
        <f t="shared" si="57"/>
        <v/>
      </c>
      <c r="AD296" s="52" t="str">
        <f t="shared" si="52"/>
        <v/>
      </c>
      <c r="AE296" s="53" t="str">
        <f t="shared" si="58"/>
        <v/>
      </c>
      <c r="AF296" s="152"/>
      <c r="AG296" s="128" t="str">
        <f t="shared" si="53"/>
        <v/>
      </c>
      <c r="AH296" s="129" t="str">
        <f t="shared" si="59"/>
        <v/>
      </c>
    </row>
    <row r="297" spans="2:34" x14ac:dyDescent="0.25">
      <c r="B297" s="143">
        <f t="shared" si="54"/>
        <v>0.97222222222221932</v>
      </c>
      <c r="C297" s="46"/>
      <c r="D297" s="54"/>
      <c r="E297" s="46"/>
      <c r="F297" s="54"/>
      <c r="G297" s="56"/>
      <c r="H297" s="154"/>
      <c r="I297" s="54"/>
      <c r="J297" s="155"/>
      <c r="K297" s="56"/>
      <c r="L297" s="156"/>
      <c r="M297" s="154"/>
      <c r="N297" s="73"/>
      <c r="O297" s="171"/>
      <c r="P297" s="56"/>
      <c r="Q297" s="156"/>
      <c r="R297" s="156"/>
      <c r="S297" s="156"/>
      <c r="T297" s="154"/>
      <c r="U297" s="153"/>
      <c r="V297" s="153"/>
      <c r="W297" s="55" t="str">
        <f t="shared" si="49"/>
        <v/>
      </c>
      <c r="X297" s="49" t="str">
        <f t="shared" si="50"/>
        <v/>
      </c>
      <c r="Y297" s="49" t="str">
        <f t="shared" si="51"/>
        <v/>
      </c>
      <c r="Z297" s="49" t="str">
        <f t="shared" si="48"/>
        <v/>
      </c>
      <c r="AA297" s="49" t="str">
        <f t="shared" si="55"/>
        <v/>
      </c>
      <c r="AB297" s="51" t="str">
        <f t="shared" si="56"/>
        <v/>
      </c>
      <c r="AC297" s="51" t="str">
        <f t="shared" si="57"/>
        <v/>
      </c>
      <c r="AD297" s="52" t="str">
        <f t="shared" si="52"/>
        <v/>
      </c>
      <c r="AE297" s="53" t="str">
        <f t="shared" si="58"/>
        <v/>
      </c>
      <c r="AF297" s="152"/>
      <c r="AG297" s="128" t="str">
        <f t="shared" si="53"/>
        <v/>
      </c>
      <c r="AH297" s="129" t="str">
        <f t="shared" si="59"/>
        <v/>
      </c>
    </row>
    <row r="298" spans="2:34" x14ac:dyDescent="0.25">
      <c r="B298" s="143">
        <f t="shared" si="54"/>
        <v>0.97569444444444153</v>
      </c>
      <c r="C298" s="46"/>
      <c r="D298" s="54"/>
      <c r="E298" s="46"/>
      <c r="F298" s="54"/>
      <c r="G298" s="56"/>
      <c r="H298" s="154"/>
      <c r="I298" s="54"/>
      <c r="J298" s="155"/>
      <c r="K298" s="56"/>
      <c r="L298" s="156"/>
      <c r="M298" s="154"/>
      <c r="N298" s="73"/>
      <c r="O298" s="171"/>
      <c r="P298" s="56"/>
      <c r="Q298" s="156"/>
      <c r="R298" s="156"/>
      <c r="S298" s="156"/>
      <c r="T298" s="154"/>
      <c r="U298" s="153"/>
      <c r="V298" s="153"/>
      <c r="W298" s="55" t="str">
        <f t="shared" si="49"/>
        <v/>
      </c>
      <c r="X298" s="49" t="str">
        <f t="shared" si="50"/>
        <v/>
      </c>
      <c r="Y298" s="49" t="str">
        <f t="shared" si="51"/>
        <v/>
      </c>
      <c r="Z298" s="49" t="str">
        <f t="shared" si="48"/>
        <v/>
      </c>
      <c r="AA298" s="49" t="str">
        <f t="shared" si="55"/>
        <v/>
      </c>
      <c r="AB298" s="51" t="str">
        <f t="shared" si="56"/>
        <v/>
      </c>
      <c r="AC298" s="51" t="str">
        <f t="shared" si="57"/>
        <v/>
      </c>
      <c r="AD298" s="52" t="str">
        <f t="shared" si="52"/>
        <v/>
      </c>
      <c r="AE298" s="53" t="str">
        <f t="shared" si="58"/>
        <v/>
      </c>
      <c r="AF298" s="152"/>
      <c r="AG298" s="128" t="str">
        <f t="shared" si="53"/>
        <v/>
      </c>
      <c r="AH298" s="129" t="str">
        <f t="shared" si="59"/>
        <v/>
      </c>
    </row>
    <row r="299" spans="2:34" x14ac:dyDescent="0.25">
      <c r="B299" s="143">
        <f t="shared" si="54"/>
        <v>0.97916666666666374</v>
      </c>
      <c r="C299" s="46"/>
      <c r="D299" s="54"/>
      <c r="E299" s="46"/>
      <c r="F299" s="54"/>
      <c r="G299" s="56"/>
      <c r="H299" s="154"/>
      <c r="I299" s="54"/>
      <c r="J299" s="155"/>
      <c r="K299" s="56"/>
      <c r="L299" s="156"/>
      <c r="M299" s="154"/>
      <c r="N299" s="73"/>
      <c r="O299" s="171"/>
      <c r="P299" s="56"/>
      <c r="Q299" s="156"/>
      <c r="R299" s="156"/>
      <c r="S299" s="156"/>
      <c r="T299" s="154"/>
      <c r="U299" s="153"/>
      <c r="V299" s="153"/>
      <c r="W299" s="55" t="str">
        <f t="shared" si="49"/>
        <v/>
      </c>
      <c r="X299" s="49" t="str">
        <f t="shared" si="50"/>
        <v/>
      </c>
      <c r="Y299" s="49" t="str">
        <f t="shared" si="51"/>
        <v/>
      </c>
      <c r="Z299" s="49" t="str">
        <f t="shared" si="48"/>
        <v/>
      </c>
      <c r="AA299" s="49" t="str">
        <f t="shared" si="55"/>
        <v/>
      </c>
      <c r="AB299" s="51" t="str">
        <f t="shared" si="56"/>
        <v/>
      </c>
      <c r="AC299" s="51" t="str">
        <f t="shared" si="57"/>
        <v/>
      </c>
      <c r="AD299" s="52" t="str">
        <f t="shared" si="52"/>
        <v/>
      </c>
      <c r="AE299" s="53" t="str">
        <f t="shared" si="58"/>
        <v/>
      </c>
      <c r="AF299" s="152"/>
      <c r="AG299" s="128" t="str">
        <f t="shared" si="53"/>
        <v/>
      </c>
      <c r="AH299" s="129" t="str">
        <f t="shared" si="59"/>
        <v/>
      </c>
    </row>
    <row r="300" spans="2:34" x14ac:dyDescent="0.25">
      <c r="B300" s="143">
        <f t="shared" si="54"/>
        <v>0.98263888888888595</v>
      </c>
      <c r="C300" s="46"/>
      <c r="D300" s="54"/>
      <c r="E300" s="46"/>
      <c r="F300" s="54"/>
      <c r="G300" s="56"/>
      <c r="H300" s="154"/>
      <c r="I300" s="54"/>
      <c r="J300" s="155"/>
      <c r="K300" s="56"/>
      <c r="L300" s="156"/>
      <c r="M300" s="154"/>
      <c r="N300" s="73"/>
      <c r="O300" s="171"/>
      <c r="P300" s="56"/>
      <c r="Q300" s="156"/>
      <c r="R300" s="156"/>
      <c r="S300" s="156"/>
      <c r="T300" s="154"/>
      <c r="U300" s="153"/>
      <c r="V300" s="153"/>
      <c r="W300" s="55" t="str">
        <f t="shared" si="49"/>
        <v/>
      </c>
      <c r="X300" s="49" t="str">
        <f t="shared" si="50"/>
        <v/>
      </c>
      <c r="Y300" s="49" t="str">
        <f t="shared" si="51"/>
        <v/>
      </c>
      <c r="Z300" s="49" t="str">
        <f t="shared" si="48"/>
        <v/>
      </c>
      <c r="AA300" s="49" t="str">
        <f t="shared" si="55"/>
        <v/>
      </c>
      <c r="AB300" s="51" t="str">
        <f t="shared" si="56"/>
        <v/>
      </c>
      <c r="AC300" s="51" t="str">
        <f t="shared" si="57"/>
        <v/>
      </c>
      <c r="AD300" s="52" t="str">
        <f t="shared" si="52"/>
        <v/>
      </c>
      <c r="AE300" s="53" t="str">
        <f t="shared" si="58"/>
        <v/>
      </c>
      <c r="AF300" s="152"/>
      <c r="AG300" s="128" t="str">
        <f t="shared" si="53"/>
        <v/>
      </c>
      <c r="AH300" s="129" t="str">
        <f t="shared" si="59"/>
        <v/>
      </c>
    </row>
    <row r="301" spans="2:34" x14ac:dyDescent="0.25">
      <c r="B301" s="143">
        <f t="shared" si="54"/>
        <v>0.98611111111110816</v>
      </c>
      <c r="C301" s="46"/>
      <c r="D301" s="54"/>
      <c r="E301" s="46"/>
      <c r="F301" s="54"/>
      <c r="G301" s="56"/>
      <c r="H301" s="154"/>
      <c r="I301" s="54"/>
      <c r="J301" s="155"/>
      <c r="K301" s="56"/>
      <c r="L301" s="156"/>
      <c r="M301" s="154"/>
      <c r="N301" s="73"/>
      <c r="O301" s="171"/>
      <c r="P301" s="56"/>
      <c r="Q301" s="156"/>
      <c r="R301" s="156"/>
      <c r="S301" s="156"/>
      <c r="T301" s="154"/>
      <c r="U301" s="153"/>
      <c r="V301" s="153"/>
      <c r="W301" s="55" t="str">
        <f t="shared" si="49"/>
        <v/>
      </c>
      <c r="X301" s="49" t="str">
        <f t="shared" si="50"/>
        <v/>
      </c>
      <c r="Y301" s="49" t="str">
        <f t="shared" si="51"/>
        <v/>
      </c>
      <c r="Z301" s="49" t="str">
        <f t="shared" si="48"/>
        <v/>
      </c>
      <c r="AA301" s="49" t="str">
        <f t="shared" si="55"/>
        <v/>
      </c>
      <c r="AB301" s="51" t="str">
        <f t="shared" si="56"/>
        <v/>
      </c>
      <c r="AC301" s="51" t="str">
        <f t="shared" si="57"/>
        <v/>
      </c>
      <c r="AD301" s="52" t="str">
        <f t="shared" si="52"/>
        <v/>
      </c>
      <c r="AE301" s="53" t="str">
        <f t="shared" si="58"/>
        <v/>
      </c>
      <c r="AF301" s="152"/>
      <c r="AG301" s="128" t="str">
        <f t="shared" si="53"/>
        <v/>
      </c>
      <c r="AH301" s="129" t="str">
        <f t="shared" si="59"/>
        <v/>
      </c>
    </row>
    <row r="302" spans="2:34" x14ac:dyDescent="0.25">
      <c r="B302" s="143">
        <f t="shared" si="54"/>
        <v>0.98958333333333037</v>
      </c>
      <c r="C302" s="46"/>
      <c r="D302" s="54"/>
      <c r="E302" s="46"/>
      <c r="F302" s="54"/>
      <c r="G302" s="56"/>
      <c r="H302" s="154"/>
      <c r="I302" s="54"/>
      <c r="J302" s="155"/>
      <c r="K302" s="56"/>
      <c r="L302" s="156"/>
      <c r="M302" s="154"/>
      <c r="N302" s="73"/>
      <c r="O302" s="171"/>
      <c r="P302" s="56"/>
      <c r="Q302" s="156"/>
      <c r="R302" s="156"/>
      <c r="S302" s="156"/>
      <c r="T302" s="154"/>
      <c r="U302" s="153"/>
      <c r="V302" s="153"/>
      <c r="W302" s="55" t="str">
        <f t="shared" si="49"/>
        <v/>
      </c>
      <c r="X302" s="49" t="str">
        <f t="shared" si="50"/>
        <v/>
      </c>
      <c r="Y302" s="49" t="str">
        <f t="shared" si="51"/>
        <v/>
      </c>
      <c r="Z302" s="49" t="str">
        <f t="shared" si="48"/>
        <v/>
      </c>
      <c r="AA302" s="49" t="str">
        <f t="shared" si="55"/>
        <v/>
      </c>
      <c r="AB302" s="51" t="str">
        <f t="shared" si="56"/>
        <v/>
      </c>
      <c r="AC302" s="51" t="str">
        <f t="shared" si="57"/>
        <v/>
      </c>
      <c r="AD302" s="52" t="str">
        <f t="shared" si="52"/>
        <v/>
      </c>
      <c r="AE302" s="53" t="str">
        <f t="shared" si="58"/>
        <v/>
      </c>
      <c r="AF302" s="152"/>
      <c r="AG302" s="128" t="str">
        <f t="shared" si="53"/>
        <v/>
      </c>
      <c r="AH302" s="129" t="str">
        <f t="shared" si="59"/>
        <v/>
      </c>
    </row>
    <row r="303" spans="2:34" x14ac:dyDescent="0.25">
      <c r="B303" s="143">
        <f t="shared" si="54"/>
        <v>0.99305555555555258</v>
      </c>
      <c r="C303" s="46"/>
      <c r="D303" s="54"/>
      <c r="E303" s="46"/>
      <c r="F303" s="54"/>
      <c r="G303" s="56"/>
      <c r="H303" s="154"/>
      <c r="I303" s="54"/>
      <c r="J303" s="155"/>
      <c r="K303" s="56"/>
      <c r="L303" s="156"/>
      <c r="M303" s="154"/>
      <c r="N303" s="73"/>
      <c r="O303" s="171"/>
      <c r="P303" s="56"/>
      <c r="Q303" s="156"/>
      <c r="R303" s="156"/>
      <c r="S303" s="156"/>
      <c r="T303" s="154"/>
      <c r="U303" s="153"/>
      <c r="V303" s="153"/>
      <c r="W303" s="55" t="str">
        <f t="shared" si="49"/>
        <v/>
      </c>
      <c r="X303" s="49" t="str">
        <f t="shared" si="50"/>
        <v/>
      </c>
      <c r="Y303" s="49" t="str">
        <f t="shared" si="51"/>
        <v/>
      </c>
      <c r="Z303" s="49" t="str">
        <f t="shared" si="48"/>
        <v/>
      </c>
      <c r="AA303" s="49" t="str">
        <f t="shared" si="55"/>
        <v/>
      </c>
      <c r="AB303" s="51" t="str">
        <f t="shared" si="56"/>
        <v/>
      </c>
      <c r="AC303" s="51" t="str">
        <f t="shared" si="57"/>
        <v/>
      </c>
      <c r="AD303" s="52" t="str">
        <f t="shared" si="52"/>
        <v/>
      </c>
      <c r="AE303" s="53" t="str">
        <f t="shared" si="58"/>
        <v/>
      </c>
      <c r="AF303" s="152"/>
      <c r="AG303" s="128" t="str">
        <f t="shared" si="53"/>
        <v/>
      </c>
      <c r="AH303" s="129" t="str">
        <f t="shared" si="59"/>
        <v/>
      </c>
    </row>
    <row r="304" spans="2:34" ht="15.75" thickBot="1" x14ac:dyDescent="0.3">
      <c r="B304" s="149">
        <f t="shared" si="54"/>
        <v>0.99652777777777479</v>
      </c>
      <c r="C304" s="57"/>
      <c r="D304" s="58"/>
      <c r="E304" s="57"/>
      <c r="F304" s="58"/>
      <c r="G304" s="59"/>
      <c r="H304" s="157"/>
      <c r="I304" s="58"/>
      <c r="J304" s="158"/>
      <c r="K304" s="59"/>
      <c r="L304" s="159"/>
      <c r="M304" s="157"/>
      <c r="N304" s="74"/>
      <c r="O304" s="172"/>
      <c r="P304" s="59"/>
      <c r="Q304" s="159"/>
      <c r="R304" s="159"/>
      <c r="S304" s="159"/>
      <c r="T304" s="157"/>
      <c r="U304" s="160"/>
      <c r="V304" s="160"/>
      <c r="W304" s="60" t="str">
        <f t="shared" si="49"/>
        <v/>
      </c>
      <c r="X304" s="61" t="str">
        <f t="shared" si="50"/>
        <v/>
      </c>
      <c r="Y304" s="61" t="str">
        <f t="shared" si="51"/>
        <v/>
      </c>
      <c r="Z304" s="61" t="str">
        <f t="shared" si="48"/>
        <v/>
      </c>
      <c r="AA304" s="61" t="str">
        <f t="shared" si="55"/>
        <v/>
      </c>
      <c r="AB304" s="62" t="str">
        <f t="shared" si="56"/>
        <v/>
      </c>
      <c r="AC304" s="62" t="str">
        <f t="shared" si="57"/>
        <v/>
      </c>
      <c r="AD304" s="63" t="str">
        <f t="shared" si="52"/>
        <v/>
      </c>
      <c r="AE304" s="64" t="str">
        <f t="shared" si="58"/>
        <v/>
      </c>
      <c r="AF304" s="152"/>
      <c r="AG304" s="130" t="str">
        <f t="shared" si="53"/>
        <v/>
      </c>
      <c r="AH304" s="131" t="str">
        <f t="shared" si="59"/>
        <v/>
      </c>
    </row>
  </sheetData>
  <sheetProtection sheet="1" objects="1" scenarios="1"/>
  <mergeCells count="19">
    <mergeCell ref="B4:V4"/>
    <mergeCell ref="B5:C5"/>
    <mergeCell ref="D5:I5"/>
    <mergeCell ref="J5:K5"/>
    <mergeCell ref="W4:AH4"/>
    <mergeCell ref="AG15:AH15"/>
    <mergeCell ref="G12:K13"/>
    <mergeCell ref="Q6:R7"/>
    <mergeCell ref="S6:S7"/>
    <mergeCell ref="B6:C7"/>
    <mergeCell ref="M6:M7"/>
    <mergeCell ref="N6:N7"/>
    <mergeCell ref="O6:O7"/>
    <mergeCell ref="P6:P7"/>
    <mergeCell ref="D9:F9"/>
    <mergeCell ref="M9:O9"/>
    <mergeCell ref="M11:P11"/>
    <mergeCell ref="D15:T15"/>
    <mergeCell ref="W15:AD15"/>
  </mergeCells>
  <dataValidations count="2">
    <dataValidation type="list" showInputMessage="1" showErrorMessage="1" sqref="S6:S7" xr:uid="{00000000-0002-0000-0100-000000000000}">
      <formula1>"Yes, No"</formula1>
    </dataValidation>
    <dataValidation type="list" allowBlank="1" showInputMessage="1" showErrorMessage="1" sqref="P9" xr:uid="{00000000-0002-0000-0100-000001000000}">
      <formula1>"0.2, 0.5"</formula1>
    </dataValidation>
  </dataValidations>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5" sqref="F35"/>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C1F387123C4D439FDF2244524426C6" ma:contentTypeVersion="13" ma:contentTypeDescription="Create a new document." ma:contentTypeScope="" ma:versionID="474a7f33505b22437a4613f9ff1e3242">
  <xsd:schema xmlns:xsd="http://www.w3.org/2001/XMLSchema" xmlns:xs="http://www.w3.org/2001/XMLSchema" xmlns:p="http://schemas.microsoft.com/office/2006/metadata/properties" xmlns:ns3="d6c385f6-3bbc-41eb-8a65-720bae1a9f3e" xmlns:ns4="db60bdf8-f097-428e-813a-cedad323c806" targetNamespace="http://schemas.microsoft.com/office/2006/metadata/properties" ma:root="true" ma:fieldsID="55d2eff9891ae0f6a1f8ec743416f1e7" ns3:_="" ns4:_="">
    <xsd:import namespace="d6c385f6-3bbc-41eb-8a65-720bae1a9f3e"/>
    <xsd:import namespace="db60bdf8-f097-428e-813a-cedad323c80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385f6-3bbc-41eb-8a65-720bae1a9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60bdf8-f097-428e-813a-cedad323c80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B90874-C3B3-4255-BF8B-21913D753A64}">
  <ds:schemaRefs>
    <ds:schemaRef ds:uri="http://purl.org/dc/dcmitype/"/>
    <ds:schemaRef ds:uri="d6c385f6-3bbc-41eb-8a65-720bae1a9f3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db60bdf8-f097-428e-813a-cedad323c806"/>
    <ds:schemaRef ds:uri="http://www.w3.org/XML/1998/namespace"/>
    <ds:schemaRef ds:uri="http://purl.org/dc/terms/"/>
  </ds:schemaRefs>
</ds:datastoreItem>
</file>

<file path=customXml/itemProps2.xml><?xml version="1.0" encoding="utf-8"?>
<ds:datastoreItem xmlns:ds="http://schemas.openxmlformats.org/officeDocument/2006/customXml" ds:itemID="{B67F38F0-462C-4DC0-84A5-CC6A0CE7B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385f6-3bbc-41eb-8a65-720bae1a9f3e"/>
    <ds:schemaRef ds:uri="db60bdf8-f097-428e-813a-cedad323c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178492-2452-4842-B886-C361DE6E3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Deposition Mode</vt:lpstr>
      <vt:lpstr>Cross-Flow Mode</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JackSchulzePE</dc:creator>
  <cp:lastModifiedBy>David Simons</cp:lastModifiedBy>
  <dcterms:created xsi:type="dcterms:W3CDTF">2020-07-11T18:28:54Z</dcterms:created>
  <dcterms:modified xsi:type="dcterms:W3CDTF">2021-01-19T15:55:19Z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0x0101004DC1F387123C4D439FDF2244524426C6</vt:lpwstr>
  </property>
</Properties>
</file>