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13_ncr:1_{1A20B024-1DD9-4AEE-9DF7-FE3B07C4F93F}" xr6:coauthVersionLast="45" xr6:coauthVersionMax="45" xr10:uidLastSave="{00000000-0000-0000-0000-000000000000}"/>
  <workbookProtection workbookAlgorithmName="SHA-512" workbookHashValue="R1EtApHUpfjk9ak4yIvbYtibWu2lMfQsR9kMgnM7AX7H3L8Hhgoj9wXpAq7C84OLTBNa68Zm3UqhcqYsXGWG/A==" workbookSaltValue="qTfIHmceE2lFVnARdAbOqA==" workbookSpinCount="100000" lockStructure="1"/>
  <bookViews>
    <workbookView xWindow="1500" yWindow="735" windowWidth="20880" windowHeight="14235" tabRatio="919" xr2:uid="{00000000-000D-0000-FFFF-FFFF00000000}"/>
  </bookViews>
  <sheets>
    <sheet name="Instructions" sheetId="4" r:id="rId1"/>
    <sheet name="Common Fug" sheetId="18" r:id="rId2"/>
    <sheet name="Compound Specific Fug " sheetId="20" r:id="rId3"/>
    <sheet name="PetroleumMarketingTerminalFug" sheetId="14" r:id="rId4"/>
    <sheet name="Oil &amp; Gas Fug" sheetId="17" r:id="rId5"/>
    <sheet name="Industry Factor Sets" sheetId="2" state="veryHidden" r:id="rId6"/>
    <sheet name="Control Efficiencies O&amp;G" sheetId="16" state="veryHidden" r:id="rId7"/>
    <sheet name="Control Efficiencies" sheetId="3" state="veryHidden" r:id="rId8"/>
    <sheet name="Species" sheetId="12" state="veryHidden" r:id="rId9"/>
  </sheets>
  <externalReferences>
    <externalReference r:id="rId10"/>
  </externalReferences>
  <definedNames>
    <definedName name="Amin">'[1]Control Efficiencies'!$C$1:$H$1</definedName>
    <definedName name="CompoundGroup" localSheetId="2">'Industry Factor Sets'!$H$1:$J$1</definedName>
    <definedName name="CompoundGroup">'Industry Factor Sets'!$H$1:$J$1</definedName>
    <definedName name="IndustryGroup" localSheetId="2">'Industry Factor Sets'!$C$1:$G$1</definedName>
    <definedName name="IndustryGroup">'Industry Factor Sets'!$C$1:$G$1</definedName>
    <definedName name="ListCNT" localSheetId="2">'Control Efficiencies'!$XEX$2:$XEX$4</definedName>
    <definedName name="ListCNT">'Control Efficiencies'!$XEX$2:$XEX$4</definedName>
    <definedName name="ListInspection" localSheetId="2">'Control Efficiencies'!$XEW$2:$XEW$6</definedName>
    <definedName name="ListInspection">'Control Efficiencies'!$XEW$2:$XEW$6</definedName>
    <definedName name="ListInstrument" localSheetId="2">'Control Efficiencies'!$C$1:$H$1</definedName>
    <definedName name="ListInstrument">'Control Efficiencies'!$C$1:$H$1</definedName>
    <definedName name="ListNone" localSheetId="2">'Control Efficiencies'!$XEY$2</definedName>
    <definedName name="ListNone">'Control Efficiencies'!$XEY$2</definedName>
    <definedName name="NoCASList">Species!$B$6373:$B$6713</definedName>
    <definedName name="_xlnm.Print_Area" localSheetId="1">'Common Fug'!$A$5:$J$111</definedName>
    <definedName name="_xlnm.Print_Area" localSheetId="2">'Compound Specific Fug '!$A$5:$J$105</definedName>
    <definedName name="_xlnm.Print_Area" localSheetId="7">'Control Efficiencies'!$A$1:$L$45</definedName>
    <definedName name="_xlnm.Print_Area" localSheetId="5">'Industry Factor Sets'!$A$1:$K$37</definedName>
    <definedName name="_xlnm.Print_Area" localSheetId="0">Instructions!$A$2:$B$16</definedName>
    <definedName name="_xlnm.Print_Area" localSheetId="4">'Oil &amp; Gas Fug'!$A$5:$J$134</definedName>
    <definedName name="_xlnm.Print_Area" localSheetId="3">PetroleumMarketingTerminalFug!$A$5:$J$95</definedName>
    <definedName name="SpeciesList">Species!$A$3:$A$6713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1" i="18" l="1"/>
  <c r="A101" i="20"/>
  <c r="D22" i="18" l="1"/>
  <c r="I88" i="17" l="1"/>
  <c r="B104" i="17" l="1"/>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65" i="14"/>
  <c r="B66" i="14"/>
  <c r="B67" i="14"/>
  <c r="B68" i="14"/>
  <c r="B69" i="14"/>
  <c r="B70" i="14"/>
  <c r="B71" i="14"/>
  <c r="B72" i="14"/>
  <c r="B73" i="14"/>
  <c r="B74" i="14"/>
  <c r="B75" i="14"/>
  <c r="B76" i="14"/>
  <c r="B77" i="14"/>
  <c r="B78" i="14"/>
  <c r="B79" i="14"/>
  <c r="B80" i="14"/>
  <c r="B81" i="14"/>
  <c r="B82" i="14"/>
  <c r="B83" i="14"/>
  <c r="B84" i="14"/>
  <c r="B85" i="14"/>
  <c r="B86" i="14"/>
  <c r="B87" i="14"/>
  <c r="B88" i="14"/>
  <c r="B73" i="20"/>
  <c r="B74" i="20"/>
  <c r="B75" i="20"/>
  <c r="B76" i="20"/>
  <c r="B77" i="20"/>
  <c r="B78" i="20"/>
  <c r="B79" i="20"/>
  <c r="B80" i="20"/>
  <c r="B81" i="20"/>
  <c r="B82" i="20"/>
  <c r="B83" i="20"/>
  <c r="B84" i="20"/>
  <c r="B85" i="20"/>
  <c r="B86" i="20"/>
  <c r="B87" i="20"/>
  <c r="B88" i="20"/>
  <c r="B89" i="20"/>
  <c r="B90" i="20"/>
  <c r="B91" i="20"/>
  <c r="B92" i="20"/>
  <c r="B93" i="20"/>
  <c r="B94" i="20"/>
  <c r="B95" i="20"/>
  <c r="B96" i="20"/>
  <c r="B77" i="18"/>
  <c r="B78" i="18"/>
  <c r="B79" i="18"/>
  <c r="B80" i="18"/>
  <c r="B81" i="18"/>
  <c r="B82" i="18"/>
  <c r="B83" i="18"/>
  <c r="B84" i="18"/>
  <c r="B85" i="18"/>
  <c r="B86" i="18"/>
  <c r="B87" i="18"/>
  <c r="B88" i="18"/>
  <c r="B89" i="18"/>
  <c r="B90" i="18"/>
  <c r="B91" i="18"/>
  <c r="B92" i="18"/>
  <c r="B93" i="18"/>
  <c r="B94" i="18"/>
  <c r="B95" i="18"/>
  <c r="B96" i="18"/>
  <c r="H128" i="17" l="1"/>
  <c r="G89" i="14"/>
  <c r="G97" i="20"/>
  <c r="H102" i="18"/>
  <c r="B97" i="18" l="1"/>
  <c r="B98" i="18"/>
  <c r="B99" i="18"/>
  <c r="B100" i="18"/>
  <c r="B101" i="18"/>
  <c r="B103" i="17" l="1"/>
  <c r="B64" i="14"/>
  <c r="B72" i="20"/>
  <c r="G79" i="17" l="1"/>
  <c r="G80" i="17"/>
  <c r="G81" i="17"/>
  <c r="F79" i="17"/>
  <c r="I79" i="17" s="1"/>
  <c r="F80" i="17"/>
  <c r="F81" i="17"/>
  <c r="I81" i="17" s="1"/>
  <c r="G78" i="17"/>
  <c r="F78" i="17"/>
  <c r="I78" i="17" s="1"/>
  <c r="I80" i="17" l="1"/>
  <c r="I89" i="17"/>
  <c r="I90" i="17"/>
  <c r="I91" i="17"/>
  <c r="I92" i="17"/>
  <c r="I93" i="17"/>
  <c r="I94" i="17"/>
  <c r="I95" i="17"/>
  <c r="I96" i="17"/>
  <c r="I97" i="17"/>
  <c r="I50" i="14"/>
  <c r="I51" i="14"/>
  <c r="I52" i="14"/>
  <c r="I53" i="14"/>
  <c r="I54" i="14"/>
  <c r="I55" i="14"/>
  <c r="I56" i="14"/>
  <c r="I57" i="14"/>
  <c r="I58" i="14"/>
  <c r="I49" i="14"/>
  <c r="I58" i="20"/>
  <c r="I59" i="20"/>
  <c r="I60" i="20"/>
  <c r="I61" i="20"/>
  <c r="I62" i="20"/>
  <c r="I63" i="20"/>
  <c r="I64" i="20"/>
  <c r="I65" i="20"/>
  <c r="I66" i="20"/>
  <c r="I57" i="20"/>
  <c r="I71" i="18"/>
  <c r="I70" i="18"/>
  <c r="I69" i="18"/>
  <c r="I68" i="18"/>
  <c r="I67" i="18"/>
  <c r="I66" i="18"/>
  <c r="I65" i="18"/>
  <c r="I64" i="18"/>
  <c r="I63" i="18"/>
  <c r="I62" i="18"/>
  <c r="G65" i="17" l="1"/>
  <c r="G66" i="17"/>
  <c r="G67" i="17"/>
  <c r="G68" i="17"/>
  <c r="G69" i="17"/>
  <c r="G70" i="17"/>
  <c r="G71" i="17"/>
  <c r="G72" i="17"/>
  <c r="G73" i="17"/>
  <c r="G74" i="17"/>
  <c r="G75" i="17"/>
  <c r="G76" i="17"/>
  <c r="G77" i="17"/>
  <c r="F66" i="17"/>
  <c r="F67" i="17"/>
  <c r="F68" i="17"/>
  <c r="F69" i="17"/>
  <c r="F70" i="17"/>
  <c r="F71" i="17"/>
  <c r="F72" i="17"/>
  <c r="F73" i="17"/>
  <c r="F74" i="17"/>
  <c r="F75" i="17"/>
  <c r="F76" i="17"/>
  <c r="F77" i="17"/>
  <c r="J78" i="17"/>
  <c r="D42" i="14"/>
  <c r="I42" i="14" s="1"/>
  <c r="J42" i="14" s="1"/>
  <c r="D41" i="14"/>
  <c r="I41" i="14" s="1"/>
  <c r="J41" i="14" s="1"/>
  <c r="D40" i="14"/>
  <c r="I40" i="14" s="1"/>
  <c r="J40" i="14" s="1"/>
  <c r="D39" i="14"/>
  <c r="I39" i="14" s="1"/>
  <c r="J39" i="14" s="1"/>
  <c r="D48" i="18"/>
  <c r="D49" i="18"/>
  <c r="D50" i="18"/>
  <c r="D51" i="18"/>
  <c r="D52" i="18"/>
  <c r="D53" i="18"/>
  <c r="D54" i="18"/>
  <c r="D55" i="18"/>
  <c r="D36" i="18"/>
  <c r="D37" i="18"/>
  <c r="D38" i="18"/>
  <c r="D39" i="18"/>
  <c r="D40" i="18"/>
  <c r="D41" i="18"/>
  <c r="D42" i="18"/>
  <c r="D43" i="18"/>
  <c r="D44" i="18"/>
  <c r="D45" i="18"/>
  <c r="D46" i="18"/>
  <c r="D47" i="18"/>
  <c r="D26" i="18"/>
  <c r="D27" i="18"/>
  <c r="D28" i="18"/>
  <c r="D29" i="18"/>
  <c r="D30" i="18"/>
  <c r="D31" i="18"/>
  <c r="D32" i="18"/>
  <c r="D33" i="18"/>
  <c r="D34" i="18"/>
  <c r="D35" i="18"/>
  <c r="D25" i="18"/>
  <c r="D24" i="18"/>
  <c r="D23" i="18"/>
  <c r="I76" i="17" l="1"/>
  <c r="I72" i="17"/>
  <c r="J72" i="17" s="1"/>
  <c r="I68" i="17"/>
  <c r="J68" i="17" s="1"/>
  <c r="I75" i="17"/>
  <c r="J75" i="17" s="1"/>
  <c r="I71" i="17"/>
  <c r="I67" i="17"/>
  <c r="I74" i="17"/>
  <c r="J74" i="17" s="1"/>
  <c r="I70" i="17"/>
  <c r="J70" i="17" s="1"/>
  <c r="I66" i="17"/>
  <c r="I77" i="17"/>
  <c r="J77" i="17" s="1"/>
  <c r="I73" i="17"/>
  <c r="J73" i="17" s="1"/>
  <c r="I69" i="17"/>
  <c r="J69" i="17" s="1"/>
  <c r="J76" i="17"/>
  <c r="J71" i="17"/>
  <c r="J67" i="17"/>
  <c r="J66" i="17"/>
  <c r="D18" i="14"/>
  <c r="I18" i="14" s="1"/>
  <c r="J18" i="14" s="1"/>
  <c r="D19" i="14"/>
  <c r="I19" i="14" s="1"/>
  <c r="J19" i="14" s="1"/>
  <c r="D20" i="14"/>
  <c r="I20" i="14" s="1"/>
  <c r="J20" i="14" s="1"/>
  <c r="D21" i="14"/>
  <c r="I21" i="14" s="1"/>
  <c r="J21" i="14" s="1"/>
  <c r="D22" i="14"/>
  <c r="I22" i="14" s="1"/>
  <c r="J22" i="14" s="1"/>
  <c r="D23" i="14"/>
  <c r="I23" i="14" s="1"/>
  <c r="J23" i="14" s="1"/>
  <c r="D24" i="14"/>
  <c r="I24" i="14" s="1"/>
  <c r="J24" i="14" s="1"/>
  <c r="D25" i="14"/>
  <c r="I25" i="14" s="1"/>
  <c r="J25" i="14" s="1"/>
  <c r="D26" i="14"/>
  <c r="I26" i="14" s="1"/>
  <c r="J26" i="14" s="1"/>
  <c r="D27" i="14"/>
  <c r="I27" i="14" s="1"/>
  <c r="J27" i="14" s="1"/>
  <c r="D28" i="14"/>
  <c r="I28" i="14" s="1"/>
  <c r="J28" i="14" s="1"/>
  <c r="D29" i="14"/>
  <c r="I29" i="14" s="1"/>
  <c r="J29" i="14" s="1"/>
  <c r="D30" i="14"/>
  <c r="I30" i="14" s="1"/>
  <c r="J30" i="14" s="1"/>
  <c r="D31" i="14"/>
  <c r="I31" i="14" s="1"/>
  <c r="J31" i="14" s="1"/>
  <c r="D32" i="14"/>
  <c r="I32" i="14" s="1"/>
  <c r="J32" i="14" s="1"/>
  <c r="D33" i="14"/>
  <c r="I33" i="14" s="1"/>
  <c r="J33" i="14" s="1"/>
  <c r="D34" i="14"/>
  <c r="I34" i="14" s="1"/>
  <c r="J34" i="14" s="1"/>
  <c r="D35" i="14"/>
  <c r="I35" i="14" s="1"/>
  <c r="J35" i="14" s="1"/>
  <c r="D36" i="14"/>
  <c r="I36" i="14" s="1"/>
  <c r="J36" i="14" s="1"/>
  <c r="D37" i="14"/>
  <c r="I37" i="14" s="1"/>
  <c r="J37" i="14" s="1"/>
  <c r="D38" i="14"/>
  <c r="I38" i="14" s="1"/>
  <c r="J38" i="14" s="1"/>
  <c r="J97" i="17"/>
  <c r="J96" i="17"/>
  <c r="J95" i="17"/>
  <c r="J94" i="17"/>
  <c r="J93" i="17"/>
  <c r="J92" i="17"/>
  <c r="J91" i="17"/>
  <c r="J90" i="17"/>
  <c r="J89" i="17"/>
  <c r="J88" i="17"/>
  <c r="J58" i="14"/>
  <c r="J57" i="14"/>
  <c r="J56" i="14"/>
  <c r="J55" i="14"/>
  <c r="J54" i="14"/>
  <c r="J53" i="14"/>
  <c r="J52" i="14"/>
  <c r="J51" i="14"/>
  <c r="J50" i="14"/>
  <c r="J49" i="14"/>
  <c r="L56" i="14"/>
  <c r="M56" i="14" s="1"/>
  <c r="L55" i="14"/>
  <c r="M55" i="14" s="1"/>
  <c r="L54" i="14"/>
  <c r="M54" i="14" s="1"/>
  <c r="L53" i="14"/>
  <c r="M53" i="14" s="1"/>
  <c r="L52" i="14"/>
  <c r="M52" i="14" s="1"/>
  <c r="L51" i="14"/>
  <c r="M51" i="14" s="1"/>
  <c r="L50" i="14"/>
  <c r="M50" i="14" s="1"/>
  <c r="L49" i="14"/>
  <c r="M49" i="14" s="1"/>
  <c r="L48" i="14"/>
  <c r="M48" i="14" s="1"/>
  <c r="L47" i="14"/>
  <c r="M47" i="14" s="1"/>
  <c r="F20" i="17"/>
  <c r="F46" i="17"/>
  <c r="F47" i="17"/>
  <c r="F62" i="17"/>
  <c r="F63" i="17"/>
  <c r="F64" i="17"/>
  <c r="F65" i="17"/>
  <c r="I65" i="17" s="1"/>
  <c r="F39" i="17"/>
  <c r="F40" i="17"/>
  <c r="F35" i="17"/>
  <c r="F36" i="17"/>
  <c r="F25" i="17"/>
  <c r="F26" i="17"/>
  <c r="F21" i="17"/>
  <c r="F22" i="17"/>
  <c r="G62" i="17"/>
  <c r="I62" i="17" s="1"/>
  <c r="G63" i="17"/>
  <c r="I63" i="17" s="1"/>
  <c r="G64" i="17"/>
  <c r="I64" i="17" s="1"/>
  <c r="G39" i="17"/>
  <c r="I39" i="17" s="1"/>
  <c r="G40" i="17"/>
  <c r="I40" i="17" s="1"/>
  <c r="G35" i="17"/>
  <c r="G36" i="17"/>
  <c r="G25" i="17"/>
  <c r="I25" i="17" s="1"/>
  <c r="G26" i="17"/>
  <c r="I26" i="17" s="1"/>
  <c r="G21" i="17"/>
  <c r="G22" i="17"/>
  <c r="J66" i="20"/>
  <c r="J65" i="20"/>
  <c r="J64" i="20"/>
  <c r="J63" i="20"/>
  <c r="J62" i="20"/>
  <c r="J61" i="20"/>
  <c r="J60" i="20"/>
  <c r="J59" i="20"/>
  <c r="J58" i="20"/>
  <c r="J57" i="20"/>
  <c r="I36" i="17" l="1"/>
  <c r="I21" i="17"/>
  <c r="J21" i="17" s="1"/>
  <c r="I22" i="17"/>
  <c r="J22" i="17" s="1"/>
  <c r="I35" i="17"/>
  <c r="J35" i="17" s="1"/>
  <c r="J39" i="17"/>
  <c r="J36" i="17"/>
  <c r="J40" i="17"/>
  <c r="J65" i="17"/>
  <c r="J64" i="17"/>
  <c r="J26" i="17"/>
  <c r="J63" i="17"/>
  <c r="J25" i="17"/>
  <c r="J62" i="17"/>
  <c r="J98" i="17"/>
  <c r="I98" i="17"/>
  <c r="M57" i="14"/>
  <c r="M58" i="14" s="1"/>
  <c r="J59" i="14"/>
  <c r="I59" i="14"/>
  <c r="L57" i="14"/>
  <c r="L58" i="14" s="1"/>
  <c r="J67" i="20"/>
  <c r="I67" i="20"/>
  <c r="D20" i="20" l="1"/>
  <c r="G20" i="20" s="1"/>
  <c r="F20" i="20"/>
  <c r="D21" i="20"/>
  <c r="F21" i="20"/>
  <c r="D22" i="20"/>
  <c r="F22" i="20"/>
  <c r="D23" i="20"/>
  <c r="F23" i="20"/>
  <c r="D24" i="20"/>
  <c r="F24" i="20"/>
  <c r="D25" i="20"/>
  <c r="F25" i="20"/>
  <c r="D26" i="20"/>
  <c r="F26" i="20"/>
  <c r="D27" i="20"/>
  <c r="F27" i="20"/>
  <c r="D28" i="20"/>
  <c r="F28" i="20"/>
  <c r="D29" i="20"/>
  <c r="F29" i="20"/>
  <c r="D30" i="20"/>
  <c r="F30" i="20"/>
  <c r="D31" i="20"/>
  <c r="F31" i="20"/>
  <c r="D32" i="20"/>
  <c r="F32" i="20"/>
  <c r="D33" i="20"/>
  <c r="F33" i="20"/>
  <c r="D34" i="20"/>
  <c r="F34" i="20"/>
  <c r="D35" i="20"/>
  <c r="F35" i="20"/>
  <c r="D36" i="20"/>
  <c r="F36" i="20"/>
  <c r="D37" i="20"/>
  <c r="F37" i="20"/>
  <c r="D38" i="20"/>
  <c r="F38" i="20"/>
  <c r="D39" i="20"/>
  <c r="F39" i="20"/>
  <c r="D40" i="20"/>
  <c r="F40" i="20"/>
  <c r="D41" i="20"/>
  <c r="F41" i="20"/>
  <c r="D42" i="20"/>
  <c r="F42" i="20"/>
  <c r="D43" i="20"/>
  <c r="F43" i="20"/>
  <c r="D44" i="20"/>
  <c r="F44" i="20"/>
  <c r="D45" i="20"/>
  <c r="F45" i="20"/>
  <c r="D46" i="20"/>
  <c r="F46" i="20"/>
  <c r="D47" i="20"/>
  <c r="F47" i="20"/>
  <c r="D48" i="20"/>
  <c r="F48" i="20"/>
  <c r="D49" i="20"/>
  <c r="F49" i="20"/>
  <c r="D50" i="20"/>
  <c r="F50" i="20"/>
  <c r="G50" i="20" l="1"/>
  <c r="I50" i="20" s="1"/>
  <c r="G44" i="20"/>
  <c r="I44" i="20" s="1"/>
  <c r="G48" i="20"/>
  <c r="I48" i="20" s="1"/>
  <c r="G42" i="20"/>
  <c r="I42" i="20" s="1"/>
  <c r="G46" i="20"/>
  <c r="I46" i="20" s="1"/>
  <c r="G47" i="20"/>
  <c r="I47" i="20" s="1"/>
  <c r="G43" i="20"/>
  <c r="I43" i="20" s="1"/>
  <c r="G21" i="20"/>
  <c r="I21" i="20" s="1"/>
  <c r="G45" i="20"/>
  <c r="I45" i="20" s="1"/>
  <c r="G39" i="20"/>
  <c r="I39" i="20" s="1"/>
  <c r="G31" i="20"/>
  <c r="I31" i="20" s="1"/>
  <c r="G27" i="20"/>
  <c r="I27" i="20" s="1"/>
  <c r="G23" i="20"/>
  <c r="I23" i="20" s="1"/>
  <c r="G38" i="20"/>
  <c r="I38" i="20" s="1"/>
  <c r="G34" i="20"/>
  <c r="I34" i="20" s="1"/>
  <c r="G30" i="20"/>
  <c r="I30" i="20" s="1"/>
  <c r="G26" i="20"/>
  <c r="I26" i="20" s="1"/>
  <c r="G22" i="20"/>
  <c r="I22" i="20" s="1"/>
  <c r="G49" i="20"/>
  <c r="I49" i="20" s="1"/>
  <c r="G41" i="20"/>
  <c r="I41" i="20" s="1"/>
  <c r="G37" i="20"/>
  <c r="I37" i="20" s="1"/>
  <c r="G33" i="20"/>
  <c r="I33" i="20" s="1"/>
  <c r="G29" i="20"/>
  <c r="I29" i="20" s="1"/>
  <c r="G25" i="20"/>
  <c r="I25" i="20" s="1"/>
  <c r="G35" i="20"/>
  <c r="I35" i="20" s="1"/>
  <c r="G40" i="20"/>
  <c r="I40" i="20" s="1"/>
  <c r="G36" i="20"/>
  <c r="I36" i="20" s="1"/>
  <c r="G32" i="20"/>
  <c r="I32" i="20" s="1"/>
  <c r="G28" i="20"/>
  <c r="I28" i="20" s="1"/>
  <c r="G24" i="20"/>
  <c r="I24" i="20" s="1"/>
  <c r="I20" i="20"/>
  <c r="D17" i="14"/>
  <c r="I17" i="14" s="1"/>
  <c r="G53" i="18"/>
  <c r="G38" i="18"/>
  <c r="G39" i="18"/>
  <c r="G40" i="18"/>
  <c r="G41" i="18"/>
  <c r="G25" i="18"/>
  <c r="G26" i="18"/>
  <c r="G27" i="18"/>
  <c r="G28" i="18"/>
  <c r="E53" i="18"/>
  <c r="E38" i="18"/>
  <c r="E39" i="18"/>
  <c r="E40" i="18"/>
  <c r="E41" i="18"/>
  <c r="E25" i="18"/>
  <c r="E26" i="18"/>
  <c r="E27" i="18"/>
  <c r="E28" i="18"/>
  <c r="E23" i="18"/>
  <c r="I28" i="18" l="1"/>
  <c r="I41" i="18"/>
  <c r="J41" i="18" s="1"/>
  <c r="I26" i="18"/>
  <c r="I39" i="18"/>
  <c r="J39" i="18" s="1"/>
  <c r="I53" i="18"/>
  <c r="I27" i="18"/>
  <c r="G51" i="20"/>
  <c r="I38" i="18"/>
  <c r="J38" i="18" s="1"/>
  <c r="I25" i="18"/>
  <c r="I40" i="18"/>
  <c r="J40" i="18" s="1"/>
  <c r="I51" i="20"/>
  <c r="I68" i="20" l="1"/>
  <c r="H87" i="20"/>
  <c r="H95" i="20"/>
  <c r="H79" i="20"/>
  <c r="H88" i="20"/>
  <c r="H96" i="20"/>
  <c r="H80" i="20"/>
  <c r="H89" i="20"/>
  <c r="H73" i="20"/>
  <c r="H81" i="20"/>
  <c r="H90" i="20"/>
  <c r="H74" i="20"/>
  <c r="H82" i="20"/>
  <c r="H91" i="20"/>
  <c r="H75" i="20"/>
  <c r="H83" i="20"/>
  <c r="H92" i="20"/>
  <c r="H76" i="20"/>
  <c r="H84" i="20"/>
  <c r="H93" i="20"/>
  <c r="H77" i="20"/>
  <c r="H85" i="20"/>
  <c r="H86" i="20"/>
  <c r="H94" i="20"/>
  <c r="H78" i="20"/>
  <c r="H72" i="20"/>
  <c r="J68" i="20"/>
  <c r="I90" i="20"/>
  <c r="I74" i="20"/>
  <c r="I82" i="20"/>
  <c r="I72" i="20"/>
  <c r="I92" i="20"/>
  <c r="I84" i="20"/>
  <c r="I77" i="20"/>
  <c r="I85" i="20"/>
  <c r="I73" i="20"/>
  <c r="I91" i="20"/>
  <c r="I75" i="20"/>
  <c r="I83" i="20"/>
  <c r="I76" i="20"/>
  <c r="I93" i="20"/>
  <c r="I81" i="20"/>
  <c r="I94" i="20"/>
  <c r="I78" i="20"/>
  <c r="I86" i="20"/>
  <c r="I95" i="20"/>
  <c r="I79" i="20"/>
  <c r="I87" i="20"/>
  <c r="I96" i="20"/>
  <c r="I80" i="20"/>
  <c r="I88" i="20"/>
  <c r="I89" i="20"/>
  <c r="J26" i="18"/>
  <c r="J27" i="18"/>
  <c r="J28" i="18"/>
  <c r="J25" i="18"/>
  <c r="H97" i="20" l="1"/>
  <c r="I97" i="20"/>
  <c r="G45" i="17"/>
  <c r="G46" i="17"/>
  <c r="I46" i="17" s="1"/>
  <c r="F45" i="17"/>
  <c r="J66" i="18"/>
  <c r="J67" i="18"/>
  <c r="J68" i="18"/>
  <c r="J62" i="18"/>
  <c r="J63" i="18"/>
  <c r="J64" i="18"/>
  <c r="J65" i="18"/>
  <c r="J69" i="18"/>
  <c r="J70" i="18"/>
  <c r="J71" i="18"/>
  <c r="J53" i="18"/>
  <c r="I45" i="17" l="1"/>
  <c r="J45" i="17" s="1"/>
  <c r="J46" i="17"/>
  <c r="J72" i="18"/>
  <c r="I72" i="18"/>
  <c r="G23" i="17"/>
  <c r="G24" i="17"/>
  <c r="G27" i="17"/>
  <c r="G28" i="17"/>
  <c r="G29" i="17"/>
  <c r="G30" i="17"/>
  <c r="G31" i="17"/>
  <c r="G32" i="17"/>
  <c r="G33" i="17"/>
  <c r="G34" i="17"/>
  <c r="G37" i="17"/>
  <c r="G38" i="17"/>
  <c r="G41" i="17"/>
  <c r="G42" i="17"/>
  <c r="G43" i="17"/>
  <c r="G44" i="17"/>
  <c r="G47" i="17"/>
  <c r="I47" i="17" s="1"/>
  <c r="G48" i="17"/>
  <c r="G49" i="17"/>
  <c r="G50" i="17"/>
  <c r="I50" i="17" s="1"/>
  <c r="G51" i="17"/>
  <c r="G52" i="17"/>
  <c r="G53" i="17"/>
  <c r="G54" i="17"/>
  <c r="I54" i="17" s="1"/>
  <c r="G55" i="17"/>
  <c r="G56" i="17"/>
  <c r="G57" i="17"/>
  <c r="G58" i="17"/>
  <c r="I58" i="17" s="1"/>
  <c r="G59" i="17"/>
  <c r="G60" i="17"/>
  <c r="G61" i="17"/>
  <c r="G20" i="17"/>
  <c r="I20" i="17" s="1"/>
  <c r="F23" i="17"/>
  <c r="F24" i="17"/>
  <c r="F27" i="17"/>
  <c r="F28" i="17"/>
  <c r="F29" i="17"/>
  <c r="F30" i="17"/>
  <c r="F31" i="17"/>
  <c r="F32" i="17"/>
  <c r="F33" i="17"/>
  <c r="F34" i="17"/>
  <c r="F37" i="17"/>
  <c r="F38" i="17"/>
  <c r="F41" i="17"/>
  <c r="F42" i="17"/>
  <c r="F43" i="17"/>
  <c r="F44" i="17"/>
  <c r="F48" i="17"/>
  <c r="F49" i="17"/>
  <c r="F50" i="17"/>
  <c r="F51" i="17"/>
  <c r="F52" i="17"/>
  <c r="F53" i="17"/>
  <c r="F54" i="17"/>
  <c r="F55" i="17"/>
  <c r="F56" i="17"/>
  <c r="F57" i="17"/>
  <c r="F58" i="17"/>
  <c r="F59" i="17"/>
  <c r="F60" i="17"/>
  <c r="F61" i="17"/>
  <c r="I61" i="17" l="1"/>
  <c r="I57" i="17"/>
  <c r="I53" i="17"/>
  <c r="I49" i="17"/>
  <c r="J49" i="17" s="1"/>
  <c r="I43" i="17"/>
  <c r="I37" i="17"/>
  <c r="I31" i="17"/>
  <c r="I27" i="17"/>
  <c r="J27" i="17" s="1"/>
  <c r="I60" i="17"/>
  <c r="I56" i="17"/>
  <c r="J56" i="17" s="1"/>
  <c r="I52" i="17"/>
  <c r="I48" i="17"/>
  <c r="I42" i="17"/>
  <c r="I34" i="17"/>
  <c r="J34" i="17" s="1"/>
  <c r="I30" i="17"/>
  <c r="I24" i="17"/>
  <c r="J24" i="17" s="1"/>
  <c r="I59" i="17"/>
  <c r="J59" i="17" s="1"/>
  <c r="I55" i="17"/>
  <c r="I51" i="17"/>
  <c r="I41" i="17"/>
  <c r="J41" i="17" s="1"/>
  <c r="I33" i="17"/>
  <c r="I29" i="17"/>
  <c r="J29" i="17" s="1"/>
  <c r="I23" i="17"/>
  <c r="I44" i="17"/>
  <c r="J44" i="17" s="1"/>
  <c r="I38" i="17"/>
  <c r="I32" i="17"/>
  <c r="J32" i="17" s="1"/>
  <c r="I28" i="17"/>
  <c r="J28" i="17" s="1"/>
  <c r="J51" i="17"/>
  <c r="J61" i="17"/>
  <c r="J53" i="17"/>
  <c r="J37" i="17"/>
  <c r="J48" i="17"/>
  <c r="J33" i="17"/>
  <c r="J23" i="17"/>
  <c r="J47" i="17"/>
  <c r="J50" i="17"/>
  <c r="J57" i="17"/>
  <c r="J38" i="17"/>
  <c r="J58" i="17"/>
  <c r="J43" i="17"/>
  <c r="J31" i="17"/>
  <c r="J42" i="17"/>
  <c r="J30" i="17"/>
  <c r="J60" i="17"/>
  <c r="J52" i="17"/>
  <c r="J54" i="17"/>
  <c r="J55" i="17"/>
  <c r="G55" i="18"/>
  <c r="E55" i="18" l="1"/>
  <c r="I55" i="18" s="1"/>
  <c r="G54" i="18"/>
  <c r="E54" i="18"/>
  <c r="G52" i="18"/>
  <c r="E52" i="18"/>
  <c r="G51" i="18"/>
  <c r="E51" i="18"/>
  <c r="G50" i="18"/>
  <c r="E50" i="18"/>
  <c r="G49" i="18"/>
  <c r="E49" i="18"/>
  <c r="G48" i="18"/>
  <c r="E48" i="18"/>
  <c r="G47" i="18"/>
  <c r="E47" i="18"/>
  <c r="G46" i="18"/>
  <c r="E46" i="18"/>
  <c r="G45" i="18"/>
  <c r="E45" i="18"/>
  <c r="G44" i="18"/>
  <c r="E44" i="18"/>
  <c r="G43" i="18"/>
  <c r="E43" i="18"/>
  <c r="G42" i="18"/>
  <c r="E42" i="18"/>
  <c r="G37" i="18"/>
  <c r="E37" i="18"/>
  <c r="G36" i="18"/>
  <c r="E36" i="18"/>
  <c r="G35" i="18"/>
  <c r="E35" i="18"/>
  <c r="G34" i="18"/>
  <c r="E34" i="18"/>
  <c r="G33" i="18"/>
  <c r="E33" i="18"/>
  <c r="G32" i="18"/>
  <c r="E32" i="18"/>
  <c r="G31" i="18"/>
  <c r="E31" i="18"/>
  <c r="G30" i="18"/>
  <c r="E30" i="18"/>
  <c r="G29" i="18"/>
  <c r="E29" i="18"/>
  <c r="G24" i="18"/>
  <c r="E24" i="18"/>
  <c r="G23" i="18"/>
  <c r="I23" i="18" s="1"/>
  <c r="I24" i="18" l="1"/>
  <c r="J24" i="18" s="1"/>
  <c r="I32" i="18"/>
  <c r="J32" i="18" s="1"/>
  <c r="I36" i="18"/>
  <c r="I44" i="18"/>
  <c r="J44" i="18" s="1"/>
  <c r="I48" i="18"/>
  <c r="J48" i="18" s="1"/>
  <c r="I52" i="18"/>
  <c r="J52" i="18" s="1"/>
  <c r="I29" i="18"/>
  <c r="J29" i="18" s="1"/>
  <c r="I31" i="18"/>
  <c r="J31" i="18" s="1"/>
  <c r="I33" i="18"/>
  <c r="J33" i="18" s="1"/>
  <c r="I35" i="18"/>
  <c r="J35" i="18" s="1"/>
  <c r="I37" i="18"/>
  <c r="J37" i="18" s="1"/>
  <c r="I43" i="18"/>
  <c r="J43" i="18" s="1"/>
  <c r="I45" i="18"/>
  <c r="J45" i="18" s="1"/>
  <c r="I47" i="18"/>
  <c r="J47" i="18" s="1"/>
  <c r="I49" i="18"/>
  <c r="J49" i="18" s="1"/>
  <c r="I51" i="18"/>
  <c r="J51" i="18" s="1"/>
  <c r="I54" i="18"/>
  <c r="J54" i="18" s="1"/>
  <c r="I30" i="18"/>
  <c r="J30" i="18" s="1"/>
  <c r="I34" i="18"/>
  <c r="J34" i="18" s="1"/>
  <c r="I42" i="18"/>
  <c r="J42" i="18" s="1"/>
  <c r="I46" i="18"/>
  <c r="I50" i="18"/>
  <c r="J50" i="18" s="1"/>
  <c r="J36" i="18"/>
  <c r="J55" i="18"/>
  <c r="I56" i="18" l="1"/>
  <c r="J46" i="18"/>
  <c r="J23" i="18"/>
  <c r="J56" i="18" l="1"/>
  <c r="I73" i="18"/>
  <c r="I95" i="18" s="1"/>
  <c r="I88" i="18" l="1"/>
  <c r="I83" i="18"/>
  <c r="I86" i="18"/>
  <c r="I79" i="18"/>
  <c r="I87" i="18"/>
  <c r="I80" i="18"/>
  <c r="I93" i="18"/>
  <c r="I78" i="18"/>
  <c r="I100" i="18"/>
  <c r="I99" i="18"/>
  <c r="I91" i="18"/>
  <c r="I84" i="18"/>
  <c r="I94" i="18"/>
  <c r="I90" i="18"/>
  <c r="I89" i="18"/>
  <c r="I81" i="18"/>
  <c r="I96" i="18"/>
  <c r="I85" i="18"/>
  <c r="I98" i="18"/>
  <c r="I97" i="18"/>
  <c r="I92" i="18"/>
  <c r="I77" i="18"/>
  <c r="I101" i="18"/>
  <c r="I82" i="18"/>
  <c r="J73" i="18"/>
  <c r="J86" i="18" s="1"/>
  <c r="J81" i="17"/>
  <c r="J80" i="17"/>
  <c r="J79" i="17"/>
  <c r="J90" i="18" l="1"/>
  <c r="J101" i="18"/>
  <c r="J97" i="18"/>
  <c r="J82" i="18"/>
  <c r="J93" i="18"/>
  <c r="J81" i="18"/>
  <c r="J100" i="18"/>
  <c r="J94" i="18"/>
  <c r="J92" i="18"/>
  <c r="J79" i="18"/>
  <c r="J77" i="18"/>
  <c r="J78" i="18"/>
  <c r="J95" i="18"/>
  <c r="J87" i="18"/>
  <c r="I102" i="18"/>
  <c r="J80" i="18"/>
  <c r="J88" i="18"/>
  <c r="J96" i="18"/>
  <c r="J89" i="18"/>
  <c r="J84" i="18"/>
  <c r="J83" i="18"/>
  <c r="J98" i="18"/>
  <c r="J91" i="18"/>
  <c r="J99" i="18"/>
  <c r="J85" i="18"/>
  <c r="J102" i="18" l="1"/>
  <c r="J20" i="17"/>
  <c r="J82" i="17" s="1"/>
  <c r="J127" i="17" s="1"/>
  <c r="I82" i="17"/>
  <c r="I116" i="17" s="1"/>
  <c r="I99" i="17" l="1"/>
  <c r="I121" i="17"/>
  <c r="I125" i="17"/>
  <c r="I105" i="17"/>
  <c r="I109" i="17"/>
  <c r="I113" i="17"/>
  <c r="I117" i="17"/>
  <c r="I120" i="17"/>
  <c r="I108" i="17"/>
  <c r="I118" i="17"/>
  <c r="I122" i="17"/>
  <c r="I126" i="17"/>
  <c r="I106" i="17"/>
  <c r="I110" i="17"/>
  <c r="I114" i="17"/>
  <c r="I103" i="17"/>
  <c r="I104" i="17"/>
  <c r="I119" i="17"/>
  <c r="I123" i="17"/>
  <c r="I127" i="17"/>
  <c r="I107" i="17"/>
  <c r="I111" i="17"/>
  <c r="I115" i="17"/>
  <c r="I124" i="17"/>
  <c r="I112" i="17"/>
  <c r="J99" i="17"/>
  <c r="J116" i="17"/>
  <c r="J120" i="17"/>
  <c r="J124" i="17"/>
  <c r="J104" i="17"/>
  <c r="J108" i="17"/>
  <c r="J112" i="17"/>
  <c r="J103" i="17"/>
  <c r="J123" i="17"/>
  <c r="J117" i="17"/>
  <c r="J121" i="17"/>
  <c r="J125" i="17"/>
  <c r="J105" i="17"/>
  <c r="J109" i="17"/>
  <c r="J113" i="17"/>
  <c r="J107" i="17"/>
  <c r="J115" i="17"/>
  <c r="J118" i="17"/>
  <c r="J122" i="17"/>
  <c r="J126" i="17"/>
  <c r="J106" i="17"/>
  <c r="J110" i="17"/>
  <c r="J114" i="17"/>
  <c r="J119" i="17"/>
  <c r="J111" i="17"/>
  <c r="I128" i="17" l="1"/>
  <c r="J128" i="17"/>
  <c r="I43" i="14" l="1"/>
  <c r="J17" i="14"/>
  <c r="J43" i="14" s="1"/>
  <c r="I60" i="14" l="1"/>
  <c r="I71" i="14"/>
  <c r="I79" i="14"/>
  <c r="I87" i="14"/>
  <c r="I64" i="14"/>
  <c r="I72" i="14"/>
  <c r="I80" i="14"/>
  <c r="I88" i="14"/>
  <c r="I73" i="14"/>
  <c r="I81" i="14"/>
  <c r="I65" i="14"/>
  <c r="I76" i="14"/>
  <c r="I84" i="14"/>
  <c r="I68" i="14"/>
  <c r="I77" i="14"/>
  <c r="I85" i="14"/>
  <c r="I69" i="14"/>
  <c r="I74" i="14"/>
  <c r="I82" i="14"/>
  <c r="I66" i="14"/>
  <c r="I75" i="14"/>
  <c r="I83" i="14"/>
  <c r="I67" i="14"/>
  <c r="I78" i="14"/>
  <c r="I86" i="14"/>
  <c r="I70" i="14"/>
  <c r="J60" i="14"/>
  <c r="J84" i="14"/>
  <c r="J68" i="14"/>
  <c r="J76" i="14"/>
  <c r="J71" i="14"/>
  <c r="J82" i="14"/>
  <c r="J64" i="14"/>
  <c r="J85" i="14"/>
  <c r="J69" i="14"/>
  <c r="J77" i="14"/>
  <c r="J79" i="14"/>
  <c r="J83" i="14"/>
  <c r="J86" i="14"/>
  <c r="J70" i="14"/>
  <c r="J78" i="14"/>
  <c r="J87" i="14"/>
  <c r="J66" i="14"/>
  <c r="J75" i="14"/>
  <c r="J88" i="14"/>
  <c r="J72" i="14"/>
  <c r="J80" i="14"/>
  <c r="J74" i="14"/>
  <c r="J65" i="14"/>
  <c r="J73" i="14"/>
  <c r="J81" i="14"/>
  <c r="J67" i="14"/>
  <c r="I89" i="14" l="1"/>
  <c r="J89" i="14"/>
  <c r="F33" i="2"/>
  <c r="E33" i="2"/>
  <c r="D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tc={2000DDA4-703B-4517-AA57-E88B7B6B02DB}</author>
  </authors>
  <commentList>
    <comment ref="B1" authorId="0" shapeId="0" xr:uid="{2000DDA4-703B-4517-AA57-E88B7B6B02DB}">
      <text>
        <t>[Threaded comment]
Your version of Excel allows you to read this threaded comment; however, any edits to it will get removed if the file is opened in a newer version of Excel. Learn more: https://go.microsoft.com/fwlink/?linkid=870924
Comment:
    need to update this date once the updated EMEWs are posted.</t>
      </text>
    </comment>
  </commentList>
</comments>
</file>

<file path=xl/sharedStrings.xml><?xml version="1.0" encoding="utf-8"?>
<sst xmlns="http://schemas.openxmlformats.org/spreadsheetml/2006/main" count="17349" uniqueCount="12800">
  <si>
    <t>Component</t>
  </si>
  <si>
    <t>Stream Type</t>
  </si>
  <si>
    <t>SOCMI Average</t>
  </si>
  <si>
    <t>SOCMI w/o C2</t>
  </si>
  <si>
    <t>SOCMI w C2</t>
  </si>
  <si>
    <t>SOCMI Non-leaker</t>
  </si>
  <si>
    <t>Refinery</t>
  </si>
  <si>
    <t>Valves</t>
  </si>
  <si>
    <t>Gas/Vapor</t>
  </si>
  <si>
    <t>Light Liquid</t>
  </si>
  <si>
    <t>Heavy Liquid</t>
  </si>
  <si>
    <t>Pumps</t>
  </si>
  <si>
    <t>Compressors</t>
  </si>
  <si>
    <t>Relief Valves</t>
  </si>
  <si>
    <t>Open-Ended Lines</t>
  </si>
  <si>
    <t>All</t>
  </si>
  <si>
    <t>Agitators</t>
  </si>
  <si>
    <t>Process Drains</t>
  </si>
  <si>
    <t>Other</t>
  </si>
  <si>
    <t>Flanges/Connectors</t>
  </si>
  <si>
    <t>None</t>
  </si>
  <si>
    <t>28M</t>
  </si>
  <si>
    <t>28RCT</t>
  </si>
  <si>
    <t>28VHP</t>
  </si>
  <si>
    <t>28MID</t>
  </si>
  <si>
    <t>28LAER</t>
  </si>
  <si>
    <t>28AVO</t>
  </si>
  <si>
    <t>28CNTQ</t>
  </si>
  <si>
    <t>28CNTA</t>
  </si>
  <si>
    <t>28PI</t>
  </si>
  <si>
    <t>Count</t>
  </si>
  <si>
    <t>lb/hr</t>
  </si>
  <si>
    <t>tpy</t>
  </si>
  <si>
    <t>Total</t>
  </si>
  <si>
    <t>Calculation Tab</t>
  </si>
  <si>
    <t xml:space="preserve">       Company</t>
  </si>
  <si>
    <t xml:space="preserve">       Permit No.</t>
  </si>
  <si>
    <t xml:space="preserve">       Application Type</t>
  </si>
  <si>
    <t>Information Tab</t>
  </si>
  <si>
    <t xml:space="preserve">       Site Name</t>
  </si>
  <si>
    <t xml:space="preserve">       Preparation Date</t>
  </si>
  <si>
    <t>Service</t>
  </si>
  <si>
    <t>Light Liquid*</t>
  </si>
  <si>
    <t>Relief Valves (controlled)</t>
  </si>
  <si>
    <t>Pumps (controlled)</t>
  </si>
  <si>
    <t>Valves (controlled)</t>
  </si>
  <si>
    <t>Open-Ended Lines (controlled)</t>
  </si>
  <si>
    <t>Flanges (controlled)</t>
  </si>
  <si>
    <t>Compressors (controlled)</t>
  </si>
  <si>
    <t>Valves (Controlled)</t>
  </si>
  <si>
    <t>Flanges/Connectors (controlled)</t>
  </si>
  <si>
    <t>Petroleum Mktg Terminal w/28PET</t>
  </si>
  <si>
    <t>Ethylene Oxide w/MID</t>
  </si>
  <si>
    <t>Phosgene w/MID</t>
  </si>
  <si>
    <t>Butadiene w/MID</t>
  </si>
  <si>
    <t>Gas</t>
  </si>
  <si>
    <t>Heavy Oil &lt;20°API</t>
  </si>
  <si>
    <t>Light Oil &gt;20°</t>
  </si>
  <si>
    <t>Water/Light Oil</t>
  </si>
  <si>
    <t>Heavy Oil &lt;20° API</t>
  </si>
  <si>
    <t>Light Oil &gt; 20°</t>
  </si>
  <si>
    <t>Light Liquid [1]</t>
  </si>
  <si>
    <t>Chemical Constituent</t>
  </si>
  <si>
    <t>Calculations for Common Fugitives</t>
  </si>
  <si>
    <t>Calculations for Petroleum Marketing Terminal Fugitive Emissions</t>
  </si>
  <si>
    <t>Flanges [1]</t>
  </si>
  <si>
    <t>Connectors [1]</t>
  </si>
  <si>
    <t>Other [2]</t>
  </si>
  <si>
    <t>[1] Control credit is included in the factors; no additional control credit can be applied to these factors. Monthly 28PET inspection is required.</t>
  </si>
  <si>
    <t>[1] These emission factors require the use of the 28MID fugitive program.</t>
  </si>
  <si>
    <t>Process Drains [1]</t>
  </si>
  <si>
    <t>[2]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</si>
  <si>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Liquid Relief Valves: No factors developed; use industry appropriate light liquid valve factors for existing units. New units are expected to have no emissions if they meet BACT.</t>
  </si>
  <si>
    <t>Instructions</t>
  </si>
  <si>
    <t>I. Overview</t>
  </si>
  <si>
    <t>This cell left intentionally blank.</t>
  </si>
  <si>
    <t>Press TAB to move input areas. Press UP or DOWN ARROW in column A to read through the document. Note: This worksheet is just text and has no input areas. The text is broken into multiple cells for ease of reading.</t>
  </si>
  <si>
    <t>II. Table of Contents</t>
  </si>
  <si>
    <t xml:space="preserve">Detailed instructions for using the workbook </t>
  </si>
  <si>
    <t>Calculates fugitives using the most common fugitive factors: SOCMI Average, SOCMI w/o C2, SOCMI w/ C2, SOCMI Non-leaker, and Refinery</t>
  </si>
  <si>
    <t>Calculates fugitives from sources in ethylene oxide, phosgene, and/or butadiene service</t>
  </si>
  <si>
    <t>Calculates fugitives from sources located at an oil and gas production facility</t>
  </si>
  <si>
    <t>Calculates fugitives from sources located at a petroleum marketing terminal</t>
  </si>
  <si>
    <t>end of sheet</t>
  </si>
  <si>
    <t>Preparation date</t>
  </si>
  <si>
    <t>Site name</t>
  </si>
  <si>
    <t>Company name</t>
  </si>
  <si>
    <t>II. Emission Factors</t>
  </si>
  <si>
    <t>III. Control Efficiencies</t>
  </si>
  <si>
    <t>Controlled
lb/hr</t>
  </si>
  <si>
    <t>Controlled
tpy</t>
  </si>
  <si>
    <t>Proposed Emission Factor</t>
  </si>
  <si>
    <t>Notes:</t>
  </si>
  <si>
    <t>end of worksheet</t>
  </si>
  <si>
    <t>I. General Information - Common Fugitives</t>
  </si>
  <si>
    <t>I. General Information - Facility/Compound Specific Fugitive Emissions</t>
  </si>
  <si>
    <t>IV. Emission Rates</t>
  </si>
  <si>
    <t>Press TAB to move input areas. Press UP or DOWN ARROW in column A to read through the document. The text is broken into multiple cells for ease of reading.</t>
  </si>
  <si>
    <t>Agency Control Efficiency</t>
  </si>
  <si>
    <t>Substance</t>
  </si>
  <si>
    <t>CAS #</t>
  </si>
  <si>
    <t>Short Term ESL (ug/m3)</t>
  </si>
  <si>
    <t>Long Term ESL (ug/m3)</t>
  </si>
  <si>
    <t>(((2-((2-hydroxyethyl)(phosphonomethyl)amino)ethyl)imino]bis(methylene))bisphosphonic acid, compd. with 2-aminoethanol</t>
  </si>
  <si>
    <t>129828-36-0</t>
  </si>
  <si>
    <t>Must Meet NAAQS</t>
  </si>
  <si>
    <t>(((phosphonomethyl)imino)bis((2,1-ethanediylnitrilobis(methylene)))tetrakisphosphonic acid, ethoxylated tallowalkylamine salt</t>
  </si>
  <si>
    <t>71329-40-3</t>
  </si>
  <si>
    <t>((tetrahydro-2-hydroxy-2-oxido-4H-1,4,2-oxazaphosphorin-4-yl)methyl)-phosphonic acid</t>
  </si>
  <si>
    <t>32422-02-9</t>
  </si>
  <si>
    <t>([[(2-ethylhexyl)oxy]methyl]oxirane reaction products with polyethylene glycol ether with 2,4,7,9-tetramethyl-5-decyne-4,7-diol (2:1)</t>
  </si>
  <si>
    <t>857892-58-1 (PM)</t>
  </si>
  <si>
    <t>857892-58-1 (Vapor)</t>
  </si>
  <si>
    <t>(+/-) bis(2-ethylhexyl) sebacate</t>
  </si>
  <si>
    <t>122-62-3</t>
  </si>
  <si>
    <t>(1,2-ethanediylbis(oxy))bismethanol</t>
  </si>
  <si>
    <t>3586-55-8</t>
  </si>
  <si>
    <t>(1,3-dimethylbutyl)benzene</t>
  </si>
  <si>
    <t>19219-84-2</t>
  </si>
  <si>
    <t>(1,6-hexanediylbis(nitrilobis(methylene)))tetrakis-phosphonic acid, hexaammonium salt compd. with 2,2,2-nitrilotris(ethanol) (1:2)</t>
  </si>
  <si>
    <t>67924-19-0</t>
  </si>
  <si>
    <t>(11Z)-11-hexadecen-1-ol</t>
  </si>
  <si>
    <t>56683-54-6</t>
  </si>
  <si>
    <t>(1alpha,2alpha,3beta)-1,2,3-trimethylcyclopentane</t>
  </si>
  <si>
    <t>15890-40-1</t>
  </si>
  <si>
    <t>(1alpha,2beta,4alpha)-1,2,4-trimethylcyclopentane</t>
  </si>
  <si>
    <t>16883-48-0</t>
  </si>
  <si>
    <t>(1E)-1,2-dichloro-3,3,3-trifluoro-1-propene</t>
  </si>
  <si>
    <t>431-27-6</t>
  </si>
  <si>
    <t>(1E,4E)-1,5-di(2-furyl)-1,4-pentadien-3-one</t>
  </si>
  <si>
    <t>886-77-1</t>
  </si>
  <si>
    <t>(1-hydroxyethylidene) bis-phosphonic acid, compd with 2,2',2"-nitrilotris [ethanol]</t>
  </si>
  <si>
    <t>88394-54-1</t>
  </si>
  <si>
    <t>(1-hydroxyethylidene) bis-phosphonic acid, compound with 2-aminoethanol</t>
  </si>
  <si>
    <t>42220-47-3</t>
  </si>
  <si>
    <t>(1-hydroxyethylidene)bis-phosphonic acid, compd. with 2,2-iminobis(ethanol)</t>
  </si>
  <si>
    <t>88394-55-2</t>
  </si>
  <si>
    <t>(1-methylene-2-propenyl)benzene</t>
  </si>
  <si>
    <t>2288-18-8</t>
  </si>
  <si>
    <t>(1-methylethyl)-1,1'-biphenyl</t>
  </si>
  <si>
    <t>25640-78-2</t>
  </si>
  <si>
    <t>(1-methylethyl)-benzene, oxidized, polyphenyl residues</t>
  </si>
  <si>
    <t>68333-89-1</t>
  </si>
  <si>
    <t>(1R,2R,5R)-2-(2-hydroxy-2-propanyl)-5-methylcyclohexanol</t>
  </si>
  <si>
    <t>3564-98-5</t>
  </si>
  <si>
    <t>(1r,2s)-1,2,4-trimethylcyclopentane</t>
  </si>
  <si>
    <t>4516-67-0</t>
  </si>
  <si>
    <t>(1R,2S,4S)-1,2,4-trimethylcyclohexane</t>
  </si>
  <si>
    <t>1678-80-4</t>
  </si>
  <si>
    <t>(1Z,5E,9E)-1,5,9-cyclododecatriene</t>
  </si>
  <si>
    <t>4904-61-4</t>
  </si>
  <si>
    <t>(2,2,6,6-tetramethyl-4-oxo-1-piperidinyl)oxidanyl</t>
  </si>
  <si>
    <t>2896-70-0</t>
  </si>
  <si>
    <t>(2,2-dimethyl-1,3-dioxolan-4-yl)methanol</t>
  </si>
  <si>
    <t>100-79-8</t>
  </si>
  <si>
    <t>(2,4-dichlorophenoxy)acetic acid, isooctyl ester</t>
  </si>
  <si>
    <t>1928-43-4</t>
  </si>
  <si>
    <t>(2-dodecyloxy)ethanol</t>
  </si>
  <si>
    <t>4536-30-5</t>
  </si>
  <si>
    <t>(2E)-3,4-dimethyl-2-pentene</t>
  </si>
  <si>
    <t>4914-92-5</t>
  </si>
  <si>
    <t>(2E)-3,7-dimethyl-2,6-octadien-1-yl acetate</t>
  </si>
  <si>
    <t>105-87-3</t>
  </si>
  <si>
    <t>(2-ethylhexanoate-O)oxo-aluminum, homopolymer</t>
  </si>
  <si>
    <t>56237-74-2</t>
  </si>
  <si>
    <t>(2-hydroxy-4-(2-propen-1-yloxy)phenyl)phenyl-methanone, reaction products with silica-trimethoxymethylsilane hydrolysis products and triethoxysilane</t>
  </si>
  <si>
    <t>96195-80-1</t>
  </si>
  <si>
    <t>(2S)-2-chloro-1-butanol</t>
  </si>
  <si>
    <t>56536-49-3</t>
  </si>
  <si>
    <t>(2Z)-2-heptenal</t>
  </si>
  <si>
    <t>57266-86-1</t>
  </si>
  <si>
    <t>(2Z)-2-nonen-4-yne</t>
  </si>
  <si>
    <t>56392-46-2</t>
  </si>
  <si>
    <t>(3-aminopropyl)trimethoxysilane</t>
  </si>
  <si>
    <t>13822-56-5</t>
  </si>
  <si>
    <t>(3E)-2,2-dimethyl-3-decene</t>
  </si>
  <si>
    <t>55499-02-0</t>
  </si>
  <si>
    <t>(3E)-3-dodecene</t>
  </si>
  <si>
    <t>7206-14-6</t>
  </si>
  <si>
    <t>(3E)-3-methyl-3-penten-2-one</t>
  </si>
  <si>
    <t>565-62-8</t>
  </si>
  <si>
    <t>(3E)-3-methyl-4-(2,6,6-trimethyl-2-cyclohexen-1-yl)-3-buten-2-one</t>
  </si>
  <si>
    <t>127-51-5</t>
  </si>
  <si>
    <t>(3R,3aS,6R,7R,8aS)-octahydro-3,6,8,8-tetramethyl-1H-3a,7-methanoazulen-6-ol, acetate</t>
  </si>
  <si>
    <t>77-54-3</t>
  </si>
  <si>
    <t>(3R,5S)-3,5-dimethyltetrahydropyran-2-ol</t>
  </si>
  <si>
    <t>314021-41-5</t>
  </si>
  <si>
    <t>(3Z)-1-chloro-3-hexene</t>
  </si>
  <si>
    <t>21676-01-7</t>
  </si>
  <si>
    <t>(3Z)-3-dodecene</t>
  </si>
  <si>
    <t>7239-23-8</t>
  </si>
  <si>
    <t>(3Z,6E)-1,3,6-octatriene</t>
  </si>
  <si>
    <t>22038-68-2</t>
  </si>
  <si>
    <t>(4E)-7-methyl-4-undecene</t>
  </si>
  <si>
    <t>312298-60-5</t>
  </si>
  <si>
    <t>(4R)-4-hydroxy-2-hexanone</t>
  </si>
  <si>
    <t>106353-47-3</t>
  </si>
  <si>
    <t>(5E,9E)-hexadeca-5,9-diene</t>
  </si>
  <si>
    <t>93762-80-2</t>
  </si>
  <si>
    <t>(5S)-5-(2-hydroxypropan-2-yl)-2-methylcyclohex-2-en-1-one</t>
  </si>
  <si>
    <t>60593-11-5</t>
  </si>
  <si>
    <t>(9Z,12R)-12-hydroxy-9-octadecenoic acid, homopolymer</t>
  </si>
  <si>
    <t>27925-02-6</t>
  </si>
  <si>
    <t>(benzyloxy)methanol</t>
  </si>
  <si>
    <t>14548-60-8</t>
  </si>
  <si>
    <t>(dichloromethyl)benzene</t>
  </si>
  <si>
    <t>98-87-3</t>
  </si>
  <si>
    <t>(E)-1,2,3,3,4-pentachloro-1-butene</t>
  </si>
  <si>
    <t>94796-72-2</t>
  </si>
  <si>
    <t>(E)-1-chlorohex-3-ene</t>
  </si>
  <si>
    <t>63281-97-0</t>
  </si>
  <si>
    <t>(E)-2-octene</t>
  </si>
  <si>
    <t>13389-42-9</t>
  </si>
  <si>
    <t>(E)-3-methyl-5-cyclopentadecen-1-one</t>
  </si>
  <si>
    <t>82356-51-2</t>
  </si>
  <si>
    <t>(E)-3-octene</t>
  </si>
  <si>
    <t>14919-01-8</t>
  </si>
  <si>
    <t>(E)-5-methyl-2-hexene</t>
  </si>
  <si>
    <t>7385-82-2</t>
  </si>
  <si>
    <t>(E,E)-alpha-farnesene</t>
  </si>
  <si>
    <t>502-61-4</t>
  </si>
  <si>
    <t>(ethyl 3-oxobutyrato-O1',O3)bis(propan-2-olato)aluminium</t>
  </si>
  <si>
    <t>14782-75-3</t>
  </si>
  <si>
    <t>(ethylenedinitrilo)tetraacetonitrile</t>
  </si>
  <si>
    <t>5766-67-6</t>
  </si>
  <si>
    <t>(imidazole, 1H-)-1-ethanamine, 4,5-dihydro-, 2-nornaphthenyl derives</t>
  </si>
  <si>
    <t>68478-61-5</t>
  </si>
  <si>
    <t>(N,N,N',N',N'',N''-hexaethyl-29H,31H-phthalocyaninetrimethylaminato(2-)-N29,N30,N31,N32)copper</t>
  </si>
  <si>
    <t>28654-73-1</t>
  </si>
  <si>
    <t>(S)-(-)-alpha-terpineol</t>
  </si>
  <si>
    <t>10482-56-1</t>
  </si>
  <si>
    <t>(S)-3-chloro-1,2-propanediol</t>
  </si>
  <si>
    <t>60827-45-4</t>
  </si>
  <si>
    <t>(tetrapropenyl)-butanedioic acid</t>
  </si>
  <si>
    <t>27859-58-1</t>
  </si>
  <si>
    <t>(Z)-2-methyl-3-undecene</t>
  </si>
  <si>
    <t>74630-48-1</t>
  </si>
  <si>
    <t>(Z)-5-methyl-hexene</t>
  </si>
  <si>
    <t>13151-17-2</t>
  </si>
  <si>
    <t>(Z)-alpha-9-octadecenyl-omega-hydroxy-poly[oxy(methyl-1,2-ethanediyl)]</t>
  </si>
  <si>
    <t>52581-71-2 (PM)</t>
  </si>
  <si>
    <t>52581-71-2 (Vapor)</t>
  </si>
  <si>
    <t>[(2,4-dibromo-6-methylphenoxy)methyl]-oxirane</t>
  </si>
  <si>
    <t>75150-13-9 (PM)</t>
  </si>
  <si>
    <t>75150-13-9 (Vapor)</t>
  </si>
  <si>
    <t>[(phosphonomethyl)imino] bis[2,1-ethanediylnitrilobis(methylene)] tetrakis-phosphonic acid</t>
  </si>
  <si>
    <t>15827-60-8</t>
  </si>
  <si>
    <t>[(phosphonomethyl)imino] bis[6,1-hexanediylnitrilobis(methylene)]tetrakis-phosphonic acid</t>
  </si>
  <si>
    <t>34690-00-1</t>
  </si>
  <si>
    <t>[[(2-hydroxyethyl)imino]bis(methylene)]bisphosphonic acid</t>
  </si>
  <si>
    <t>5995-42-6</t>
  </si>
  <si>
    <t>[[(2-hydroxyethyl)imino]bis(methylene)]bisphosphonic acid, ammonium salt</t>
  </si>
  <si>
    <t>94113-38-9</t>
  </si>
  <si>
    <t>[[[2-(2-hydroxyethoxy)ethyl]imino]bis(methylene)]bisphosphonic acid</t>
  </si>
  <si>
    <t>133669-95-1</t>
  </si>
  <si>
    <t>[[[2-(2-hydroxyethoxy)ethyl]imino]bis(methylene)]bisphosphonic acid, sodium salt</t>
  </si>
  <si>
    <t>138659-75-3</t>
  </si>
  <si>
    <t>[1,2-ethanediylbis[nitrilobis(methylene)]]tetrakis-phosphonic acid, ammonium salt</t>
  </si>
  <si>
    <t>57011-27-5</t>
  </si>
  <si>
    <t>[1,6-hexanediylbis (nitrilotris methylene)] tetrakis-phosphonic acid, tetrasodium salt</t>
  </si>
  <si>
    <t>38750-81-1</t>
  </si>
  <si>
    <t>[2-(3,4-epoxycyclohexyl)ethyl]trimethoxysilane</t>
  </si>
  <si>
    <t>3388-04-3</t>
  </si>
  <si>
    <t>[29H,31H-phthalocyaninato(2-)-N29,N30,N31,N32]-copper, chlorinated</t>
  </si>
  <si>
    <t>68987-63-3</t>
  </si>
  <si>
    <t>[3-[3-(2H-benzotriazol-2-yl)-5-(1,1-dimethylethyl)-4-hydroxyphenyl]-1-oxopropyl]-hydroxypoly(oxo-1,2-ethanediyl)</t>
  </si>
  <si>
    <t>104810-48-2</t>
  </si>
  <si>
    <t>[diethyl(methyl)silyl]oxy-diethyl-methylsilane</t>
  </si>
  <si>
    <t>1000-00-6</t>
  </si>
  <si>
    <t>[nitrilotris (methylene)] tri-phosphonic acid</t>
  </si>
  <si>
    <t>6419-19-8</t>
  </si>
  <si>
    <t>[nitrilotris (methylene)] tris-phosphonic acid, ammonium salt</t>
  </si>
  <si>
    <t>34274-28-7</t>
  </si>
  <si>
    <t>[nitrilotris (methylene)] tris-phosphonic acid, pentasodium salt</t>
  </si>
  <si>
    <t>2235-43-0</t>
  </si>
  <si>
    <t>[nitrilotris (methylene)] tris-phosphonic acid, sodium salt</t>
  </si>
  <si>
    <t>20592-85-2</t>
  </si>
  <si>
    <t>[nitrilotris(methylene)]tris(phosphonic acid)</t>
  </si>
  <si>
    <t>40588-62-3</t>
  </si>
  <si>
    <t>1-(1-chlorocyclopropyl) ethanone</t>
  </si>
  <si>
    <t>63141-09-3</t>
  </si>
  <si>
    <t>1-(1-naphthyl)-2-thiourea</t>
  </si>
  <si>
    <t>86-88-4</t>
  </si>
  <si>
    <t>1-(1-naphthylmethyl)quinolinium chloride</t>
  </si>
  <si>
    <t>65322-65-8</t>
  </si>
  <si>
    <t>1-(2-((2-((2-((2-aminoethyl)amino)ethyl)amino)ethyl)amino)ethyl)-2,5-pyrrolidinedione, monopolyisobutenyl derivs.</t>
  </si>
  <si>
    <t>67762-72-5 (PM)</t>
  </si>
  <si>
    <t>67762-72-5 (Vapor)</t>
  </si>
  <si>
    <t>1-(2,3,8,8-tetramethyl-1,2,3,4,5,6,7,8-octahydro-2-naphthalenyl)ethanone</t>
  </si>
  <si>
    <t>54464-57-2</t>
  </si>
  <si>
    <t>1-(2,6,6-trimethyl-3-cyclohexen-1-yl)-2-buten-1-one</t>
  </si>
  <si>
    <t>57378-68-4</t>
  </si>
  <si>
    <t>1-(2-aminoethyl)-2-(8-heptadecenyl)-2-imidazoline</t>
  </si>
  <si>
    <t>3528-63-0</t>
  </si>
  <si>
    <t>1-(2-aminoethyl)-2-tall oil alkyl-2-imidazoline</t>
  </si>
  <si>
    <t>68389-77-5</t>
  </si>
  <si>
    <t>1-(2-hydroxyethyl)-2-(tall oil-alkyl)-2-imidazoline</t>
  </si>
  <si>
    <t>61791-39-7</t>
  </si>
  <si>
    <t>1-(2-hydroxyethyl)-2-pyrrolidinone</t>
  </si>
  <si>
    <t>3445-11-2</t>
  </si>
  <si>
    <t>1-(3-chloroallyl)-3,5,7-aza-1-azoniad adamantane chloride</t>
  </si>
  <si>
    <t>4080-31-3</t>
  </si>
  <si>
    <t>1-(4-isobutylphenyl)ethanol</t>
  </si>
  <si>
    <t>40150-92-3</t>
  </si>
  <si>
    <t>1-(4-pentenyl) piperidine</t>
  </si>
  <si>
    <t>81547-95-7</t>
  </si>
  <si>
    <t>1-(benzyl)quinolinium chloride</t>
  </si>
  <si>
    <t>15619-48-4</t>
  </si>
  <si>
    <t>1-(bis(2-(1,3-dimethylbutylideneamino)ethyl)amino)-3-phenoxypropan-2-ol</t>
  </si>
  <si>
    <t>68541-07-1</t>
  </si>
  <si>
    <t>1-(dimethylamino)-2-propanol</t>
  </si>
  <si>
    <t>108-16-7</t>
  </si>
  <si>
    <t>1-(phenylmethyl)-pyridinium, Et Me derivs., chlorides</t>
  </si>
  <si>
    <t>68909-18-2</t>
  </si>
  <si>
    <t>1,1'-(1,5-naphthalenediyl)bis(3-{3-[(2-ethylhexyl)oxy]propyl}urea)</t>
  </si>
  <si>
    <t>71216-01-8</t>
  </si>
  <si>
    <t>1,1'-(1-methylethylidene)bis[4-(4-azidophenoxy)-benzene</t>
  </si>
  <si>
    <t>71550-57-7</t>
  </si>
  <si>
    <t>1,1-(p-tolylimino)dipropan-2-ol</t>
  </si>
  <si>
    <t>38668-48-3</t>
  </si>
  <si>
    <t>1,1,1,2,2-pentachloro-2-fluoroethane</t>
  </si>
  <si>
    <t>354-56-3 (Not Defined)</t>
  </si>
  <si>
    <t>354-56-3 (PM)</t>
  </si>
  <si>
    <t>1,1,1,2,2-pentafluoroethane</t>
  </si>
  <si>
    <t>354-33-6</t>
  </si>
  <si>
    <t>1,1,1,2,2-pentafluoropropane</t>
  </si>
  <si>
    <t>1814-88-6</t>
  </si>
  <si>
    <t>1,1,1,2,3,3,3-heptafluoropropane</t>
  </si>
  <si>
    <t>431-89-0</t>
  </si>
  <si>
    <t>1,1,1,2,3,4,4,5,5,5,-decafluoropentane</t>
  </si>
  <si>
    <t>138495-42-8</t>
  </si>
  <si>
    <t>1,1,1,2-tetrachloro-2,2-difluoroethane</t>
  </si>
  <si>
    <t>76-11-9</t>
  </si>
  <si>
    <t>1,1,1,2-tetrachloroethane</t>
  </si>
  <si>
    <t>630-20-6</t>
  </si>
  <si>
    <t>1,1,1,2-tetrafluoropropane</t>
  </si>
  <si>
    <t>421-48-7</t>
  </si>
  <si>
    <t>1,1,1,2-tetrafluroethane</t>
  </si>
  <si>
    <t>811-97-2</t>
  </si>
  <si>
    <t>1,1,1,3,3,3-hexafluropropane</t>
  </si>
  <si>
    <t>690-39-1</t>
  </si>
  <si>
    <t>1,1,1,3,3-pentafluorobutane</t>
  </si>
  <si>
    <t>406-58-6</t>
  </si>
  <si>
    <t>1,1,1,3,3-pentafluoropropane</t>
  </si>
  <si>
    <t>460-73-1</t>
  </si>
  <si>
    <t>1,1,1,3,5,5,5-heptamethyl-3-(trimethylsiloxy)trisiloxane</t>
  </si>
  <si>
    <t>17928-28-8 (PM)</t>
  </si>
  <si>
    <t>17928-28-8 (Vapor)</t>
  </si>
  <si>
    <t>1,1,1,3-tetrachloropropane</t>
  </si>
  <si>
    <t>1070-78-6</t>
  </si>
  <si>
    <t>1,1,1,3-tetrafluoropropane</t>
  </si>
  <si>
    <t>460-36-6</t>
  </si>
  <si>
    <t>1,1,1,5,5,5-hexamethyl-3,3-bis(trimethylsiloxy)-trisiloxane</t>
  </si>
  <si>
    <t>3555-47-3 (PM)</t>
  </si>
  <si>
    <t>3555-47-3 (Vapor)</t>
  </si>
  <si>
    <t>1,1,1-chlorodifluoroethane</t>
  </si>
  <si>
    <t>75-68-3</t>
  </si>
  <si>
    <t>1,1,1-trichloro-2,2,2-trifluoroethane</t>
  </si>
  <si>
    <t>354-58-5</t>
  </si>
  <si>
    <t>1,1,1-trichloro-2-methyl-2-propanol</t>
  </si>
  <si>
    <t>57-15-8</t>
  </si>
  <si>
    <t>1,1,1-trichloroethane</t>
  </si>
  <si>
    <t>71-55-6</t>
  </si>
  <si>
    <t>1,1,1-trifluoroethane</t>
  </si>
  <si>
    <t>420-46-2</t>
  </si>
  <si>
    <t>1,1,2,2-tetrabromoethane</t>
  </si>
  <si>
    <t>79-27-6</t>
  </si>
  <si>
    <t>1,1,2,2-tetrachloro-1,2-difluoroethane</t>
  </si>
  <si>
    <t>76-12-0</t>
  </si>
  <si>
    <t>1,1,2,2-tetrachloroethane</t>
  </si>
  <si>
    <t>79-34-5</t>
  </si>
  <si>
    <t>1,1,2,3,3,4,4-heptachloro-1-butene</t>
  </si>
  <si>
    <t>116188-72-8</t>
  </si>
  <si>
    <t>1,1,2,3,3,4-hexachloro-1-butene</t>
  </si>
  <si>
    <t>56631-01-7</t>
  </si>
  <si>
    <t>1,1,2,4,4-pentachlorobuta-1,3-diene</t>
  </si>
  <si>
    <t>21400-41-9</t>
  </si>
  <si>
    <t>1,1,2-trichloro-1,2,2-trifluoroethane</t>
  </si>
  <si>
    <t>76-13-1</t>
  </si>
  <si>
    <t>1,1,2-trichloroethane</t>
  </si>
  <si>
    <t>79-00-5</t>
  </si>
  <si>
    <t>1,1,2-trimethylcyclohexane</t>
  </si>
  <si>
    <t>7094-26-0</t>
  </si>
  <si>
    <t>1,1,2-trimethylcyclopentane</t>
  </si>
  <si>
    <t>4259-00-1</t>
  </si>
  <si>
    <t>1,1,3,3,4,4-hexachloro-1-butene</t>
  </si>
  <si>
    <t>34973-39-2</t>
  </si>
  <si>
    <t>1,1,3,3-tetrabutylurea</t>
  </si>
  <si>
    <t>4559-86-8</t>
  </si>
  <si>
    <t>1,1,3,3-tetramethylbutyl hydroperoxide</t>
  </si>
  <si>
    <t>5809-08-5</t>
  </si>
  <si>
    <t>1,1,3,5-tetramethyl piperidinium chloride</t>
  </si>
  <si>
    <t>113277-69-3</t>
  </si>
  <si>
    <t>1,1,3,trimethyl-3-phenyl indane</t>
  </si>
  <si>
    <t>3910-35-8</t>
  </si>
  <si>
    <t>1,1,3-trichloro-1-propene</t>
  </si>
  <si>
    <t>2567-14-8</t>
  </si>
  <si>
    <t>1,1,3-trimethycyclohexane</t>
  </si>
  <si>
    <t>3073-66-3</t>
  </si>
  <si>
    <t>1,1,3-trimethyl-5-(1 -methylethyl)-1H-indene</t>
  </si>
  <si>
    <t>30839-52-2</t>
  </si>
  <si>
    <t>1,1,3-trimethylcyclopentane</t>
  </si>
  <si>
    <t>4516-69-2</t>
  </si>
  <si>
    <t>1,1,4,4-tetrachlorobuta-1,3-diene</t>
  </si>
  <si>
    <t>36038-53-6</t>
  </si>
  <si>
    <t>1,1,4,4-tetramethyltetramethylene ester peroxybenzoic acid</t>
  </si>
  <si>
    <t>2618-77-1</t>
  </si>
  <si>
    <t>1,1,4,4-tetraphenyl-1,3-butadiene</t>
  </si>
  <si>
    <t>1450-63-1</t>
  </si>
  <si>
    <t>1,1,4,7,7-pentamethyl-diethylenetriamine</t>
  </si>
  <si>
    <t>3030-47-5</t>
  </si>
  <si>
    <t>1,1,4-trimethylcyclohexane</t>
  </si>
  <si>
    <t>7094-27-1</t>
  </si>
  <si>
    <t>1,10-decanediamine</t>
  </si>
  <si>
    <t>646-25-3</t>
  </si>
  <si>
    <t>1,10-phenanthroline</t>
  </si>
  <si>
    <t>66-71-7</t>
  </si>
  <si>
    <t>1,13-tetradecadiene</t>
  </si>
  <si>
    <t>21964-49-8</t>
  </si>
  <si>
    <t>1,1'-bi(cyclohexyl)</t>
  </si>
  <si>
    <t>92-51-3</t>
  </si>
  <si>
    <t>1,1-bis[4-ethylphenyl]ethane</t>
  </si>
  <si>
    <t>10224-91-6</t>
  </si>
  <si>
    <t>1,1-di-(t-butylperoxy)-3,3,5-trimethylcyclohexane</t>
  </si>
  <si>
    <t>6731-36-8</t>
  </si>
  <si>
    <t>1,1-dibutyl-2-hydroxyguanidine</t>
  </si>
  <si>
    <t>29044-29-9</t>
  </si>
  <si>
    <t>1,1-dichloro-1,2,2,2-tetrafluoroethane</t>
  </si>
  <si>
    <t>374-07-2</t>
  </si>
  <si>
    <t>1,1-dichloro-1-fluoroethane</t>
  </si>
  <si>
    <t>1717-00-6</t>
  </si>
  <si>
    <t>1,1-dichloro-1-nitroethane</t>
  </si>
  <si>
    <t>594-72-9</t>
  </si>
  <si>
    <t>1,1-dichlorobut-1-ene</t>
  </si>
  <si>
    <t>11069-19-5</t>
  </si>
  <si>
    <t>1,1-dichloroethane</t>
  </si>
  <si>
    <t>75-34-3</t>
  </si>
  <si>
    <t>1,1-dichloroethylene</t>
  </si>
  <si>
    <t>75-35-4</t>
  </si>
  <si>
    <t>1,1-dichloropropan-1-ol</t>
  </si>
  <si>
    <t>26545-73-3</t>
  </si>
  <si>
    <t>1,1-dichloropropane</t>
  </si>
  <si>
    <t>78-99-9</t>
  </si>
  <si>
    <t>1,1-dichloropropene</t>
  </si>
  <si>
    <t>563-58-6</t>
  </si>
  <si>
    <t>1,1-diethoxy-but-2-ene</t>
  </si>
  <si>
    <t>10602-34-3</t>
  </si>
  <si>
    <t>1,1-difluoroethane</t>
  </si>
  <si>
    <t>75-37-6</t>
  </si>
  <si>
    <t>1,1-dimethyl hydrazine</t>
  </si>
  <si>
    <t>57-14-7</t>
  </si>
  <si>
    <t>1,1-dimethyl-3-phenyl urea</t>
  </si>
  <si>
    <t>101-42-8</t>
  </si>
  <si>
    <t>1,1-dimethylcyclohexane</t>
  </si>
  <si>
    <t>590-66-9</t>
  </si>
  <si>
    <t>1,1-dimethylethyl 2-propenylperoxide</t>
  </si>
  <si>
    <t>39972-78-6</t>
  </si>
  <si>
    <t>1,1-di-t-amylperoxycyclohexane</t>
  </si>
  <si>
    <t>15667-10-4</t>
  </si>
  <si>
    <t>1,1-di-tert-butylperoxycyclohexane</t>
  </si>
  <si>
    <t>3006-86-8</t>
  </si>
  <si>
    <t>1,1-methylethylcyclopentane</t>
  </si>
  <si>
    <t>3875-51-2</t>
  </si>
  <si>
    <t>1,1'-oxybis(4-chlorobutane)</t>
  </si>
  <si>
    <t>6334-96-9</t>
  </si>
  <si>
    <t>1,1-oxybis-benzene tetrapropylene derivs., sulfonated</t>
  </si>
  <si>
    <t>119345-03-8</t>
  </si>
  <si>
    <t>1,1'-oxybisbenzene, pentabromo deriv</t>
  </si>
  <si>
    <t>32534-81-9</t>
  </si>
  <si>
    <t>1,1'-oxybisbenzene, tetrapropylene derivs, sulfonated, sodium salts</t>
  </si>
  <si>
    <t>119345-04-9 (PM)</t>
  </si>
  <si>
    <t>119345-04-9 (Vapor)</t>
  </si>
  <si>
    <t>1,1'-oxybiscyclohexane</t>
  </si>
  <si>
    <t>4645-15-2</t>
  </si>
  <si>
    <t>1,1'-oxydi-2-propanol</t>
  </si>
  <si>
    <t>110-98-5</t>
  </si>
  <si>
    <t>1,1'-sulfonylbis(2,4-dimethylbenzene)</t>
  </si>
  <si>
    <t>5184-75-8</t>
  </si>
  <si>
    <t>1,2,2,6,6-pentamethyl-4-piperidinol</t>
  </si>
  <si>
    <t>2403-89-6</t>
  </si>
  <si>
    <t>1,2,3,3,4,4,5,5-octafluorocyclopentene</t>
  </si>
  <si>
    <t>559-40-0</t>
  </si>
  <si>
    <t>1,2,3,4,5-pentamethylcyclopentane</t>
  </si>
  <si>
    <t>33067-32-2</t>
  </si>
  <si>
    <t>1,2,3,4-tetrachlorobenzene</t>
  </si>
  <si>
    <t>634-66-2 (PM)</t>
  </si>
  <si>
    <t>634-66-2 (Vapor)</t>
  </si>
  <si>
    <t>1,2,3,4-tetrahydro(1-phenylethyl)naphthalene</t>
  </si>
  <si>
    <t>63674-30-6</t>
  </si>
  <si>
    <t>1,2,3,4-tetrahydro-5(1-phenyl)naphthalene</t>
  </si>
  <si>
    <t>60466-61-7</t>
  </si>
  <si>
    <t>1,2,3,4-tetrahydro-6(1-phenyl)naphthalene</t>
  </si>
  <si>
    <t>6196-98-1</t>
  </si>
  <si>
    <t>1,2,3,4-tetrahydronaphthalene</t>
  </si>
  <si>
    <t>119-64-2</t>
  </si>
  <si>
    <t>1,2,3,4-tetrahydroquinoline</t>
  </si>
  <si>
    <t>635-46-1</t>
  </si>
  <si>
    <t>1,2,3,4-tetramethylbenzene</t>
  </si>
  <si>
    <t>488-23-3</t>
  </si>
  <si>
    <t>1,2,3,4-tetramethylnaphthalene</t>
  </si>
  <si>
    <t>3031-15-0</t>
  </si>
  <si>
    <t>1,2,3,5-tetrachlorobenzene</t>
  </si>
  <si>
    <t>634-90-2 (PM)</t>
  </si>
  <si>
    <t>634-90-2 (Vapor)</t>
  </si>
  <si>
    <t>1,2,3,5-tetramethylbenzene</t>
  </si>
  <si>
    <t>527-53-7</t>
  </si>
  <si>
    <t>1,2,3,6-tetrahydrobenzaldehyde</t>
  </si>
  <si>
    <t>100-50-5</t>
  </si>
  <si>
    <t>1,2,3-benzotriazole</t>
  </si>
  <si>
    <t>95-14-7</t>
  </si>
  <si>
    <t>1,2,3-propanetriol, polymer with (chloromethyl)oxirane</t>
  </si>
  <si>
    <t>25038-04-4</t>
  </si>
  <si>
    <t>1,2,3-propanetriyl trioctadecanoate</t>
  </si>
  <si>
    <t>555-43-1</t>
  </si>
  <si>
    <t>1,2,3-trichlorobenzene</t>
  </si>
  <si>
    <t>87-61-6 (PM)</t>
  </si>
  <si>
    <t>87-61-6 (Vapor)</t>
  </si>
  <si>
    <t>1,2,3-trichloropropane</t>
  </si>
  <si>
    <t>96-18-4</t>
  </si>
  <si>
    <t>1,2,3-trichloropropane, polymer with 1,1'-(methylenebis(oxy))bis(2-chloroethane) and sodium sulfide (Na2(Sx)), reduced</t>
  </si>
  <si>
    <t>68611-50-7</t>
  </si>
  <si>
    <t>1,2,3-trichloropropene</t>
  </si>
  <si>
    <t>96-19-5</t>
  </si>
  <si>
    <t>1,2,3-trimethylbenzene</t>
  </si>
  <si>
    <t>526-73-8</t>
  </si>
  <si>
    <t>1,2,4,5-benzenetetracarboxylic acid, compd. with 4,5-dihydro-2-phenyl-1H-imidazole (1:1)</t>
  </si>
  <si>
    <t>54553-90-1</t>
  </si>
  <si>
    <t>1,2,4,5-tetra-(1E)-prop-1-en-1-ylbenzene</t>
  </si>
  <si>
    <t>68512-02-7</t>
  </si>
  <si>
    <t>1,2,4,5-tetrachlorobenzene</t>
  </si>
  <si>
    <t>95-94-3 (PM)</t>
  </si>
  <si>
    <t>95-94-3 (Vapor)</t>
  </si>
  <si>
    <t>1,2,4,5-tetraethylbenzene</t>
  </si>
  <si>
    <t>635-81-4</t>
  </si>
  <si>
    <t>1,2,4,5-tetramethylbenzene</t>
  </si>
  <si>
    <t>95-93-2</t>
  </si>
  <si>
    <t>1,2,4-cyclohexanetriethanethiol</t>
  </si>
  <si>
    <t>25664-92-0</t>
  </si>
  <si>
    <t>1,2,4-triazole</t>
  </si>
  <si>
    <t>288-88-0</t>
  </si>
  <si>
    <t>1,2,4-tributyl phosphorotrithioate</t>
  </si>
  <si>
    <t>78-48-8</t>
  </si>
  <si>
    <t>1,2,4-trichlorobenzene</t>
  </si>
  <si>
    <t>120-82-1</t>
  </si>
  <si>
    <t>1,2,4-triethenyl cyclohexane</t>
  </si>
  <si>
    <t>2855-27-8</t>
  </si>
  <si>
    <t>1,2,4-triethylbenzene</t>
  </si>
  <si>
    <t>877-44-1</t>
  </si>
  <si>
    <t>1,2,4-triisopropylbenzene</t>
  </si>
  <si>
    <t>948-32-3</t>
  </si>
  <si>
    <t>1,2,4-trimethylbenzene</t>
  </si>
  <si>
    <t>95-63-6</t>
  </si>
  <si>
    <t>1,2,6-hexanetriol</t>
  </si>
  <si>
    <t>106-69-4</t>
  </si>
  <si>
    <t>1,2-benzenedicarboxylic acid, 1,2-dihexyl ester, branched and linear</t>
  </si>
  <si>
    <t>68515-50-4</t>
  </si>
  <si>
    <t>1,2-benzenedicarboxylic acid, di-C6-12-branched and linear alkyl esters</t>
  </si>
  <si>
    <t>392662-40-7</t>
  </si>
  <si>
    <t>1,2-benzenedicarboxylic acid, di-C6-C8, br alkyl esters</t>
  </si>
  <si>
    <t>71888-89-6</t>
  </si>
  <si>
    <t>1,2-benzenedicarboxylic acid, di-C7-11-branched and linear alkyl esters</t>
  </si>
  <si>
    <t>68515-42-4</t>
  </si>
  <si>
    <t>1,2-benzenedicarboxylic acid, di-C7-C9-alkyl esters</t>
  </si>
  <si>
    <t>68515-41-3</t>
  </si>
  <si>
    <t>1,2-benzenedicarboxylic acid, di-C8-10-branched alkyl esters, C9-rich</t>
  </si>
  <si>
    <t>68515-48-0</t>
  </si>
  <si>
    <t>1,2-benzenedicarboxylic acid, di-C9-11-branched alkyl esters, C10-rich</t>
  </si>
  <si>
    <t>68515-49-1</t>
  </si>
  <si>
    <t>1,2-benzenedicarboxylic acid, diheptyl nonyl undecyl ester, branched and linear</t>
  </si>
  <si>
    <t>111381-91-0</t>
  </si>
  <si>
    <t>1,2-benzenedicarboxylic acid, diheptyl undecyl ester, branched and linear</t>
  </si>
  <si>
    <t>111381-90-9</t>
  </si>
  <si>
    <t>1,2-benzenedicarboxylic acid, dihexyl ester</t>
  </si>
  <si>
    <t>84-75-3</t>
  </si>
  <si>
    <t>1,2-benzenedicarboxylic acid, dipropyl ester</t>
  </si>
  <si>
    <t>131-16-8</t>
  </si>
  <si>
    <t>1,2-benzenedicarboxylic aicd, diheptyl ester, branched and linear</t>
  </si>
  <si>
    <t>68515-44-6</t>
  </si>
  <si>
    <t>1,2-benzenedicarboxylic aicd, diheptyl nonyl ester, branched and linear</t>
  </si>
  <si>
    <t>111381-89-6</t>
  </si>
  <si>
    <t>1,2-benzenedicarboxylic aicd, dinonyl ester, branched and linear (also 9P Ester)</t>
  </si>
  <si>
    <t>68515-45-7</t>
  </si>
  <si>
    <t>1,2-benzisothiazolin-3-one</t>
  </si>
  <si>
    <t>2634-33-5</t>
  </si>
  <si>
    <t>1,2-bis(2-chloroethoxy)ethane</t>
  </si>
  <si>
    <t>112-26-5</t>
  </si>
  <si>
    <t>1,2-bis(tribromophenoxy)-ethane</t>
  </si>
  <si>
    <t>37853-59-1</t>
  </si>
  <si>
    <t>1,2-butadiene</t>
  </si>
  <si>
    <t>590-19-2</t>
  </si>
  <si>
    <t>1,2-butylene glycol</t>
  </si>
  <si>
    <t>584-03-2</t>
  </si>
  <si>
    <t>1,2-cyclohexanediamine, reaction products with 1,6-hexanediamine and 2,2-(1-methylethylidene)bis(4,1-phenyleneoxymethylene)bisoxirane homopolymer</t>
  </si>
  <si>
    <t>68609-07-4</t>
  </si>
  <si>
    <t>1,2-cyclohexanediol</t>
  </si>
  <si>
    <t>931-17-9</t>
  </si>
  <si>
    <t>1,2-cyclohexyl-2-ethyl-1,3-propanediol</t>
  </si>
  <si>
    <t>25450-99-1</t>
  </si>
  <si>
    <t>1,2-di-2-ethoxy-4-fluoro-6-pyrimidinyl)hydrazine</t>
  </si>
  <si>
    <t>not found</t>
  </si>
  <si>
    <t>1,2-diaminotoluene, ethoxylated and propoxylated</t>
  </si>
  <si>
    <t>67800-94-6</t>
  </si>
  <si>
    <t>1,2-dibromo-2,2-dichloroethyl dimethyl phosphate</t>
  </si>
  <si>
    <t>300-76-5</t>
  </si>
  <si>
    <t>1,2-dibromo-2,4-dicyanobutane</t>
  </si>
  <si>
    <t>35691-65-7</t>
  </si>
  <si>
    <t>1,2-dibromo-3-chloropropane</t>
  </si>
  <si>
    <t>96-12-8</t>
  </si>
  <si>
    <t>1,2-dichloro-1,1,2,2-tetrafluoroethane</t>
  </si>
  <si>
    <t>76-14-2</t>
  </si>
  <si>
    <t>1,2-dichloro-1,1,2-trifluoroethane</t>
  </si>
  <si>
    <t>354-23-4</t>
  </si>
  <si>
    <t>1,2-dichloro-2-methylpropane</t>
  </si>
  <si>
    <t>594-37-6</t>
  </si>
  <si>
    <t>1,2-dichloro-3-nitrobenzene</t>
  </si>
  <si>
    <t>3209-22-1</t>
  </si>
  <si>
    <t>1,2-dichloro-4-trifluoromethylbenzene</t>
  </si>
  <si>
    <t>328-84-7</t>
  </si>
  <si>
    <t>1,2-dichlorobenzene</t>
  </si>
  <si>
    <t>95-50-1</t>
  </si>
  <si>
    <t>1,2-dichlorobutane</t>
  </si>
  <si>
    <t>616-21-7</t>
  </si>
  <si>
    <t>1,2-dichloroethane, polymer with ammonia</t>
  </si>
  <si>
    <t>29320-38-5</t>
  </si>
  <si>
    <t>1,2-dichloroethylene</t>
  </si>
  <si>
    <t>540-59-0</t>
  </si>
  <si>
    <t>1,2-dichloropropane</t>
  </si>
  <si>
    <t>78-87-5</t>
  </si>
  <si>
    <t>1,2-dichloropropene</t>
  </si>
  <si>
    <t>26952-23-8</t>
  </si>
  <si>
    <t>1,2-dihydronaphthalene</t>
  </si>
  <si>
    <t>447-53-0</t>
  </si>
  <si>
    <t>1,2-diisopropylbenzene</t>
  </si>
  <si>
    <t>577-55-9</t>
  </si>
  <si>
    <t>1,2-dimethoxyethane</t>
  </si>
  <si>
    <t>110-71-4</t>
  </si>
  <si>
    <t>1,2-dimethxoybenzene</t>
  </si>
  <si>
    <t>91-16-7</t>
  </si>
  <si>
    <t>1,2-dimethyl-1,4-cyclohexadiene</t>
  </si>
  <si>
    <t>17351-28-9</t>
  </si>
  <si>
    <t>1,2-dimethyl-3-ethylbenzene</t>
  </si>
  <si>
    <t>933-98-2</t>
  </si>
  <si>
    <t>1,2-dimethylcyclohexane, mixture of cis and trans</t>
  </si>
  <si>
    <t>583-57-3</t>
  </si>
  <si>
    <t>1,2-dimethyl-cyclohexene</t>
  </si>
  <si>
    <t>1674-10-8</t>
  </si>
  <si>
    <t>1,2-dimethylcyclooctene</t>
  </si>
  <si>
    <t>54299-96-6</t>
  </si>
  <si>
    <t>1,2-dimethylnaphthalene</t>
  </si>
  <si>
    <t>573-98-8</t>
  </si>
  <si>
    <t>1,2-dinitrobenzene</t>
  </si>
  <si>
    <t>528-29-0</t>
  </si>
  <si>
    <t>1,2-diphenyl guanidine</t>
  </si>
  <si>
    <t>102-06-7</t>
  </si>
  <si>
    <t>1,2-diphenylhydrazine</t>
  </si>
  <si>
    <t>122-66-7</t>
  </si>
  <si>
    <t>1,2-epoxybutane</t>
  </si>
  <si>
    <t>106-88-7</t>
  </si>
  <si>
    <t>1,2-epoxyhexadecane</t>
  </si>
  <si>
    <t>7320-37-8 (PM)</t>
  </si>
  <si>
    <t>7320-37-8 (Vapor)</t>
  </si>
  <si>
    <t>1,2-epoxyhexane</t>
  </si>
  <si>
    <t>1436-34-6</t>
  </si>
  <si>
    <t>1,2-ethanediamine polymer with (chloromethyl)oxirane and N-methylmethanamine</t>
  </si>
  <si>
    <t>61163-15-3</t>
  </si>
  <si>
    <t>1,2-ethanediamine polymer with methyloxirane</t>
  </si>
  <si>
    <t>25214-63-5</t>
  </si>
  <si>
    <t>1,2-ethanediamine, homopolymer</t>
  </si>
  <si>
    <t>27308-78-7</t>
  </si>
  <si>
    <t>1,2-ethanediamine, polymer with aziridine</t>
  </si>
  <si>
    <t>25987-06-8</t>
  </si>
  <si>
    <t>1,2-ethanedithiol</t>
  </si>
  <si>
    <t>540-63-6</t>
  </si>
  <si>
    <t>1,2-propadiene</t>
  </si>
  <si>
    <t>463-49-0</t>
  </si>
  <si>
    <t>1,2-propadienyl cyclohexane</t>
  </si>
  <si>
    <t>5664-17-5</t>
  </si>
  <si>
    <t>1,2-propanediol, polymer with 2-methyloxirane and oxirane</t>
  </si>
  <si>
    <t>65395-10-0</t>
  </si>
  <si>
    <t>1,2-trans,4-cis-trimethyl-cyclopentane</t>
  </si>
  <si>
    <t>2613-70-9</t>
  </si>
  <si>
    <t>1,3,3-trichloropropene</t>
  </si>
  <si>
    <t>26556-03-6</t>
  </si>
  <si>
    <t>1,3,5,7-tetrakis(3,3,3-trifluoroprop-1-yl)-1,3,5,7-tetramethylcyclotetrasiloxane</t>
  </si>
  <si>
    <t>429-67-4</t>
  </si>
  <si>
    <t>1,3,5-trichlorobenzene</t>
  </si>
  <si>
    <t>108-70-3 (PM)</t>
  </si>
  <si>
    <t>108-70-3 (Vapor)</t>
  </si>
  <si>
    <t>1,3,5-triethylbenzene</t>
  </si>
  <si>
    <t>102-25-0</t>
  </si>
  <si>
    <t>1,3,5-triisopropylbenzene</t>
  </si>
  <si>
    <t>717-74-8</t>
  </si>
  <si>
    <t>1,3,5-trimethyl-2,4,6-tris(3,5-di-tert-butyl-4-hydroxybenzyl)benzene</t>
  </si>
  <si>
    <t>1709-70-2</t>
  </si>
  <si>
    <t>1,3,5-trimethylbenzene</t>
  </si>
  <si>
    <t>108-67-8</t>
  </si>
  <si>
    <t>1,3,5-trimethylcyclohexane</t>
  </si>
  <si>
    <t>1839-63-0</t>
  </si>
  <si>
    <t>1,3,5-trimethylhexahydro-1,3,5-triazine</t>
  </si>
  <si>
    <t>108-74-7</t>
  </si>
  <si>
    <t>1,3,5-trimethylpiperidine</t>
  </si>
  <si>
    <t>27644-32-2</t>
  </si>
  <si>
    <t>1,3,5-trinitrobenzene</t>
  </si>
  <si>
    <t>99-35-4</t>
  </si>
  <si>
    <t>1,3,5-trioxane</t>
  </si>
  <si>
    <t>110-88-3 (PM)</t>
  </si>
  <si>
    <t>110-88-3 (Vapor)</t>
  </si>
  <si>
    <t>1,3,5-tris(3,3,3-trifluoropropyl)-methylcyclotrisiloxane</t>
  </si>
  <si>
    <t>2374-14-3</t>
  </si>
  <si>
    <t>1,3,5-tris(3-dimethylamino) propylhexahydro-s-triazine</t>
  </si>
  <si>
    <t>15875-13-5</t>
  </si>
  <si>
    <t>1,3,5-tris(6-isocyanatohexyl)-1,3,5-triazinane-2,4,6-trione</t>
  </si>
  <si>
    <t>3779-63-3</t>
  </si>
  <si>
    <t>1,3,5-tris[3-(trimethoxysilyl)propyl]-1,3,5-triazinane-2,4,6-trione</t>
  </si>
  <si>
    <t>26115-70-8 (PM)</t>
  </si>
  <si>
    <t>26115-70-8 (Vapor)</t>
  </si>
  <si>
    <t>1,3,6,8-pyrenetetrasulfonic acid tetrasodium salt hydrate</t>
  </si>
  <si>
    <t>59572-10-0</t>
  </si>
  <si>
    <t>1,3,6-hexanetricarbonitrile</t>
  </si>
  <si>
    <t>1772-25-4</t>
  </si>
  <si>
    <t>1,3-benzenedimethanamine, polymer with diglycidyl ether of bisphenol A and 2,2,4-trimethyl 1,6-hexane diamine</t>
  </si>
  <si>
    <t>68738-77-2</t>
  </si>
  <si>
    <t>1,3-benzoxazole-2(3H)-thione</t>
  </si>
  <si>
    <t>2382-96-9</t>
  </si>
  <si>
    <t>1,3-bis(hydroxymethyl)-5,5-dimethyl-2,4-imidazolidinedione</t>
  </si>
  <si>
    <t>6440-58-0</t>
  </si>
  <si>
    <t>1,3-butadiene</t>
  </si>
  <si>
    <t>106-99-0</t>
  </si>
  <si>
    <t>1,3-butadiene homopolymer</t>
  </si>
  <si>
    <t>9003-17-2</t>
  </si>
  <si>
    <t>1,3-butanediol</t>
  </si>
  <si>
    <t>107-88-0</t>
  </si>
  <si>
    <t>1,3-butanediol dimethacrylate</t>
  </si>
  <si>
    <t>1189-08-8</t>
  </si>
  <si>
    <t>1,3-butanediol, polymer with 2-ethyl-2-(hydroxymethyl)-1,3-propanediol and 5-isocyanato-1-(isocyanatomethyl)-1,3,3-trimethylcyclohexane</t>
  </si>
  <si>
    <t>30228-07-0</t>
  </si>
  <si>
    <t>1,3-cyclohexane dicarboxaldehyde</t>
  </si>
  <si>
    <t>55309-54-1</t>
  </si>
  <si>
    <t>1,3-cyclohexanediol</t>
  </si>
  <si>
    <t>504-01-8</t>
  </si>
  <si>
    <t>1,3-cyclohexanedione</t>
  </si>
  <si>
    <t>504-02-9</t>
  </si>
  <si>
    <t>1,3-dichloro-1,1,2,2,3-pentafluoropropane</t>
  </si>
  <si>
    <t>507-55-1</t>
  </si>
  <si>
    <t>1,3-dichloro-2-butene</t>
  </si>
  <si>
    <t>7415-31-8</t>
  </si>
  <si>
    <t>1,3-dichloro-2-butene, mixture of cis and trans</t>
  </si>
  <si>
    <t>926-57-8</t>
  </si>
  <si>
    <t>1,3-dichloro-2-propanol</t>
  </si>
  <si>
    <t>96-23-1</t>
  </si>
  <si>
    <t>1,3-dichloro-2-propanol phosphate</t>
  </si>
  <si>
    <t>13674-87-8</t>
  </si>
  <si>
    <t>1,3-dichloro-2-propyloxymethyl propionate</t>
  </si>
  <si>
    <t>89910-07-6 (PM)</t>
  </si>
  <si>
    <t>89910-07-6 (Vapor)</t>
  </si>
  <si>
    <t>1,3-dichloro-5,5-dimethyl-2,4-imidazolidinedione</t>
  </si>
  <si>
    <t>118-52-5</t>
  </si>
  <si>
    <t>1,3-dichlorobenzene</t>
  </si>
  <si>
    <t>541-73-1</t>
  </si>
  <si>
    <t>1,3-dichloropropane</t>
  </si>
  <si>
    <t>142-28-9</t>
  </si>
  <si>
    <t>1,3-dichloropropene</t>
  </si>
  <si>
    <t>542-75-6</t>
  </si>
  <si>
    <t>1,3-dihydroxybenzene</t>
  </si>
  <si>
    <t>120-80-9</t>
  </si>
  <si>
    <t>1,3-diisopropenylbenzene</t>
  </si>
  <si>
    <t>3748-13-8</t>
  </si>
  <si>
    <t>1,3-diisopropyl -5-ethylbenzene</t>
  </si>
  <si>
    <t>15181-13-2</t>
  </si>
  <si>
    <t>1,3-diisopropylbenzene</t>
  </si>
  <si>
    <t>99-62-7</t>
  </si>
  <si>
    <t>1,3-dimethyl-2-imidazolidinone</t>
  </si>
  <si>
    <t>80-73-9</t>
  </si>
  <si>
    <t>1,3-dimethyl-4-ethylbenzene</t>
  </si>
  <si>
    <t>874-41-9</t>
  </si>
  <si>
    <t>1,3-dimethyl-5-ethylbenzene</t>
  </si>
  <si>
    <t>934-74-7</t>
  </si>
  <si>
    <t>1,3-dimethylbutylamine</t>
  </si>
  <si>
    <t>108-09-8</t>
  </si>
  <si>
    <t>1,3-dimethylcyclohexane, mixture of cis and trans</t>
  </si>
  <si>
    <t>591-21-9</t>
  </si>
  <si>
    <t>1,3-dimethylindane</t>
  </si>
  <si>
    <t>4175-53-5</t>
  </si>
  <si>
    <t>1,3-dimethylnaphthalene</t>
  </si>
  <si>
    <t>575-41-7</t>
  </si>
  <si>
    <t>1,3-dioxepane</t>
  </si>
  <si>
    <t>505-65-7</t>
  </si>
  <si>
    <t>1,3-dioxolane</t>
  </si>
  <si>
    <t>646-06-0</t>
  </si>
  <si>
    <t>1,3-diphenyl-2-propene-1-one</t>
  </si>
  <si>
    <t>94-41-7</t>
  </si>
  <si>
    <t>1,3-isobenzofurandione, hexahydromethyl-, polymer with 2,2-bis(hydroxymethyl)-1,3-propanediol, ethyloxirane, hexahydro-1,3-isobenzofurandione and oxirane</t>
  </si>
  <si>
    <t>169276-18-0</t>
  </si>
  <si>
    <t>1,3-isobenzofurandione, polymer with 2,5-furandione and 2,2'-oxybis(ethanol)</t>
  </si>
  <si>
    <t>26123-45-5</t>
  </si>
  <si>
    <t>1,3-isobenzofurandione, polymer with ethenylbenzene, 2,5-furandione and 1,2-propanediol</t>
  </si>
  <si>
    <t>26182-24-1</t>
  </si>
  <si>
    <t>1,3-pentadiene</t>
  </si>
  <si>
    <t>504-60-9</t>
  </si>
  <si>
    <t>1,3-pentadiene polymer with 2-methyl-2-butene</t>
  </si>
  <si>
    <t>26813-14-9</t>
  </si>
  <si>
    <t>1,3-pentanediol</t>
  </si>
  <si>
    <t>504-63-2</t>
  </si>
  <si>
    <t>1,3-phenylene diamine</t>
  </si>
  <si>
    <t>108-45-2</t>
  </si>
  <si>
    <t>1,3-propandiamine-N-9-octadecenyl</t>
  </si>
  <si>
    <t>7173-62-8</t>
  </si>
  <si>
    <t>1,3-trimethylenediamine</t>
  </si>
  <si>
    <t>109-76-2</t>
  </si>
  <si>
    <t>1,4-(1-methyl-4-(1-methylethyl)-7-oxabicyclo[2.2.1]heptane)cineole</t>
  </si>
  <si>
    <t>470-67-7</t>
  </si>
  <si>
    <t>1,4-anhydro-5,6-di-O-(9Z)-9-octadecenoyl-D-glucitol</t>
  </si>
  <si>
    <t>8007-43-0</t>
  </si>
  <si>
    <t>1,4-anhydro-6-O-dodecanoyl-2,3-bis-O-(2-hydroxyethyl)-D-glucitol</t>
  </si>
  <si>
    <t>9005-67-8</t>
  </si>
  <si>
    <t>1,4-bis((2,3-epoxypropoxy)methyl)cyclohexane</t>
  </si>
  <si>
    <t>14228-73-0</t>
  </si>
  <si>
    <t>1,4-bis(3-aminopropyl)piperazine</t>
  </si>
  <si>
    <t>7209-38-3</t>
  </si>
  <si>
    <t>1,4-bis(methylene)-cyclohexane</t>
  </si>
  <si>
    <t>4982-20-1</t>
  </si>
  <si>
    <t>1,4-butanediol</t>
  </si>
  <si>
    <t>110-63-4</t>
  </si>
  <si>
    <t>1,4-butanediol vinyl ether</t>
  </si>
  <si>
    <t>17832-28-9</t>
  </si>
  <si>
    <t>1,4-butynediol</t>
  </si>
  <si>
    <t>110-65-6</t>
  </si>
  <si>
    <t>1,4-cyclohexanedicarboxaldehyde</t>
  </si>
  <si>
    <t>33424-83-8</t>
  </si>
  <si>
    <t>1,4-cyclohexanedicarboxylic acid, dimethyl ester</t>
  </si>
  <si>
    <t>94-60-0</t>
  </si>
  <si>
    <t>1,4-cyclohexanedimethanol</t>
  </si>
  <si>
    <t>105-08-8</t>
  </si>
  <si>
    <t>1,4-cyclohexanediol</t>
  </si>
  <si>
    <t>556-48-9</t>
  </si>
  <si>
    <t>1,4-cyclohexanedione</t>
  </si>
  <si>
    <t>637-88-7 (Not Defined)</t>
  </si>
  <si>
    <t>637-88-7 (PM)</t>
  </si>
  <si>
    <t>1,4-cyclohexanediylbis(methylene) dibenzoate</t>
  </si>
  <si>
    <t>35541-81-2</t>
  </si>
  <si>
    <t>1,4-diamino-9,10-anthracenedione, N,N'-mixed 2-ethylhexyl and Me and pentyl derivs.</t>
  </si>
  <si>
    <t>74499-36-8</t>
  </si>
  <si>
    <t>1,4-dichloro-2-butene</t>
  </si>
  <si>
    <t>764-41-0</t>
  </si>
  <si>
    <t>1,4-dichlorobenzene</t>
  </si>
  <si>
    <t>106-46-7</t>
  </si>
  <si>
    <t>1,4-dichlorobenzene, polymer with sodium sulfide</t>
  </si>
  <si>
    <t>26125-40-6</t>
  </si>
  <si>
    <t>1,4-dichlorobutane</t>
  </si>
  <si>
    <t>110-56-5</t>
  </si>
  <si>
    <t>1,4-diglycidyloxybutane</t>
  </si>
  <si>
    <t>2425-79-8</t>
  </si>
  <si>
    <t>1,4-diisopropylbenzene</t>
  </si>
  <si>
    <t>100-18-5</t>
  </si>
  <si>
    <t>1,4-dimethyl-1-cyclohexene</t>
  </si>
  <si>
    <t>70688-47-0</t>
  </si>
  <si>
    <t>1,4-dimethyl-2-ethylbenzene</t>
  </si>
  <si>
    <t>1758-88-9</t>
  </si>
  <si>
    <t>1,4-dimethylnaphthalene</t>
  </si>
  <si>
    <t>571-58-4</t>
  </si>
  <si>
    <t>1,4-dimethylpiperazine</t>
  </si>
  <si>
    <t>106-58-1</t>
  </si>
  <si>
    <t>1,4-dinitrobenzene</t>
  </si>
  <si>
    <t>100-25-4</t>
  </si>
  <si>
    <t>1,4-dinitrosobenzene</t>
  </si>
  <si>
    <t>105-12-4</t>
  </si>
  <si>
    <t>1,4-dioxacycloheptadecane-5,17-dione</t>
  </si>
  <si>
    <t>105-95-3</t>
  </si>
  <si>
    <t>1,4-dioxane</t>
  </si>
  <si>
    <t>123-91-1</t>
  </si>
  <si>
    <t>1,4-hexadiene</t>
  </si>
  <si>
    <t>592-45-0</t>
  </si>
  <si>
    <t>1,4-naphthoquinone</t>
  </si>
  <si>
    <t>130-15-4</t>
  </si>
  <si>
    <t>1,4-pentadiene</t>
  </si>
  <si>
    <t>591-93-5</t>
  </si>
  <si>
    <t>1,4-piperazinediethanamine</t>
  </si>
  <si>
    <t>6531-38-0</t>
  </si>
  <si>
    <t>1,5,9-cyclododecatriene</t>
  </si>
  <si>
    <t>27070-59-3</t>
  </si>
  <si>
    <t>1,5-cyclooctadiene</t>
  </si>
  <si>
    <t>111-78-4</t>
  </si>
  <si>
    <t>1,5-di(2-furyl)pentan-3-one</t>
  </si>
  <si>
    <t>6075-11-2</t>
  </si>
  <si>
    <t>1,5-diamino-2-methylpentane</t>
  </si>
  <si>
    <t>15520-10-2</t>
  </si>
  <si>
    <t>1,5-dibromopentane</t>
  </si>
  <si>
    <t>111-24-0</t>
  </si>
  <si>
    <t>1,5-dimethyl-1,5-cyclooctadiene</t>
  </si>
  <si>
    <t>3760-14-3</t>
  </si>
  <si>
    <t>1,5-dimethyl-2-piperidone</t>
  </si>
  <si>
    <t>86917-58-0</t>
  </si>
  <si>
    <t>1,5-dimethylnaphthalene</t>
  </si>
  <si>
    <t>571-61-9</t>
  </si>
  <si>
    <t>1,5-dimethyltetralin</t>
  </si>
  <si>
    <t>21564-91-0</t>
  </si>
  <si>
    <t>1,5-hexadiene</t>
  </si>
  <si>
    <t>592-42-7</t>
  </si>
  <si>
    <t>1,5-hexanediol</t>
  </si>
  <si>
    <t>928-40-5</t>
  </si>
  <si>
    <t>1,5-naphthalene diisocyanate</t>
  </si>
  <si>
    <t>3173-72-6</t>
  </si>
  <si>
    <t>1,5-pentamethylene-1h-tetrazol</t>
  </si>
  <si>
    <t>54-95-5</t>
  </si>
  <si>
    <t>1,5-pentanediol</t>
  </si>
  <si>
    <t>111-29-5</t>
  </si>
  <si>
    <t>1,6-dibromohexane</t>
  </si>
  <si>
    <t>629-03-8</t>
  </si>
  <si>
    <t>1,6-dichlorohexane</t>
  </si>
  <si>
    <t>2163-00-0</t>
  </si>
  <si>
    <t>1,6-dimethylnaphthalene</t>
  </si>
  <si>
    <t>575-43-9</t>
  </si>
  <si>
    <t>1,6-hexanediamine, polymer with 2-(chloromethyl)oxirane, 2-methyloxirane and oxirane, hydrochloride</t>
  </si>
  <si>
    <t>68201-88-7</t>
  </si>
  <si>
    <t>1,6-hexanediol diacrylate</t>
  </si>
  <si>
    <t>13048-33-4</t>
  </si>
  <si>
    <t>1,6-hexanediol diglycidyl ether</t>
  </si>
  <si>
    <t>16096-31-4</t>
  </si>
  <si>
    <t>1,6-hexanediyl-bis(2-(2-(1-ethylpentyl)-3-oxazolidinyl)ethyl)carbamate</t>
  </si>
  <si>
    <t>140921-24-0</t>
  </si>
  <si>
    <t>1,6-hexasulfanediylbis(1-piperidinylmethanethione)</t>
  </si>
  <si>
    <t>971-15-3</t>
  </si>
  <si>
    <t>1,7-dimethylnaphthalene</t>
  </si>
  <si>
    <t>575-37-1</t>
  </si>
  <si>
    <t>1,7-octadiene</t>
  </si>
  <si>
    <t>3710-30-3</t>
  </si>
  <si>
    <t>1,8-dimethylnaphthalene</t>
  </si>
  <si>
    <t>569-41-5</t>
  </si>
  <si>
    <t>1-[[4-[phenylazo]-phenyl]azo]-2-naphthol</t>
  </si>
  <si>
    <t>92257-31-3</t>
  </si>
  <si>
    <t>1-[bis{3-{dimethylamino}propyl} amino]-2-propanol</t>
  </si>
  <si>
    <t>67151-63-7</t>
  </si>
  <si>
    <t>10,10'-oxydi-phenoxarsine</t>
  </si>
  <si>
    <t>58-36-6</t>
  </si>
  <si>
    <t>10-methylnonadecane</t>
  </si>
  <si>
    <t>56862-62-5</t>
  </si>
  <si>
    <t>11-methyl-1-ethylcyclopentane</t>
  </si>
  <si>
    <t>16747-50-5</t>
  </si>
  <si>
    <t>12,14-bis(methylene)-1,5,9-cyclohexadecatriene</t>
  </si>
  <si>
    <t>37013-22-2</t>
  </si>
  <si>
    <t xml:space="preserve">12-Crown-4 </t>
  </si>
  <si>
    <t>294-93-9</t>
  </si>
  <si>
    <t>12-hydroxy stearic acid</t>
  </si>
  <si>
    <t>106-14-9</t>
  </si>
  <si>
    <t>12-hydroxydodecanoic acid</t>
  </si>
  <si>
    <t>505-95-3</t>
  </si>
  <si>
    <t>12-hydroxyoctadecanoic acid, homopolymer, reaction products with N1,N1-dimethyl-1,3-propanediamine, di-Me sulfate-quaternized</t>
  </si>
  <si>
    <t>70879-66-2</t>
  </si>
  <si>
    <t>13-docosenamide</t>
  </si>
  <si>
    <t>112-84-5</t>
  </si>
  <si>
    <t>15-pentadecanolide</t>
  </si>
  <si>
    <t>106-02-5</t>
  </si>
  <si>
    <t>1-acetoxy-1,3-butadiene</t>
  </si>
  <si>
    <t>1515-76-0</t>
  </si>
  <si>
    <t>1-acetyl-2-phenyl hydrazine</t>
  </si>
  <si>
    <t>114-83-0</t>
  </si>
  <si>
    <t>1-acetylcyclohexanone</t>
  </si>
  <si>
    <t>932-66-1</t>
  </si>
  <si>
    <t>1-adamantyldimethylamine</t>
  </si>
  <si>
    <t>3717-40-6</t>
  </si>
  <si>
    <t>1-allyl-2,5-dimethoxy-3,4-(methylenedioxy)-benzene</t>
  </si>
  <si>
    <t>523-80-8</t>
  </si>
  <si>
    <t>1-allylnaphthalene</t>
  </si>
  <si>
    <t>2489-86-3</t>
  </si>
  <si>
    <t>1-aminoheptane</t>
  </si>
  <si>
    <t>111-68-2</t>
  </si>
  <si>
    <t>1-aminomethanamide dihydrogen tetraoxosulfate</t>
  </si>
  <si>
    <t>21351-39-3</t>
  </si>
  <si>
    <t>1-benzocyclobutyl pentanone</t>
  </si>
  <si>
    <t>6809-93-4</t>
  </si>
  <si>
    <t>1-benzothiophene</t>
  </si>
  <si>
    <t>95-15-8</t>
  </si>
  <si>
    <t>1-benzyl-3-methylbenzene</t>
  </si>
  <si>
    <t>620-47-3 (PM)</t>
  </si>
  <si>
    <t>620-47-3 (Vapor)</t>
  </si>
  <si>
    <t>1-bromo-2-chloroethane</t>
  </si>
  <si>
    <t>107-04-0</t>
  </si>
  <si>
    <t>1-bromo-2-chloropropane</t>
  </si>
  <si>
    <t>3017-96-7</t>
  </si>
  <si>
    <t>1-bromo-3-chloropropane</t>
  </si>
  <si>
    <t>109-70-6</t>
  </si>
  <si>
    <t>1-bromobutane</t>
  </si>
  <si>
    <t>109-65-9</t>
  </si>
  <si>
    <t>1-bromopropane</t>
  </si>
  <si>
    <t>106-94-5</t>
  </si>
  <si>
    <t>1-butanethiol</t>
  </si>
  <si>
    <t>109-79-5</t>
  </si>
  <si>
    <t>1-butanol</t>
  </si>
  <si>
    <t>71-36-3</t>
  </si>
  <si>
    <t>1-buten-3-yne</t>
  </si>
  <si>
    <t>689-97-4</t>
  </si>
  <si>
    <t>1-butene</t>
  </si>
  <si>
    <t>106-98-9</t>
  </si>
  <si>
    <t>1-butoxyethoxy-2-propanol</t>
  </si>
  <si>
    <t>124-16-3</t>
  </si>
  <si>
    <t>1-butyl isovalerate</t>
  </si>
  <si>
    <t>109-19-3</t>
  </si>
  <si>
    <t>1-chloro-1-hexene</t>
  </si>
  <si>
    <t>37368-20-0</t>
  </si>
  <si>
    <t>1-chloro-1-methylcyclopentane</t>
  </si>
  <si>
    <t>6196-85-6</t>
  </si>
  <si>
    <t>1-chloro-1-pentene</t>
  </si>
  <si>
    <t>21450-13-5</t>
  </si>
  <si>
    <t>1-chloro-2-(trifluoromethyl)benzene</t>
  </si>
  <si>
    <t>88-16-4</t>
  </si>
  <si>
    <t>1-chloro-2-methyl-propane</t>
  </si>
  <si>
    <t>513-36-0</t>
  </si>
  <si>
    <t>1-chloro-2-propanol</t>
  </si>
  <si>
    <t>127-00-4</t>
  </si>
  <si>
    <t>1-chloro-3,3,3-trifluoropropene</t>
  </si>
  <si>
    <t>2730-43-0</t>
  </si>
  <si>
    <t>1-chloro-4-(trifluoromethyl)benzene</t>
  </si>
  <si>
    <t>98-56-6</t>
  </si>
  <si>
    <t>1-chloro-4-nitrobenzene</t>
  </si>
  <si>
    <t>100-00-5</t>
  </si>
  <si>
    <t>1-chloroheptane</t>
  </si>
  <si>
    <t>629-06-1</t>
  </si>
  <si>
    <t>1-chloropentane</t>
  </si>
  <si>
    <t>543-59-9</t>
  </si>
  <si>
    <t>1-chloropropene</t>
  </si>
  <si>
    <t>590-21-6</t>
  </si>
  <si>
    <t>1-chlorotetradecane</t>
  </si>
  <si>
    <t>2425-54-9</t>
  </si>
  <si>
    <t>1-decene</t>
  </si>
  <si>
    <t>872-05-9</t>
  </si>
  <si>
    <t>1-docosanol</t>
  </si>
  <si>
    <t>661-19-8</t>
  </si>
  <si>
    <t>1-docosene</t>
  </si>
  <si>
    <t>1599-67-3 (Not Defined)</t>
  </si>
  <si>
    <t>1599-67-3 (PM)</t>
  </si>
  <si>
    <t>1-dodecanethiol</t>
  </si>
  <si>
    <t>112-55-0</t>
  </si>
  <si>
    <t>1-dodecanol, manufacture of, distillation lights</t>
  </si>
  <si>
    <t>189233-28-1</t>
  </si>
  <si>
    <t>1-dodecene</t>
  </si>
  <si>
    <t>112-41-4</t>
  </si>
  <si>
    <t>1-dodecene, dimer, hydrogenated</t>
  </si>
  <si>
    <t>151006-61-0</t>
  </si>
  <si>
    <t>1-dodecyne</t>
  </si>
  <si>
    <t>765-03-7</t>
  </si>
  <si>
    <t>1-eicosanol</t>
  </si>
  <si>
    <t>629-96-9</t>
  </si>
  <si>
    <t>1-eicosene</t>
  </si>
  <si>
    <t>3452-07-1 (Not Defined)</t>
  </si>
  <si>
    <t>3452-07-1 (PM)</t>
  </si>
  <si>
    <t>1-ethoxy propanol</t>
  </si>
  <si>
    <t>52125-53-8</t>
  </si>
  <si>
    <t>1-ethoxy-2-heptanone</t>
  </si>
  <si>
    <t>51149-70-3</t>
  </si>
  <si>
    <t>1-ethoxyethene</t>
  </si>
  <si>
    <t>109-92-2</t>
  </si>
  <si>
    <t>1-ethyl-2-(8-heptadecenyl)-4,5-dihydro-3-(2-hydroxyethyl)-(1H-imidazolium) ethyl sulfate</t>
  </si>
  <si>
    <t>68039-12-3</t>
  </si>
  <si>
    <t>1-ethyl-2-propylbenzene</t>
  </si>
  <si>
    <t>16021-20-8</t>
  </si>
  <si>
    <t>1-ethyl-2-pyrrolidinone</t>
  </si>
  <si>
    <t>2687-91-4</t>
  </si>
  <si>
    <t>1-ethyl-3-methylimidazolium ethyl sulfate</t>
  </si>
  <si>
    <t>342573-75-5</t>
  </si>
  <si>
    <t>1-ethylnaphthalene</t>
  </si>
  <si>
    <t>1127-76-0</t>
  </si>
  <si>
    <t>1H-1,2,4-triazole-3-thiol</t>
  </si>
  <si>
    <t>3179-31-5</t>
  </si>
  <si>
    <t>1H-benzotriazole, sulfate</t>
  </si>
  <si>
    <t>24694-40-4</t>
  </si>
  <si>
    <t>1-heptadecanol</t>
  </si>
  <si>
    <t>1454-85-9 (Not Defined)</t>
  </si>
  <si>
    <t>1454-85-9 (PM)</t>
  </si>
  <si>
    <t>1-heptadecene</t>
  </si>
  <si>
    <t>6765-39-5</t>
  </si>
  <si>
    <t>1-heptene</t>
  </si>
  <si>
    <t>592-76-7</t>
  </si>
  <si>
    <t>1-hexacosanol</t>
  </si>
  <si>
    <t>506-52-5 (Not Defined)</t>
  </si>
  <si>
    <t>506-52-5 (PM)</t>
  </si>
  <si>
    <t>1-hexacosene</t>
  </si>
  <si>
    <t>18835-33-1 (Not Defined)</t>
  </si>
  <si>
    <t>18835-33-1 (PM)</t>
  </si>
  <si>
    <t>1-hexadecanethiol</t>
  </si>
  <si>
    <t>2917-26-2</t>
  </si>
  <si>
    <t>1-hexadecanol</t>
  </si>
  <si>
    <t>36653-82-4 (Not Defined)</t>
  </si>
  <si>
    <t>36653-82-4 (PM)</t>
  </si>
  <si>
    <t>1-hexadecene</t>
  </si>
  <si>
    <t>629-73-2</t>
  </si>
  <si>
    <t>1-hexanol</t>
  </si>
  <si>
    <t>111-27-3</t>
  </si>
  <si>
    <t>1-hexen-3-yne</t>
  </si>
  <si>
    <t>13721-54-5</t>
  </si>
  <si>
    <t>1-hexene</t>
  </si>
  <si>
    <t>592-41-6</t>
  </si>
  <si>
    <t>1-hexyn-3-ol</t>
  </si>
  <si>
    <t>105-31-7</t>
  </si>
  <si>
    <t>1H-imidazole</t>
  </si>
  <si>
    <t>288-32-4 (PM)</t>
  </si>
  <si>
    <t>288-32-4 (Vapor)</t>
  </si>
  <si>
    <t>1H-imidazoledipropanoic acid, 4,5-dihydro-1-(2-hydroxyethyl)-, 2-norcoco alkyl derivs., di-Me esters, phosphates (esters), sodium salts</t>
  </si>
  <si>
    <t>95913-20-5</t>
  </si>
  <si>
    <t>1H-pyrazole</t>
  </si>
  <si>
    <t>288-13-1 (PM)</t>
  </si>
  <si>
    <t>288-13-1 (Vapor)</t>
  </si>
  <si>
    <t>1-hydroxy-2-butanone</t>
  </si>
  <si>
    <t>5077-67-8</t>
  </si>
  <si>
    <t>1-hydroxy-2-propanone</t>
  </si>
  <si>
    <t>116-09-6</t>
  </si>
  <si>
    <t>1-hydroxy-4-(p-toluidino)-anthraquinone</t>
  </si>
  <si>
    <t>81-48-1</t>
  </si>
  <si>
    <t>1-hydroxycyclohexyl phenyl ketone</t>
  </si>
  <si>
    <t>947-19-3</t>
  </si>
  <si>
    <t>1-hydroxyethyl-2-cocoimidazoline</t>
  </si>
  <si>
    <t>61791-38-6</t>
  </si>
  <si>
    <t>1-hydroxyethylidene-1,1-diphosphonic acid</t>
  </si>
  <si>
    <t>2809-21-4</t>
  </si>
  <si>
    <t>1-imino-1H-isoindol-3-amine</t>
  </si>
  <si>
    <t>3468-11-9</t>
  </si>
  <si>
    <t>1-methacrylic acid, dodecyl ester</t>
  </si>
  <si>
    <t>90551-76-1</t>
  </si>
  <si>
    <t>1-methoxy-1-butanol</t>
  </si>
  <si>
    <t>30677-36-2</t>
  </si>
  <si>
    <t>1-methoxy-2-butanol</t>
  </si>
  <si>
    <t>53778-73-7</t>
  </si>
  <si>
    <t>1-methoxy-2-propanol</t>
  </si>
  <si>
    <t>107-98-2</t>
  </si>
  <si>
    <t>1-methoxy-2-propanol acetate</t>
  </si>
  <si>
    <t>108-65-6</t>
  </si>
  <si>
    <t>1-methoxy-2-propanone</t>
  </si>
  <si>
    <t>5878-19-3</t>
  </si>
  <si>
    <t>1-methoxypentane</t>
  </si>
  <si>
    <t>628-80-8</t>
  </si>
  <si>
    <t>1-methyl-1H-indene</t>
  </si>
  <si>
    <t>29036-25-7</t>
  </si>
  <si>
    <t>1-methyl-2-(2-propenyl)-benzene</t>
  </si>
  <si>
    <t>1587-04-8</t>
  </si>
  <si>
    <t>1-methyl-2-(C12-14-alkyloxy)oxirane</t>
  </si>
  <si>
    <t>39390-62-0 (PM)</t>
  </si>
  <si>
    <t>39390-62-0 (Vapor)</t>
  </si>
  <si>
    <t>1-methyl-2,5-pyrrolidinedione</t>
  </si>
  <si>
    <t>1121-07-9</t>
  </si>
  <si>
    <t>1-methyl-2-chlorobenzene</t>
  </si>
  <si>
    <t>25168-05-2</t>
  </si>
  <si>
    <t>1-methyl-2-methylene cyclohexane</t>
  </si>
  <si>
    <t>2808-75-5</t>
  </si>
  <si>
    <t>1-methyl-2-n-butylbenzene</t>
  </si>
  <si>
    <t>1595-11-5</t>
  </si>
  <si>
    <t>1-methyl-2-propylbenzene</t>
  </si>
  <si>
    <t>1074-17-5</t>
  </si>
  <si>
    <t>1-methyl-2-propylcyclohexane</t>
  </si>
  <si>
    <t>4291-79-6</t>
  </si>
  <si>
    <t>1-methyl-2-tert-butylbenzene</t>
  </si>
  <si>
    <t>27138-21-2</t>
  </si>
  <si>
    <t>1-methyl-3-butylbenzene</t>
  </si>
  <si>
    <t>1595-04-6</t>
  </si>
  <si>
    <t>1-methyl-3-propylbenzene</t>
  </si>
  <si>
    <t>1074-43-7</t>
  </si>
  <si>
    <t>1-methyl-4-(1-methylethyl)cyclohexanol</t>
  </si>
  <si>
    <t>21129-27-1</t>
  </si>
  <si>
    <t>1-methyl-4-butylbenzene</t>
  </si>
  <si>
    <t>1595-05-7</t>
  </si>
  <si>
    <t>1-methyl-4-propylbenzene</t>
  </si>
  <si>
    <t>1074-55-1</t>
  </si>
  <si>
    <t>1-methylcyclopentadiene</t>
  </si>
  <si>
    <t>26519-91-5</t>
  </si>
  <si>
    <t>1-methylcyclopentene</t>
  </si>
  <si>
    <t>693-89-0</t>
  </si>
  <si>
    <t>1-methylethylidine-bis-1,1-dimethylethyl) peroxide</t>
  </si>
  <si>
    <t>4262-61-7</t>
  </si>
  <si>
    <t>1-methylimidazole</t>
  </si>
  <si>
    <t>616-47-7</t>
  </si>
  <si>
    <t>1-methylindane</t>
  </si>
  <si>
    <t>767-58-8</t>
  </si>
  <si>
    <t>1-methyl-N-(trimethylsilyl)-methanesulfonamide</t>
  </si>
  <si>
    <t>999-99-5</t>
  </si>
  <si>
    <t>1-methylnaphthalene</t>
  </si>
  <si>
    <t>90-12-0</t>
  </si>
  <si>
    <t>1-methyl-trans-3-ethylcyclopentane</t>
  </si>
  <si>
    <t>2613-65-2</t>
  </si>
  <si>
    <t>1-naphthalene acetamide</t>
  </si>
  <si>
    <t>86-86-2</t>
  </si>
  <si>
    <t>1-naphthalenesulfonic acid, polymer with formaldehyde, calcium salt</t>
  </si>
  <si>
    <t>37293-74-6</t>
  </si>
  <si>
    <t>1-naphthol</t>
  </si>
  <si>
    <t>90-15-3</t>
  </si>
  <si>
    <t>1-naphthylamine</t>
  </si>
  <si>
    <t>134-32-7</t>
  </si>
  <si>
    <t>1-nitropropane</t>
  </si>
  <si>
    <t>108-03-2</t>
  </si>
  <si>
    <t>1-nitropyrene</t>
  </si>
  <si>
    <t>5522-43-0</t>
  </si>
  <si>
    <t>1-nonadecanol</t>
  </si>
  <si>
    <t>1454-84-8 (Not Defined)</t>
  </si>
  <si>
    <t>1454-84-8 (PM)</t>
  </si>
  <si>
    <t>1-nonadecene</t>
  </si>
  <si>
    <t>18435-45-5</t>
  </si>
  <si>
    <t>1-nonanamine</t>
  </si>
  <si>
    <t>112-20-9</t>
  </si>
  <si>
    <t>1-nonanethiol</t>
  </si>
  <si>
    <t>1455-21-6</t>
  </si>
  <si>
    <t>1-nonene</t>
  </si>
  <si>
    <t>124-11-8</t>
  </si>
  <si>
    <t>1-nonyne</t>
  </si>
  <si>
    <t>3452-09-3</t>
  </si>
  <si>
    <t>1-octacosene</t>
  </si>
  <si>
    <t>18835-34-2 (Not Defined)</t>
  </si>
  <si>
    <t>18835-34-2 (PM)</t>
  </si>
  <si>
    <t>1-octadecanethiol</t>
  </si>
  <si>
    <t>2885-00-9</t>
  </si>
  <si>
    <t>1-octadecanol</t>
  </si>
  <si>
    <t>112-92-5 (Not Defined)</t>
  </si>
  <si>
    <t>112-92-5 (PM)</t>
  </si>
  <si>
    <t>1-octadecanol, manuf. of, distn. Lights</t>
  </si>
  <si>
    <t>189233-31-6 (Not Defined)</t>
  </si>
  <si>
    <t>189233-31-6 (PM)</t>
  </si>
  <si>
    <t>1-octadecene</t>
  </si>
  <si>
    <t>112-88-9</t>
  </si>
  <si>
    <t>1-octene</t>
  </si>
  <si>
    <t>111-66-0</t>
  </si>
  <si>
    <t>1-octyl alcohol</t>
  </si>
  <si>
    <t>111-87-5</t>
  </si>
  <si>
    <t>1-O-methyl-3,6-anhydro-alpha-D-mannopyranose</t>
  </si>
  <si>
    <t>15814-56-9 (Not Defined)</t>
  </si>
  <si>
    <t>15814-56-9 (PM)</t>
  </si>
  <si>
    <t>1-pentadecanol</t>
  </si>
  <si>
    <t>629-76-5 (Not Defined)</t>
  </si>
  <si>
    <t>629-76-5 (PM)</t>
  </si>
  <si>
    <t>1-pentadecene</t>
  </si>
  <si>
    <t>13360-61-7 (Not Defined)</t>
  </si>
  <si>
    <t>13360-61-7 (PM)</t>
  </si>
  <si>
    <t>1-pentanethiol</t>
  </si>
  <si>
    <t>110-66-7</t>
  </si>
  <si>
    <t>1-pentanol</t>
  </si>
  <si>
    <t>71-41-0</t>
  </si>
  <si>
    <t>1-penten-4-yne</t>
  </si>
  <si>
    <t>871-28-3</t>
  </si>
  <si>
    <t>1-pentene</t>
  </si>
  <si>
    <t>109-67-1</t>
  </si>
  <si>
    <t>1-pentyl-2,5-pyrrolidinedione</t>
  </si>
  <si>
    <t>5332-35-4</t>
  </si>
  <si>
    <t>1-pentyne</t>
  </si>
  <si>
    <t>627-19-0</t>
  </si>
  <si>
    <t>1-phenyl-1-propanol</t>
  </si>
  <si>
    <t>93-54-9</t>
  </si>
  <si>
    <t>1-phenyl-2-heptanone</t>
  </si>
  <si>
    <t>6683-94-9</t>
  </si>
  <si>
    <t>1-phenylnaphthalene</t>
  </si>
  <si>
    <t>605-02-7</t>
  </si>
  <si>
    <t>1-phenylthiourea</t>
  </si>
  <si>
    <t>103-85-5</t>
  </si>
  <si>
    <t>1-piperazineethanamine and tall-oil fatty acid amides</t>
  </si>
  <si>
    <t>475285-70-2</t>
  </si>
  <si>
    <t>1-piperidine pentanol</t>
  </si>
  <si>
    <t>2937-83-9</t>
  </si>
  <si>
    <t>1-propanesulfonic acid, 2-methyl-2-((1-oxo-2-propen-1-yl)amino)-, sodium salt (1:1), polymer with 2-propenamide</t>
  </si>
  <si>
    <t>38193-60-1</t>
  </si>
  <si>
    <t>1-propanol</t>
  </si>
  <si>
    <t>71-23-8</t>
  </si>
  <si>
    <t>1-propene, hydroformylation products, by-products from, distn. residues</t>
  </si>
  <si>
    <t>203588-70-9</t>
  </si>
  <si>
    <t>1-propene, hydroformylation products, high-boiling</t>
  </si>
  <si>
    <t>68551-11-1</t>
  </si>
  <si>
    <t>1-propoxy-2-(propylthio)-3-(trifluoromethyl)-benzene</t>
  </si>
  <si>
    <t>1-propoxy-2-propanol</t>
  </si>
  <si>
    <t>1569-01-3</t>
  </si>
  <si>
    <t>1-tetracosanol</t>
  </si>
  <si>
    <t>506-51-4</t>
  </si>
  <si>
    <t>1-tetracosene</t>
  </si>
  <si>
    <t>10192-32-2 (Not Defined)</t>
  </si>
  <si>
    <t>10192-32-2 (PM)</t>
  </si>
  <si>
    <t>1-tetradecanol</t>
  </si>
  <si>
    <t>112-72-1 (Not Defined)</t>
  </si>
  <si>
    <t>112-72-1 (PM)</t>
  </si>
  <si>
    <t>1-tetradecanol-1-propanoate</t>
  </si>
  <si>
    <t>6221-95-0</t>
  </si>
  <si>
    <t>1-tetradecene</t>
  </si>
  <si>
    <t>1120-36-1</t>
  </si>
  <si>
    <t>1-tridecene</t>
  </si>
  <si>
    <t>2437-56-1</t>
  </si>
  <si>
    <t>1-tridecyl alcohol</t>
  </si>
  <si>
    <t>112-70-9</t>
  </si>
  <si>
    <t>1-undecanethiol</t>
  </si>
  <si>
    <t>5332-52-5</t>
  </si>
  <si>
    <t>1-undecene</t>
  </si>
  <si>
    <t>821-95-4</t>
  </si>
  <si>
    <t>1-vinyl-1H-imidazole</t>
  </si>
  <si>
    <t>1072-63-5</t>
  </si>
  <si>
    <t>2 (2'-hydroxy-5'-methylphenyl) benzotriazole</t>
  </si>
  <si>
    <t>2440-22-4</t>
  </si>
  <si>
    <t>2-((2-(dimethylamino)ethyl)methylamino)-ethanol</t>
  </si>
  <si>
    <t>2212-32-0</t>
  </si>
  <si>
    <t>2-((2-aminoethyl)amino)ethanol, polymer with methyloxirane</t>
  </si>
  <si>
    <t>31568-06-6</t>
  </si>
  <si>
    <t>2-((dimethylamino)methyl)phenol</t>
  </si>
  <si>
    <t>120-65-0</t>
  </si>
  <si>
    <t>2-(1,1-dimethylethyl)-5-pyrimidinol, sodium salt</t>
  </si>
  <si>
    <t>146237-62-9</t>
  </si>
  <si>
    <t>2-(1,3-benzothiazol-2-ylsulfanyl)succinic acid</t>
  </si>
  <si>
    <t>95154-01-1</t>
  </si>
  <si>
    <t>2-(2-(2-hydroxy-1-naphthalenyl)diazenyl)-5-methylbenzenesulfonic acid, barium salt (2:1)</t>
  </si>
  <si>
    <t>108825-27-0</t>
  </si>
  <si>
    <t>2-(2,3,4,5-tetramethylnonoxy)ethanol</t>
  </si>
  <si>
    <t>68015-67-8</t>
  </si>
  <si>
    <t>2-(2,4,5-trichlorophenoxy)propionic acid</t>
  </si>
  <si>
    <t>93-72-1</t>
  </si>
  <si>
    <t>2-(2-aminoethoxy)ethanol</t>
  </si>
  <si>
    <t>929-06-6</t>
  </si>
  <si>
    <t>2-(2-butoxyethoxy)ethanol</t>
  </si>
  <si>
    <t>210818-08-9</t>
  </si>
  <si>
    <t>2-(2-ethoxyethox)yethyl acrylate</t>
  </si>
  <si>
    <t>7328-17-8</t>
  </si>
  <si>
    <t>2-(2H-benzotriazol-2-yl)-4,6-bis(1-methyl-1-phenylethyl)phenol</t>
  </si>
  <si>
    <t>70321-86-7 (PM)</t>
  </si>
  <si>
    <t>70321-86-7 (Vapor)</t>
  </si>
  <si>
    <t>2-(2H-benzotriazol-2-yl)-6-(1-methyl-1-phenylethyl)-4-(1,1,3,3-tetramethylbutyl)phenol</t>
  </si>
  <si>
    <t>73936-91-1</t>
  </si>
  <si>
    <t>2-(2'-hydroxy-3,5'-diteramylphenyl) benzotriazole</t>
  </si>
  <si>
    <t>25973-55-1</t>
  </si>
  <si>
    <t>2-(2-hydroxyethylamino)ethanol</t>
  </si>
  <si>
    <t>8033-73-6</t>
  </si>
  <si>
    <t>2-(2-hydroxyphenyl)-2-(4-hydroxyphenyl)propane</t>
  </si>
  <si>
    <t>837-08-1 (PM)</t>
  </si>
  <si>
    <t>837-08-1 (Vapor)</t>
  </si>
  <si>
    <t>2-(2-nonylphenoxy)ethanol phosphoric acid</t>
  </si>
  <si>
    <t>51811-79-1</t>
  </si>
  <si>
    <t>2-(2-pyridyl)benzimidazole</t>
  </si>
  <si>
    <t>1137-68-4</t>
  </si>
  <si>
    <t>2-(2-trifluoromethylphenylazo)-N-(2,3-dihydro-2-oxo-1H-benzimidazol-5-yl)-3-oxobutanamide</t>
  </si>
  <si>
    <t>68134-22-5</t>
  </si>
  <si>
    <t>2-(3,4-dichlorophenyl)-4-methyl-1,2,4-oxadiazolidine-3,5-dione</t>
  </si>
  <si>
    <t>20354-26-1</t>
  </si>
  <si>
    <t>2-(3-isobutylphenyl)propionic acid</t>
  </si>
  <si>
    <t>66622-47-7</t>
  </si>
  <si>
    <t>2(5H)-furanone</t>
  </si>
  <si>
    <t>497-23-4</t>
  </si>
  <si>
    <t>2-(7-methyloctyl)phenol</t>
  </si>
  <si>
    <t>27938-31-4</t>
  </si>
  <si>
    <t>2-(8-heptadecen-1-yl)-4,5-dihydro-1H-imidazole-1-ethanol</t>
  </si>
  <si>
    <t>95-38-5</t>
  </si>
  <si>
    <t>2-(acryloyloxy)ethyl)trimethylammonium chloride</t>
  </si>
  <si>
    <t>5039-78-1</t>
  </si>
  <si>
    <t>2-(butylamino)ethanol</t>
  </si>
  <si>
    <t>111-75-1</t>
  </si>
  <si>
    <t>2-(chloromethyl)oxirane</t>
  </si>
  <si>
    <t>9009-12-5</t>
  </si>
  <si>
    <t>2-(E)-butanedioic acid, polymer with methyloxirane and oxirane</t>
  </si>
  <si>
    <t>68400-72-6 (PM)</t>
  </si>
  <si>
    <t>68400-72-6 (Vapor)</t>
  </si>
  <si>
    <t>2-(E)-butanedioic acid, polymer with methyloxirane and oxirane and 1,2,3-propanetriol</t>
  </si>
  <si>
    <t>68400-71-5 (PM)</t>
  </si>
  <si>
    <t>68400-71-5 (Vapor)</t>
  </si>
  <si>
    <t>2-(ethylamino)ethanol</t>
  </si>
  <si>
    <t>110-73-6</t>
  </si>
  <si>
    <t>2-(heptadecenyl)-2-oxazoline-4,4-dimethanol</t>
  </si>
  <si>
    <t>28984-69-2</t>
  </si>
  <si>
    <t>2-(hydroxyl t-butyl)-5,5-dimethyl 1,3-dioxane</t>
  </si>
  <si>
    <t>2-(mercapto)-6-(trifluoromethyl)-phenol</t>
  </si>
  <si>
    <t>2-(methylthio)phenol</t>
  </si>
  <si>
    <t>1073-29-6</t>
  </si>
  <si>
    <t>2-(nonylphenoxy)ethanol</t>
  </si>
  <si>
    <t>27986-36-3</t>
  </si>
  <si>
    <t>2-(perfluoroalkyl)ethanol</t>
  </si>
  <si>
    <t>65545-80-4</t>
  </si>
  <si>
    <t>2-(phenylmethyl)isoquinolinium, chloride</t>
  </si>
  <si>
    <t>35674-56-7</t>
  </si>
  <si>
    <t>2-(propylthio)-3-(trifluoromethyl)phenol</t>
  </si>
  <si>
    <t>380611-43-8</t>
  </si>
  <si>
    <t>2-(Z)-butenedioic acid, dibutyl ester polymer with chloroethene and 1,2-propanediol mono-2-propenoate</t>
  </si>
  <si>
    <t>114653-42-8</t>
  </si>
  <si>
    <t>2,2'-((9,10-dihydro-9,10-dioxo-1,4-anthracenediyl)diimino)bis(5-methyl-benzenesulfonic acid, disodium salt</t>
  </si>
  <si>
    <t>4403-90-1</t>
  </si>
  <si>
    <t>2,2'-(4-methylphenylimino)diethanol</t>
  </si>
  <si>
    <t>3077-12-1 (PM)</t>
  </si>
  <si>
    <t>3077-12-1 (Vapor)</t>
  </si>
  <si>
    <t>2,2',2"-nitrotrisethanol, homopolymer</t>
  </si>
  <si>
    <t>64114-46-1</t>
  </si>
  <si>
    <t>2,2',2"-nitrotrisethanol, homopolymer, reaction products with chloromethane</t>
  </si>
  <si>
    <t>68609-18-7</t>
  </si>
  <si>
    <t>2,2',2''-[propane-1,2,3-triyltris(oxy)]triethanol</t>
  </si>
  <si>
    <t>31694-55-0</t>
  </si>
  <si>
    <t>2,2',2''-nitrilotriethanol sulfate</t>
  </si>
  <si>
    <t>7376-31-0</t>
  </si>
  <si>
    <t>2,2',2''-nitrilotriethanol, hydrochloride</t>
  </si>
  <si>
    <t>637-39-8</t>
  </si>
  <si>
    <t>2,2',2''-nitrilotrisacetamide</t>
  </si>
  <si>
    <t>4862-18-4</t>
  </si>
  <si>
    <t>2,2',2''-nitrilotris-ethanol, homopolymer, hydrochloride</t>
  </si>
  <si>
    <t>67924-33-8</t>
  </si>
  <si>
    <t>2,2',2''-nitrilotrisethyl tri(dihydrogenphosphate)</t>
  </si>
  <si>
    <t>68140-45-4</t>
  </si>
  <si>
    <t>2,2',2''-nitrilotrisethyl tris(dihydrogen phosphate), sodium salt</t>
  </si>
  <si>
    <t>68171-29-9 (Not Defined)</t>
  </si>
  <si>
    <t>68171-29-9 (PM)</t>
  </si>
  <si>
    <t>2,2,2-trichloroacetaldehyde</t>
  </si>
  <si>
    <t>75-87-6</t>
  </si>
  <si>
    <t>2,2,2-trichloroethanol</t>
  </si>
  <si>
    <t>115-20-8</t>
  </si>
  <si>
    <t>2,2,3,3,4-pentamethylpentane</t>
  </si>
  <si>
    <t>16747-44-7</t>
  </si>
  <si>
    <t>2,2,3,3-tetramethylbutane</t>
  </si>
  <si>
    <t>594-82-1</t>
  </si>
  <si>
    <t>2,2,3,3-tetramethylhexane</t>
  </si>
  <si>
    <t>13475-81-5</t>
  </si>
  <si>
    <t>2,2,3,3-tetramethylpentane</t>
  </si>
  <si>
    <t>7154-79-2</t>
  </si>
  <si>
    <t>2,2,3,4,4-pentamethylpentane</t>
  </si>
  <si>
    <t>16747-45-8</t>
  </si>
  <si>
    <t>2,2,3,4-tetramethylhexane</t>
  </si>
  <si>
    <t>52897-08-2</t>
  </si>
  <si>
    <t>2,2,3,4-tetramethylpentane</t>
  </si>
  <si>
    <t>1186-53-4</t>
  </si>
  <si>
    <t>2,2,3,5-tetramethylhexane</t>
  </si>
  <si>
    <t>52897-09-3</t>
  </si>
  <si>
    <t>2,2',3-triisopropylbiphenyl</t>
  </si>
  <si>
    <t>29225-91-0</t>
  </si>
  <si>
    <t>2,2,3-trimethylbutane</t>
  </si>
  <si>
    <t>464-06-2</t>
  </si>
  <si>
    <t>2,2,3-trimethylheptane</t>
  </si>
  <si>
    <t>52896-92-1</t>
  </si>
  <si>
    <t>2,2,3-trimethylhexane</t>
  </si>
  <si>
    <t>16747-25-4</t>
  </si>
  <si>
    <t>2,2,3-trimethylpentane</t>
  </si>
  <si>
    <t>564-02-3</t>
  </si>
  <si>
    <t>2,2,4(2,4,4)-trimethyl-1,6-hexanediamine</t>
  </si>
  <si>
    <t>25620-58-0</t>
  </si>
  <si>
    <t>2,2,4,4-tetramethyl cyclobutanedione</t>
  </si>
  <si>
    <t>933-52-8</t>
  </si>
  <si>
    <t>2,2,4,4-tetramethyl-21-oxo-7-oxa-3,20-diazadispiro[5.1.11.2]heneicosane-20-propanoic acid dodecyl ester</t>
  </si>
  <si>
    <t>85099-51-0</t>
  </si>
  <si>
    <t>2,2,4,4-tetramethylhexane</t>
  </si>
  <si>
    <t>51750-65-3</t>
  </si>
  <si>
    <t>2,2,4,4-tetramethylpentane</t>
  </si>
  <si>
    <t>1070-87-7</t>
  </si>
  <si>
    <t>2,2,4,5-tetramethylhexane</t>
  </si>
  <si>
    <t>16747-42-5</t>
  </si>
  <si>
    <t>2,2,4-trimethyl-1,3-pentanediol</t>
  </si>
  <si>
    <t>144-19-4</t>
  </si>
  <si>
    <t>2,2,4-trimethyl-1,3-pentanediol dibenzoate</t>
  </si>
  <si>
    <t>68052-23-3</t>
  </si>
  <si>
    <t>2,2,4-trimethyl-1,3-pentanediol diisobutyrate</t>
  </si>
  <si>
    <t>6846-50-0</t>
  </si>
  <si>
    <t>2,2,4-trimethyl-1,6-hexanediamine</t>
  </si>
  <si>
    <t>3236-53-1</t>
  </si>
  <si>
    <t>2,2,4-trimethylheptane</t>
  </si>
  <si>
    <t>14720-74-2</t>
  </si>
  <si>
    <t>2,2,4-trimethylhexane</t>
  </si>
  <si>
    <t>16747-26-5</t>
  </si>
  <si>
    <t>2,2,4-trimethylpent-3-en-1-yl 2-methylpropanoate</t>
  </si>
  <si>
    <t>3494-69-7 (PM)</t>
  </si>
  <si>
    <t>3494-69-7 (Vapor)</t>
  </si>
  <si>
    <t>2,2,4-trimethylpentane</t>
  </si>
  <si>
    <t>540-84-1</t>
  </si>
  <si>
    <t>2,2,5,5-tetramethyldihydrofuran-3(2H)-one</t>
  </si>
  <si>
    <t>5455-94-7</t>
  </si>
  <si>
    <t>2,2,5,5-tetramethylhexane</t>
  </si>
  <si>
    <t>1071-81-4</t>
  </si>
  <si>
    <t>2,2,5-trimethylheptane</t>
  </si>
  <si>
    <t>20291-95-6</t>
  </si>
  <si>
    <t>2,2,5-trimethylhexane</t>
  </si>
  <si>
    <t>3522-94-9</t>
  </si>
  <si>
    <t>2,2,6-trimethylheptane</t>
  </si>
  <si>
    <t>1190-83-6</t>
  </si>
  <si>
    <t>2,2'-[(1-methylethylidene)bis] [4,1-phenyleneoxymethylene]bis-oxirane, homopolymer</t>
  </si>
  <si>
    <t>25085-99-8 (PM)</t>
  </si>
  <si>
    <t>25085-99-8 (Vapor)</t>
  </si>
  <si>
    <t>2,2'-[(1-methylethylidene)bis] 4,1-phenyleneoxy[(1-butoxumethyl)-2,1-ethanediyl oxymethylene)]bis-oxirane</t>
  </si>
  <si>
    <t>71033-08-4 (PM)</t>
  </si>
  <si>
    <t>71033-08-4 (Vapor)</t>
  </si>
  <si>
    <t>2,2'-[(E)-1,2-ethenediyl]bis[5-[[4-(4-morpholinyl)-6-(phenylamino)-1,3,5-triazin-2-yl]amino]-benzenesulfonic acid, sodium salt (1:2)</t>
  </si>
  <si>
    <t>16090-02-1 (PM)</t>
  </si>
  <si>
    <t>16090-02-1 (Vapor)</t>
  </si>
  <si>
    <t>2,2'-[1,2-ethanediylbis{oxy}bis[n,n-dimethyl]ethaneamine</t>
  </si>
  <si>
    <t>3065-46-1</t>
  </si>
  <si>
    <t>2,2'-[dioxybis(carbonyloxy)]dibutane</t>
  </si>
  <si>
    <t>19910-65-7 (PM)</t>
  </si>
  <si>
    <t>19910-65-7 (Vapor)</t>
  </si>
  <si>
    <t>2,2'-[dioxybis(carbonyloxy)]dipropane</t>
  </si>
  <si>
    <t>105-64-6</t>
  </si>
  <si>
    <t>2,2'-[oxybis(methylene)]bis[2-ethylpropane-1,3-diol]</t>
  </si>
  <si>
    <t>23235-61-2</t>
  </si>
  <si>
    <t>2,2'-azodi(2-methylbutyronitrile)</t>
  </si>
  <si>
    <t>13472-08-7</t>
  </si>
  <si>
    <t>2,2'-azodiisobutyronitrile</t>
  </si>
  <si>
    <t>78-67-1 (Not Defined)</t>
  </si>
  <si>
    <t>78-67-1 (PM)</t>
  </si>
  <si>
    <t>2,2'-bipyridyl</t>
  </si>
  <si>
    <t>366-18-7</t>
  </si>
  <si>
    <t>2,2-bis(bromomethyl)-1,3-propanediol, polymer with 2-(chloromethyl)oxirane</t>
  </si>
  <si>
    <t>31452-80-9</t>
  </si>
  <si>
    <t>2,2-dibromo malonamide</t>
  </si>
  <si>
    <t>73003-80-2</t>
  </si>
  <si>
    <t>2,2-dibromo-2-cyanoacetamide</t>
  </si>
  <si>
    <t>10222-01-2</t>
  </si>
  <si>
    <t>2,2-dibutyl-1,3,2-dioxastannepin-4,7-dione</t>
  </si>
  <si>
    <t>78-04-6</t>
  </si>
  <si>
    <t>2,2-dichloro-1,1,1-trifluoroethane</t>
  </si>
  <si>
    <t>306-83-2</t>
  </si>
  <si>
    <t>2,2-dichloroisopropyl ether</t>
  </si>
  <si>
    <t>63283-80-7</t>
  </si>
  <si>
    <t>2,2-dichloropropane</t>
  </si>
  <si>
    <t>594-20-7</t>
  </si>
  <si>
    <t>2,2-dichloropropionic acid</t>
  </si>
  <si>
    <t>75-99-0</t>
  </si>
  <si>
    <t>2,2-diethyl-1,3-propanediol</t>
  </si>
  <si>
    <t>115-76-4 (PM)</t>
  </si>
  <si>
    <t>115-76-4 (Vapor)</t>
  </si>
  <si>
    <t>2,2'-diisopropylbiphenyl</t>
  </si>
  <si>
    <t>36876-13-8</t>
  </si>
  <si>
    <t>2,2-dimehtylhexane</t>
  </si>
  <si>
    <t>590-73-8</t>
  </si>
  <si>
    <t>2,2-dimethoxy-1-aza-2-silacyclopentane-1-ethanamine</t>
  </si>
  <si>
    <t>618914-51-5</t>
  </si>
  <si>
    <t>2,2-dimethoxy-2-phenylacetophenone</t>
  </si>
  <si>
    <t>24650-42-8</t>
  </si>
  <si>
    <t>2,2-dimethoxypropane</t>
  </si>
  <si>
    <t>77-76-9</t>
  </si>
  <si>
    <t>2,2-dimethyl-1-(1-methylethyl)-3-(2-methyl-1-oxopropoxy)propyl phenylmethyl ester benzenedicarboxylic acid</t>
  </si>
  <si>
    <t>16883-83-3</t>
  </si>
  <si>
    <t>2,2-dimethyl-1-propanol</t>
  </si>
  <si>
    <t>75-84-3</t>
  </si>
  <si>
    <t>2,2-dimethylbutane</t>
  </si>
  <si>
    <t>75-83-2</t>
  </si>
  <si>
    <t>2,2-dimethylcyclopentanone</t>
  </si>
  <si>
    <t>4541-32-6</t>
  </si>
  <si>
    <t>2,2-dimethylheptane</t>
  </si>
  <si>
    <t>1071-26-7</t>
  </si>
  <si>
    <t>2,2-dimethyloctane</t>
  </si>
  <si>
    <t>15869-87-1</t>
  </si>
  <si>
    <t>2,2-dimethylpentane</t>
  </si>
  <si>
    <t>590-35-2</t>
  </si>
  <si>
    <t>2,2-dimethylthiazolidine</t>
  </si>
  <si>
    <t>19351-18-9</t>
  </si>
  <si>
    <t>2,2'-disulfanediyldiethanol</t>
  </si>
  <si>
    <t>1892-29-1</t>
  </si>
  <si>
    <t>2,2'-dithiobis-benzothiazole</t>
  </si>
  <si>
    <t>120-78-5</t>
  </si>
  <si>
    <t>2,2'-iminobisethanol, compd. with alpha-(nonylphenyl)-omega-hydroxypoly(oxy-1,2-ethanediyl) phosphate</t>
  </si>
  <si>
    <t>61837-81-8 (Not Defined)</t>
  </si>
  <si>
    <t>61837-81-8 (PM)</t>
  </si>
  <si>
    <t>2,2-iminobisethanol, N-(3-(branched decyloxy)propyl) derivs, N-oxides</t>
  </si>
  <si>
    <t>68478-65-9</t>
  </si>
  <si>
    <t>2,2'-iminobisethanol, N-coco alkyl derivs., N-oxides</t>
  </si>
  <si>
    <t>61791-47-7</t>
  </si>
  <si>
    <t>2,2'-iminobisethanol, N-tallow alkyl derivs.</t>
  </si>
  <si>
    <t>61791-44-4</t>
  </si>
  <si>
    <t>2,2'-iminodiethanol hydrochloride</t>
  </si>
  <si>
    <t>14426-21-2</t>
  </si>
  <si>
    <t>2,2'-methylene bis(4-methyl-6-tert-butyl phenol)</t>
  </si>
  <si>
    <t>119-47-1</t>
  </si>
  <si>
    <t>2,2'-oxybis(ethanol) dibenzoate</t>
  </si>
  <si>
    <t>120-55-8</t>
  </si>
  <si>
    <t>2,2'-oxybis(ethylamine)</t>
  </si>
  <si>
    <t>2752-17-2</t>
  </si>
  <si>
    <t>2,2'-oxybis-acetic acid</t>
  </si>
  <si>
    <t>110-99-6</t>
  </si>
  <si>
    <t>2,2'-oxybisethanol</t>
  </si>
  <si>
    <t>68909-76-2</t>
  </si>
  <si>
    <t>2,2'-oxybisethanol, reaction products with ammonia, morpholine derivs. residues</t>
  </si>
  <si>
    <t>68909-77-3</t>
  </si>
  <si>
    <t>2,2'-oxybis-ethanol, reaction products with ammonia, morpholine derivs. residues, acetates (salts)</t>
  </si>
  <si>
    <t>68877-16-7</t>
  </si>
  <si>
    <t>2,2'-oxybisethanol, reaction products with ammonia, morpholine derivs. residues, reaction products with sulfur dioxide</t>
  </si>
  <si>
    <t>102424-23-7</t>
  </si>
  <si>
    <t>2,2'-thiodiethanethiol</t>
  </si>
  <si>
    <t>3570-55-6</t>
  </si>
  <si>
    <t>2,3- dichloropropene</t>
  </si>
  <si>
    <t>78-88-6</t>
  </si>
  <si>
    <t>2,3,3,3-tetrafluoropropene</t>
  </si>
  <si>
    <t>754-12-1</t>
  </si>
  <si>
    <t>2,3,3,4-tetramethylhexane</t>
  </si>
  <si>
    <t>52897-10-6</t>
  </si>
  <si>
    <t>2,3,3,4-tetramethylpentane</t>
  </si>
  <si>
    <t>16747-38-9</t>
  </si>
  <si>
    <t>2,3,3,5-tetramethylhexane</t>
  </si>
  <si>
    <t>52897-11-7</t>
  </si>
  <si>
    <t>2,3,3-trichloro-1,1,1-trifluoropropane</t>
  </si>
  <si>
    <t>431-51-6</t>
  </si>
  <si>
    <t>2,3,3-trimethylheptane</t>
  </si>
  <si>
    <t>52896-93-2</t>
  </si>
  <si>
    <t>2,3,3-trimethylhexane</t>
  </si>
  <si>
    <t>16747-28-7</t>
  </si>
  <si>
    <t>2,3,3-trimethylpentane</t>
  </si>
  <si>
    <t>560-21-4</t>
  </si>
  <si>
    <t>2,3,4,6-tetrachlorophenol</t>
  </si>
  <si>
    <t>58-90-2</t>
  </si>
  <si>
    <t>2,3,4-trihydroxybenzophenone</t>
  </si>
  <si>
    <t>1143-72-2 (PM)</t>
  </si>
  <si>
    <t>1143-72-2 (Vapor)</t>
  </si>
  <si>
    <t>2,3,4-trihydroxybenzophenone naphthoquinone-1,2-diazido-5-sulfonate</t>
  </si>
  <si>
    <t>68510-93-0 (PM)</t>
  </si>
  <si>
    <t>68510-93-0 (Vapor)</t>
  </si>
  <si>
    <t>2,3,4-trimethylheptane</t>
  </si>
  <si>
    <t>52896-95-4</t>
  </si>
  <si>
    <t>2,3,4-trimethylhexane</t>
  </si>
  <si>
    <t>921-47-1</t>
  </si>
  <si>
    <t>2,3,4-trimethylpentane</t>
  </si>
  <si>
    <t>565-75-3</t>
  </si>
  <si>
    <t>2,3,5,6-tetrachloropyridine</t>
  </si>
  <si>
    <t>2402-79-1</t>
  </si>
  <si>
    <t>2,3,5-trichloropyridine</t>
  </si>
  <si>
    <t>16063-70-0</t>
  </si>
  <si>
    <t>2,3,5-trimethylheptane</t>
  </si>
  <si>
    <t>20278-85-7</t>
  </si>
  <si>
    <t>2,3,5-trimethylhexane</t>
  </si>
  <si>
    <t>1069-53-0</t>
  </si>
  <si>
    <t>2,3,6,7-tetramethyl-4-octene</t>
  </si>
  <si>
    <t>63830-66-0</t>
  </si>
  <si>
    <t>2,3,6-trimethylheptane</t>
  </si>
  <si>
    <t>4032-93-3</t>
  </si>
  <si>
    <t>2,3,6-trimethylphenol</t>
  </si>
  <si>
    <t>2416-94-6 (PM)</t>
  </si>
  <si>
    <t>2416-94-6 (Vapor)</t>
  </si>
  <si>
    <t>2,3,7,8-tetrachlorodibenzo-p-dioxin</t>
  </si>
  <si>
    <t>1746-01-6</t>
  </si>
  <si>
    <t>2,3,7-trimethyloctane</t>
  </si>
  <si>
    <t>62016-34-6</t>
  </si>
  <si>
    <t>2,3-benzo[b]fluorene</t>
  </si>
  <si>
    <t>243-17-4</t>
  </si>
  <si>
    <t>2,3-butylene glycol</t>
  </si>
  <si>
    <t>513-85-9</t>
  </si>
  <si>
    <t>2,3-diaminotoluene</t>
  </si>
  <si>
    <t>2687-25-4</t>
  </si>
  <si>
    <t>2,3-dichloro-1,1,1-trifluoropropane</t>
  </si>
  <si>
    <t>338-75-0</t>
  </si>
  <si>
    <t>2,3-dichloro-2-propanol</t>
  </si>
  <si>
    <t>616-23-9</t>
  </si>
  <si>
    <t>2,3-dichloroaniline</t>
  </si>
  <si>
    <t>608-27-5</t>
  </si>
  <si>
    <t>2,3-dichloropyridine</t>
  </si>
  <si>
    <t>2402-77-9</t>
  </si>
  <si>
    <t>2,3-dihydro-1,1,3-trimethyl-5-(1 -methylethyl)-1H-indene</t>
  </si>
  <si>
    <t>74057-44-6</t>
  </si>
  <si>
    <t>2,3-dihydro-1,1-dimethyl-3-phenyl-1H-indene</t>
  </si>
  <si>
    <t>6240-49-9</t>
  </si>
  <si>
    <t>2,3-dihydro-1,4-dioxine</t>
  </si>
  <si>
    <t>543-75-9</t>
  </si>
  <si>
    <t>2,3-dihydro-2,2-dimethyl-7-benzofuranol</t>
  </si>
  <si>
    <t>1563-38-8</t>
  </si>
  <si>
    <t>2,3-dihydro-4H-pyran</t>
  </si>
  <si>
    <t>110-87-2</t>
  </si>
  <si>
    <t>2,3-dihydrofuran</t>
  </si>
  <si>
    <t>1191-99-7</t>
  </si>
  <si>
    <t>2,3-dihydroxy-N,N,N-trimethyl-1-propanaminium chloride</t>
  </si>
  <si>
    <t>34004-36-9</t>
  </si>
  <si>
    <t>2,3-dimethyl-1,4-hexadiene</t>
  </si>
  <si>
    <t>18669-52-8</t>
  </si>
  <si>
    <t>2,3-dimethyl-1-butene</t>
  </si>
  <si>
    <t>563-78-0</t>
  </si>
  <si>
    <t>2,3-dimethyl-1-hexene</t>
  </si>
  <si>
    <t>16746-86-4</t>
  </si>
  <si>
    <t>2,3-dimethyl-2-butene</t>
  </si>
  <si>
    <t>563-79-1</t>
  </si>
  <si>
    <t>2,3-dimethyl-2-hexene</t>
  </si>
  <si>
    <t>7145-20-2</t>
  </si>
  <si>
    <t>2,3-dimethyl-2-pentenoic acid</t>
  </si>
  <si>
    <t>122630-51-7</t>
  </si>
  <si>
    <t>2,3-dimethylbutane</t>
  </si>
  <si>
    <t>79-29-8</t>
  </si>
  <si>
    <t>2,3-dimethylheptane</t>
  </si>
  <si>
    <t>3074-71-3</t>
  </si>
  <si>
    <t>2,3-dimethylhexane</t>
  </si>
  <si>
    <t>584-94-1</t>
  </si>
  <si>
    <t>2,3-dimethylnaphthalene</t>
  </si>
  <si>
    <t>581-40-8</t>
  </si>
  <si>
    <t>2,3-dimethyloctane</t>
  </si>
  <si>
    <t>7146-60-3</t>
  </si>
  <si>
    <t>2,3-dimethylpentane</t>
  </si>
  <si>
    <t>565-59-3</t>
  </si>
  <si>
    <t>2,3-dimethylpyridine</t>
  </si>
  <si>
    <t>108-47-4</t>
  </si>
  <si>
    <t>2,3-epoxy-1-butanol</t>
  </si>
  <si>
    <t>872-38-8</t>
  </si>
  <si>
    <t>2,3-epoxypropyl ester neodecanoic acid</t>
  </si>
  <si>
    <t>26761-45-5</t>
  </si>
  <si>
    <t>2,3-xylenol</t>
  </si>
  <si>
    <t>526-75-0</t>
  </si>
  <si>
    <t>2,4,4-trimethyl-1-pentene</t>
  </si>
  <si>
    <t>107-39-1</t>
  </si>
  <si>
    <t>2,4,4-trimethyl-2-pentanyl 2,2-dimethylpropaneperoxoate</t>
  </si>
  <si>
    <t>22288-41-1</t>
  </si>
  <si>
    <t>2,4,4-trimethyl-2-pentene</t>
  </si>
  <si>
    <t>107-40-4</t>
  </si>
  <si>
    <t>2,4,4-trimethylheptane</t>
  </si>
  <si>
    <t>4032-92-2</t>
  </si>
  <si>
    <t>2,4,4-trimethylhexane</t>
  </si>
  <si>
    <t>16747-30-1</t>
  </si>
  <si>
    <t>2,4,5-trichlorophenol</t>
  </si>
  <si>
    <t>95-95-4</t>
  </si>
  <si>
    <t>2,4,5-trichlorophenoxyacetic acid</t>
  </si>
  <si>
    <t>93-76-5</t>
  </si>
  <si>
    <t>2,4,5-trimethylheptane</t>
  </si>
  <si>
    <t>20278-84-6</t>
  </si>
  <si>
    <t>2,4,6-trichlorophenol</t>
  </si>
  <si>
    <t>88-06-2</t>
  </si>
  <si>
    <t>2,4,6-trimethyl-1-heptene</t>
  </si>
  <si>
    <t>102943-77-1</t>
  </si>
  <si>
    <t>2,4,6-trimethylbenzoylphenylphosphinic acid ethyl ester</t>
  </si>
  <si>
    <t>84434-11-7</t>
  </si>
  <si>
    <t>2,4,6-trimethylheptane</t>
  </si>
  <si>
    <t>2613-61-8</t>
  </si>
  <si>
    <t>2,4,6-trimethylphenol</t>
  </si>
  <si>
    <t>527-60-6 (PM)</t>
  </si>
  <si>
    <t>527-60-6 (Vapor)</t>
  </si>
  <si>
    <t>2,4,6-trimethylpyridine</t>
  </si>
  <si>
    <t>108-75-8</t>
  </si>
  <si>
    <t>2,4,6-trimethylstyrene</t>
  </si>
  <si>
    <t>769-25-5</t>
  </si>
  <si>
    <t>2,4,6-tris (1,1-dimethyl ethyl)-phenol</t>
  </si>
  <si>
    <t>732-26-3</t>
  </si>
  <si>
    <t>2,4,6-tris(2-pyridyl)-s-triazine</t>
  </si>
  <si>
    <t>3682-35-7</t>
  </si>
  <si>
    <t>2,4,6-tris(allyloxy)-1,3,5-triazine</t>
  </si>
  <si>
    <t>101-37-1</t>
  </si>
  <si>
    <t>2,4,6-tris-(dimethylaminomethyl)phenol</t>
  </si>
  <si>
    <t>90-72-2</t>
  </si>
  <si>
    <t>2,4,7,9-tetramethyl-5-decyne-4,7-diol</t>
  </si>
  <si>
    <t>126-86-3</t>
  </si>
  <si>
    <t>2,4,7,9-tetramethyl-5-decyne-4,7-diol ethoxylate</t>
  </si>
  <si>
    <t>9014-85-1</t>
  </si>
  <si>
    <t>2,4-bis(xylylazo)resorcinol</t>
  </si>
  <si>
    <t>29190-28-1</t>
  </si>
  <si>
    <t>2,4-bis[(4-dodecylphenyl)azo]resorcinol</t>
  </si>
  <si>
    <t>65087-00-5</t>
  </si>
  <si>
    <t>2,4-bis[(dimethylamino)methyl]phenol</t>
  </si>
  <si>
    <t>5424-54-4</t>
  </si>
  <si>
    <t>2,4-D dimethylamine salt</t>
  </si>
  <si>
    <t>2008-39-1</t>
  </si>
  <si>
    <t>2,4-dibromophenol</t>
  </si>
  <si>
    <t>615-58-7</t>
  </si>
  <si>
    <t>2,4-dichlorodiphenyldichloroethane</t>
  </si>
  <si>
    <t>53-19-0</t>
  </si>
  <si>
    <t>2,4-dichlorodiphenyldichloroethylene</t>
  </si>
  <si>
    <t>3424-82-6</t>
  </si>
  <si>
    <t>2,4-dichlorodiphenyltrichloroethane</t>
  </si>
  <si>
    <t>789-02-6</t>
  </si>
  <si>
    <t>2,4-dichlorophenol</t>
  </si>
  <si>
    <t>120-83-2</t>
  </si>
  <si>
    <t>2,4-dichlorophenoxyethyl sulfate sodium salt</t>
  </si>
  <si>
    <t>136-78-7</t>
  </si>
  <si>
    <t>2,4-didodecylbenzene sulfonic acid ammonium salt</t>
  </si>
  <si>
    <t>81611-36-1 (PM)</t>
  </si>
  <si>
    <t>81611-36-1 (Vapor)</t>
  </si>
  <si>
    <t>2,4-didodecylbenzene sulfonic acid compd with cyclohexylamine (1:1)</t>
  </si>
  <si>
    <t>14356-38-8 (PM)</t>
  </si>
  <si>
    <t>14356-38-8 (Vapor)</t>
  </si>
  <si>
    <t>2,4-difluoroaniline</t>
  </si>
  <si>
    <t>367-25-9</t>
  </si>
  <si>
    <t>2,4-dimethyl-1-heptene</t>
  </si>
  <si>
    <t>19549-87-2</t>
  </si>
  <si>
    <t>2,4-dimethyl-6-(2-methyl-2-propanyl)phenol</t>
  </si>
  <si>
    <t>1879-09-0</t>
  </si>
  <si>
    <t>2,4-dimethylheptane</t>
  </si>
  <si>
    <t>2213-23-2</t>
  </si>
  <si>
    <t>2,4-dimethylhexane</t>
  </si>
  <si>
    <t>589-43-5</t>
  </si>
  <si>
    <t>2,4-dimethyloctane</t>
  </si>
  <si>
    <t>4032-94-4</t>
  </si>
  <si>
    <t>2,4-dimethylpentane</t>
  </si>
  <si>
    <t>108-08-7</t>
  </si>
  <si>
    <t>2,4-dinitrotoluene</t>
  </si>
  <si>
    <t>121-14-2</t>
  </si>
  <si>
    <t>2,4-di-tert-butylphenol</t>
  </si>
  <si>
    <t>96-76-4</t>
  </si>
  <si>
    <t>2,4-hexanedione</t>
  </si>
  <si>
    <t>3002-24-2</t>
  </si>
  <si>
    <t>2,4-pentanediol</t>
  </si>
  <si>
    <t>625-69-4</t>
  </si>
  <si>
    <t>2,4-pentanedione</t>
  </si>
  <si>
    <t>123-54-6</t>
  </si>
  <si>
    <t>2,4-xylenesulfonic acid</t>
  </si>
  <si>
    <t>88-61-9</t>
  </si>
  <si>
    <t>2,4-xylenol</t>
  </si>
  <si>
    <t>105-67-9</t>
  </si>
  <si>
    <t>2,5,5-trimethyl-2-hexene</t>
  </si>
  <si>
    <t>40467-04-7</t>
  </si>
  <si>
    <t>2,5,5-trimethylheptane</t>
  </si>
  <si>
    <t>1189-99-7</t>
  </si>
  <si>
    <t>2,5,7,10-tetraoxaundecane</t>
  </si>
  <si>
    <t>4431-83-8</t>
  </si>
  <si>
    <t>2,5,8,11-tetramethyldodec-6-yne-5,8-diol</t>
  </si>
  <si>
    <t>68227-33-8</t>
  </si>
  <si>
    <t>2,5-bis(5-tert-butyl-benzoxazol-2-yl)thiophene</t>
  </si>
  <si>
    <t>7128-64-5</t>
  </si>
  <si>
    <t>2,5-dichloroaniline</t>
  </si>
  <si>
    <t>95-82-9</t>
  </si>
  <si>
    <t>2,5-dihydro-5-oxo-1-(4-sulfophenyl)-4-[(E)-(4-sulfophenyl)azo]-1H-pyrazole-3-carboxylic acid, trisodium salt</t>
  </si>
  <si>
    <t>1934-21-0</t>
  </si>
  <si>
    <t>2,5-dihydrofuran</t>
  </si>
  <si>
    <t>1708-29-8</t>
  </si>
  <si>
    <t>2,5-dimethyl thiophene</t>
  </si>
  <si>
    <t>638-02-8</t>
  </si>
  <si>
    <t>2,5-dimethyl-1,5-hexadiene</t>
  </si>
  <si>
    <t>627-58-7</t>
  </si>
  <si>
    <t>2,5-dimethyl-2,5-di(2-ethylhexanoylperoxy) hexane</t>
  </si>
  <si>
    <t>13052-09-0</t>
  </si>
  <si>
    <t>2,5-dimethyl-2,5-di(t-butylperoxy)hexyne-3</t>
  </si>
  <si>
    <t>1068-27-5</t>
  </si>
  <si>
    <t>2,5-dimethyl-2,5-di(tert-butylperoxy)hexane</t>
  </si>
  <si>
    <t>78-63-7</t>
  </si>
  <si>
    <t>2,5-dimethyl-2,5-hexanediol</t>
  </si>
  <si>
    <t>110-03-2</t>
  </si>
  <si>
    <t>2,5-dimethyl-3-hexene</t>
  </si>
  <si>
    <t>15910-22-2</t>
  </si>
  <si>
    <t>2,5-dimethylbenzaldehyde</t>
  </si>
  <si>
    <t>5779-94-2</t>
  </si>
  <si>
    <t>2,5-dimethylcyclopentanone</t>
  </si>
  <si>
    <t>4041-09-2</t>
  </si>
  <si>
    <t>2,5-dimethylheptane</t>
  </si>
  <si>
    <t>2216-30-0</t>
  </si>
  <si>
    <t>2,5-dimethylhexane</t>
  </si>
  <si>
    <t>592-13-2</t>
  </si>
  <si>
    <t>2,5-dimethylhexane 2,5-dihydroperoxide</t>
  </si>
  <si>
    <t>3025-88-5</t>
  </si>
  <si>
    <t>2,5-dimethyloctane</t>
  </si>
  <si>
    <t>15869-89-3</t>
  </si>
  <si>
    <t>2,5-dimethyl-phenanthrene</t>
  </si>
  <si>
    <t>3674-66-6</t>
  </si>
  <si>
    <t>2,5-di-tertbutyl-1,4-benzoquinone</t>
  </si>
  <si>
    <t>2460-77-7</t>
  </si>
  <si>
    <t>2,5-di-tert-butyl-hydroquinone</t>
  </si>
  <si>
    <t>88-58-4</t>
  </si>
  <si>
    <t>2,5-di-tert-butylphenol</t>
  </si>
  <si>
    <t>5875-45-6</t>
  </si>
  <si>
    <t>2,5-furandione (polymer with ethylbenzene, sulfonate, sodium salt)</t>
  </si>
  <si>
    <t>68037-40-1</t>
  </si>
  <si>
    <t>2,5-furandione (polymer with methyloxirane polymer with oxirane ether with 1,2,3-propanetriol)</t>
  </si>
  <si>
    <t>68834-10-6</t>
  </si>
  <si>
    <t>2,5-furandione, polymer with 2-methyl-1-propene, amide imide, ammonium salts</t>
  </si>
  <si>
    <t>146583-55-3</t>
  </si>
  <si>
    <t>2,5-furandione, polymer with alpha,alpha',alpha''-1,2,3-propanetriyltris[omega-hydroxypoly[oxy(methyl-1,2-ethanediyl)]]</t>
  </si>
  <si>
    <t>52408-85-2</t>
  </si>
  <si>
    <t>2,5-furandione, reaction products with polypropylene, chlorinated</t>
  </si>
  <si>
    <t>68609-36-9 (PM)</t>
  </si>
  <si>
    <t>68609-36-9 (Vapor)</t>
  </si>
  <si>
    <t>2,5-hexanedione</t>
  </si>
  <si>
    <t>110-13-4</t>
  </si>
  <si>
    <t>2,5-xylenol</t>
  </si>
  <si>
    <t>95-87-4</t>
  </si>
  <si>
    <t>2,6,10,14-tetramethylpentadecane</t>
  </si>
  <si>
    <t>1921-70-6</t>
  </si>
  <si>
    <t>2,6,10-trimethyl-2,6,10-triazaundecane</t>
  </si>
  <si>
    <t>3855-32-1</t>
  </si>
  <si>
    <t>2,6,10-trimethyldodecane</t>
  </si>
  <si>
    <t>3891-98-3</t>
  </si>
  <si>
    <t>2,6,8-trimethyl-4-nonanol</t>
  </si>
  <si>
    <t>123-17-1</t>
  </si>
  <si>
    <t>2,6,8-trimethyl-4-nonanone</t>
  </si>
  <si>
    <t>123-18-2</t>
  </si>
  <si>
    <t>2,6,8-trimethylnonyl vinyl ether</t>
  </si>
  <si>
    <t>10141-19-2</t>
  </si>
  <si>
    <t>2,6-bis(1-methylpropyl)-4-[2-(4-nitrophenyl)diazenyl]phenol</t>
  </si>
  <si>
    <t>111850-24-9</t>
  </si>
  <si>
    <t>2,6-bis[(4-azidophenyl)methylene]-4-ethyl-cyclohexanone</t>
  </si>
  <si>
    <t>114391-97-8</t>
  </si>
  <si>
    <t>2,6-bis[(4-azidophenyl)methylene]-4-methylcyclohexanone</t>
  </si>
  <si>
    <t>5284-79-7</t>
  </si>
  <si>
    <t>2,6-chloropyridine</t>
  </si>
  <si>
    <t>2402-78-0</t>
  </si>
  <si>
    <t>2,6-dibromophenol</t>
  </si>
  <si>
    <t>608-33-3</t>
  </si>
  <si>
    <t>2,6-dichloro-4-(trichloromethyl)pyridine</t>
  </si>
  <si>
    <t>22652-14-8</t>
  </si>
  <si>
    <t>2,6-dichloro-4-nitroaniline</t>
  </si>
  <si>
    <t>99-30-9</t>
  </si>
  <si>
    <t>2,6-dichloroanisole</t>
  </si>
  <si>
    <t>1984-55-2</t>
  </si>
  <si>
    <t>2,6-dichlorobenzonitrile</t>
  </si>
  <si>
    <t>1194-65-6</t>
  </si>
  <si>
    <t>2,6-dichlorophenol</t>
  </si>
  <si>
    <t>87-65-0</t>
  </si>
  <si>
    <t>2,6-diethylaniline</t>
  </si>
  <si>
    <t>579-66-8</t>
  </si>
  <si>
    <t>2,6-difluoroaniline</t>
  </si>
  <si>
    <t>5509-65-9</t>
  </si>
  <si>
    <t>2,6-diisopropylphenol</t>
  </si>
  <si>
    <t>2078-54-8</t>
  </si>
  <si>
    <t>2,6-dimethyl-1-heptene</t>
  </si>
  <si>
    <t>3074-78-0</t>
  </si>
  <si>
    <t>2,6-dimethyl-2-heptanol</t>
  </si>
  <si>
    <t>13254-34-7</t>
  </si>
  <si>
    <t>2,6-dimethyl-2-octen-8-ol</t>
  </si>
  <si>
    <t>106-22-9</t>
  </si>
  <si>
    <t>2,6-dimethyl-3-heptene</t>
  </si>
  <si>
    <t>2738-18-3</t>
  </si>
  <si>
    <t>2,6-dimethyl-4-heptanol</t>
  </si>
  <si>
    <t>108-82-7</t>
  </si>
  <si>
    <t>2,6-dimethyl-4-heptanone</t>
  </si>
  <si>
    <t>108-83-8</t>
  </si>
  <si>
    <t>2,6-dimethylheptane</t>
  </si>
  <si>
    <t>1072-05-5</t>
  </si>
  <si>
    <t>2,6-dimethyloctane</t>
  </si>
  <si>
    <t>2051-30-1</t>
  </si>
  <si>
    <t>2,6-dimethylundecane</t>
  </si>
  <si>
    <t>17301-23-4</t>
  </si>
  <si>
    <t>2,6-dinitrophenol</t>
  </si>
  <si>
    <t>573-56-8</t>
  </si>
  <si>
    <t>2,6-di-t-butyl-4-sec-butylphenol</t>
  </si>
  <si>
    <t>17540-75-9</t>
  </si>
  <si>
    <t>2,6-di-tert-butyl phenol</t>
  </si>
  <si>
    <t>60083-44-5</t>
  </si>
  <si>
    <t>2,6-di-tert-butyl-4-nonylphenol</t>
  </si>
  <si>
    <t>4306-88-1</t>
  </si>
  <si>
    <t>2,6-di-tert-butylphenol</t>
  </si>
  <si>
    <t>128-39-2 (Not Defined)</t>
  </si>
  <si>
    <t>128-39-2 (PM)</t>
  </si>
  <si>
    <t>2,6-xylenol</t>
  </si>
  <si>
    <t>576-26-1</t>
  </si>
  <si>
    <t>2,7-dimethyloctane</t>
  </si>
  <si>
    <t>1072-16-8</t>
  </si>
  <si>
    <t xml:space="preserve">2,8-dimethylundecane </t>
  </si>
  <si>
    <t>17301-25-6</t>
  </si>
  <si>
    <t>2-[(1,1-dimethylethyl)amino]-ethanol</t>
  </si>
  <si>
    <t>4620-70-6</t>
  </si>
  <si>
    <t>2-[(4-dodecylphenyl)azo]-4-(2,4-xylylazo)resorcinol</t>
  </si>
  <si>
    <t>68310-04-3</t>
  </si>
  <si>
    <t>2-[(8-methylnonyl)oxy]ethanol</t>
  </si>
  <si>
    <t>61827-42-7 (PM)</t>
  </si>
  <si>
    <t>61827-42-7 (Vapor)</t>
  </si>
  <si>
    <t>2-[(8Z)-8-heptadecen-1-yl]-4,5-dihydro-1H-imidazole-1-ethanol</t>
  </si>
  <si>
    <t>21652-27-7</t>
  </si>
  <si>
    <t>2-[[[3-(dimethylamino)propyl]amino]methyl]-6-methyl-phenol, 4-polybutene derivs.</t>
  </si>
  <si>
    <t>1078715-83-9 (PM)</t>
  </si>
  <si>
    <t>1078715-83-9 (Vapor)</t>
  </si>
  <si>
    <t>2-[2-(2-hydroxyethoxy)ethyl]2-ethylhexanoate</t>
  </si>
  <si>
    <t>63468-14-4</t>
  </si>
  <si>
    <t>2-[ethyl(methyl)amino]-1-phenyl-1-propanol</t>
  </si>
  <si>
    <t>7681-79-0</t>
  </si>
  <si>
    <t>2-{[2-(acryloyloxy)ethoxy]carbonyl}cyclohexanecarboxylic acid</t>
  </si>
  <si>
    <t>57043-35-3 (PM)</t>
  </si>
  <si>
    <t>57043-35-3 (Vapor)</t>
  </si>
  <si>
    <t>2-{2-[(1E)-1-heptadecen-1-yl]-4,5-dihydro-1H-imidazol-1-yl}ethanol</t>
  </si>
  <si>
    <t>27136-73-8</t>
  </si>
  <si>
    <t>21-amino-N-(2-((2-((2-((2-aminoethyl)amino)ethyl)amino)ethyl)amino)ethyl)-9-(1-hydroxynonyl)-9,12,15,18-tetraazahenicosanamide</t>
  </si>
  <si>
    <t>68298-14-6</t>
  </si>
  <si>
    <t>2-2'-oxybis(N,N-dimethylethylamine)</t>
  </si>
  <si>
    <t>3033-62-3</t>
  </si>
  <si>
    <t>2-acetoacetoxyethyl methacrylate</t>
  </si>
  <si>
    <t>21282-97-3</t>
  </si>
  <si>
    <t>2-acetylaminofluorene</t>
  </si>
  <si>
    <t>53-96-3</t>
  </si>
  <si>
    <t>2-acetylbutyrolactone</t>
  </si>
  <si>
    <t>517-23-7</t>
  </si>
  <si>
    <t>2-acrylamido-2-methy-1-propane sulfonic acid sodium salt</t>
  </si>
  <si>
    <t>5165-97-9</t>
  </si>
  <si>
    <t>2-acrylamido-2-methyl propanesulfonic acid</t>
  </si>
  <si>
    <t>15214-89-8</t>
  </si>
  <si>
    <t>2-Alkenyl (C11-C13) succinic acid anhydride</t>
  </si>
  <si>
    <t>68412-02-2</t>
  </si>
  <si>
    <t>2-allylphenol</t>
  </si>
  <si>
    <t>1745-81-9</t>
  </si>
  <si>
    <t>2-aminethanol, reaction products with ammonia, by-products from, phosphonomethylated, compds. with alkylpyridine derivs.</t>
  </si>
  <si>
    <t>68956-76-3</t>
  </si>
  <si>
    <t>2-amino-1-phenylethanol</t>
  </si>
  <si>
    <t>7568-93-6 (PM)</t>
  </si>
  <si>
    <t>7568-93-6 (Vapor)</t>
  </si>
  <si>
    <t>2-amino-2-(hydroxymethyl)-1,3-propanediol, polymer with 2-methyloxirane</t>
  </si>
  <si>
    <t>68541-39-9</t>
  </si>
  <si>
    <t>2-amino-2-(hydroxymethyl)-propanediol polymer wth 5-isocyanato-1-(isocyanatomethyl)-1,3,3-trimethylcyclohexane, caprolactam-blocked</t>
  </si>
  <si>
    <t>68610-70-8</t>
  </si>
  <si>
    <t>2-amino-2-(hydroxymethyl)-propanediol polymer wth methyloxirane and oxirane</t>
  </si>
  <si>
    <t>68133-47-1</t>
  </si>
  <si>
    <t>2-amino-2-methyl-1-propanol</t>
  </si>
  <si>
    <t>124-68-5</t>
  </si>
  <si>
    <t>2-amino-4(1H)-pyrimidone</t>
  </si>
  <si>
    <t>108-53-2</t>
  </si>
  <si>
    <t>2-amino-4,6-dimethoxypyrimidine</t>
  </si>
  <si>
    <t>36315-01-2</t>
  </si>
  <si>
    <t>2-amino-5-ethoxy-benzenethiol dichloride</t>
  </si>
  <si>
    <t>71071-47-1</t>
  </si>
  <si>
    <t>2-amino-9,10-anthracenedione</t>
  </si>
  <si>
    <t>117-79-3</t>
  </si>
  <si>
    <t>2-aminobenzoic acid methyl ester</t>
  </si>
  <si>
    <t>134-20-3</t>
  </si>
  <si>
    <t>2-aminocyclopentanemethylamine</t>
  </si>
  <si>
    <t>21544-02-5</t>
  </si>
  <si>
    <t>2-aminoethanol acetate salt</t>
  </si>
  <si>
    <t>54300-24-2</t>
  </si>
  <si>
    <t>2-aminoethanol compd. with N-hydroxy-N-nitrosobenzenamine (1:1)</t>
  </si>
  <si>
    <t>105658-30-8</t>
  </si>
  <si>
    <t>2-aminoethanol sulfate</t>
  </si>
  <si>
    <t>56633-27-3</t>
  </si>
  <si>
    <t>2-aminoethanol, compound with sulphur dioxide (1:1)</t>
  </si>
  <si>
    <t>65345-27-9</t>
  </si>
  <si>
    <t>2-aminoethanol, reaction products with ammonia, by-products from, phosphonomethylated</t>
  </si>
  <si>
    <t>68649-44-5</t>
  </si>
  <si>
    <t>2-aminoethanol, salt with phosphoric acid</t>
  </si>
  <si>
    <t>29868-05-1</t>
  </si>
  <si>
    <t>2-aminopyridine</t>
  </si>
  <si>
    <t>504-29-0</t>
  </si>
  <si>
    <t>2-benzimidazolethiol</t>
  </si>
  <si>
    <t>583-39-1</t>
  </si>
  <si>
    <t>2-benzyl-2-(dimethylamino)-1-[4-(4-morpholinyl)phenyl]-1-butanone</t>
  </si>
  <si>
    <t>119313-12-1</t>
  </si>
  <si>
    <t>2-benzyloxyethanol</t>
  </si>
  <si>
    <t>622-08-2</t>
  </si>
  <si>
    <t>2-bromo-1,1,1-trifluoroethane</t>
  </si>
  <si>
    <t>421-06-7</t>
  </si>
  <si>
    <t>2-bromo-1,1,3,4,4-pentachloro-1,3-butadiene</t>
  </si>
  <si>
    <t>67280-69-7</t>
  </si>
  <si>
    <t>2-bromo-1,3-diethyl-5-methylbenzene</t>
  </si>
  <si>
    <t>314084-61-2</t>
  </si>
  <si>
    <t>2-bromo-2-nitro-1,3-propanediol</t>
  </si>
  <si>
    <t>52-51-7</t>
  </si>
  <si>
    <t>2-bromo-3-fluorobenzotrifluoride</t>
  </si>
  <si>
    <t>104540-42-3</t>
  </si>
  <si>
    <t>2-bromopentane</t>
  </si>
  <si>
    <t>107-81-3</t>
  </si>
  <si>
    <t>2-bromopropane</t>
  </si>
  <si>
    <t>75-26-3</t>
  </si>
  <si>
    <t>2-butene</t>
  </si>
  <si>
    <t>107-01-7</t>
  </si>
  <si>
    <t>2-butene-1,4-diol</t>
  </si>
  <si>
    <t>110-64-5</t>
  </si>
  <si>
    <t>2-butoxy-1-propanol</t>
  </si>
  <si>
    <t>15821-83-7</t>
  </si>
  <si>
    <t>2-butoxyethanol</t>
  </si>
  <si>
    <t>111-76-2</t>
  </si>
  <si>
    <t>2-butoxyethanol phosphate (3:1)</t>
  </si>
  <si>
    <t>78-51-3</t>
  </si>
  <si>
    <t>2-butoxyethyl acetate</t>
  </si>
  <si>
    <t>112-07-2</t>
  </si>
  <si>
    <t>2-butoxyethyl benzoate</t>
  </si>
  <si>
    <t>5451-76-3</t>
  </si>
  <si>
    <t>2-butyl-1-octanol</t>
  </si>
  <si>
    <t>3913-02-8</t>
  </si>
  <si>
    <t>2-butyl-2-ethyl-1,3-propanediol</t>
  </si>
  <si>
    <t>115-84-4 (PM)</t>
  </si>
  <si>
    <t>115-84-4 (Vapor)</t>
  </si>
  <si>
    <t>2-butylcyclohexanone</t>
  </si>
  <si>
    <t>1126-18-7</t>
  </si>
  <si>
    <t>2-butyne</t>
  </si>
  <si>
    <t>503-17-3</t>
  </si>
  <si>
    <t>2-chloro-1-(1-chlorocyclopropyl) ethanone</t>
  </si>
  <si>
    <t>120983-72-4</t>
  </si>
  <si>
    <t>2-chloro-1,1,1,2-tetrafluoroethane</t>
  </si>
  <si>
    <t>2837-89-0</t>
  </si>
  <si>
    <t>2-chloro-1,1,1,2-tetrafluoropropane</t>
  </si>
  <si>
    <t>421-73-8</t>
  </si>
  <si>
    <t>2-chloro-1,3-butadiene polymer</t>
  </si>
  <si>
    <t>9010-98-4</t>
  </si>
  <si>
    <t>2-chloro-1-butanol</t>
  </si>
  <si>
    <t>26106-95-6</t>
  </si>
  <si>
    <t>2-chloro-1-propanol</t>
  </si>
  <si>
    <t>78-89-7</t>
  </si>
  <si>
    <t>2-chloro-2-propen-1-ol</t>
  </si>
  <si>
    <t>5976-47-6</t>
  </si>
  <si>
    <t>2-chloro-2-propen-1-yl diethylcarbamodithioate</t>
  </si>
  <si>
    <t>95-06-7</t>
  </si>
  <si>
    <t>2-chloro-3,3,3-trifluoropropene</t>
  </si>
  <si>
    <t>2730-62-3</t>
  </si>
  <si>
    <t>2-chloro-6-trichloromethylpyridine</t>
  </si>
  <si>
    <t>1929-82-4</t>
  </si>
  <si>
    <t>2-chloroacetophenone</t>
  </si>
  <si>
    <t>532-27-4</t>
  </si>
  <si>
    <t>2-chlorobenzyl chloride</t>
  </si>
  <si>
    <t>611-19-8</t>
  </si>
  <si>
    <t>2-chloroethanol</t>
  </si>
  <si>
    <t>107-07-3</t>
  </si>
  <si>
    <t>2-chloroethylphosphonic acid</t>
  </si>
  <si>
    <t>16672-87-0</t>
  </si>
  <si>
    <t>2-chloronaphthalene</t>
  </si>
  <si>
    <t>91-58-7</t>
  </si>
  <si>
    <t>2-chloropentane</t>
  </si>
  <si>
    <t>625-29-6</t>
  </si>
  <si>
    <t>2-chloropropane</t>
  </si>
  <si>
    <t>75-29-6</t>
  </si>
  <si>
    <t>2-chloropropene</t>
  </si>
  <si>
    <t>557-98-2</t>
  </si>
  <si>
    <t>2-chloropropionic acid</t>
  </si>
  <si>
    <t>598-78-7</t>
  </si>
  <si>
    <t>2-chloropyridine</t>
  </si>
  <si>
    <t>109-09-1</t>
  </si>
  <si>
    <t>2-cyanopyridine</t>
  </si>
  <si>
    <t>100-70-9</t>
  </si>
  <si>
    <t>2-cyclohexenol</t>
  </si>
  <si>
    <t>822-67-3</t>
  </si>
  <si>
    <t>2-cyclohexenone</t>
  </si>
  <si>
    <t>930-68-7</t>
  </si>
  <si>
    <t>2-cyclohexyl-4,6-dinitro-phenol</t>
  </si>
  <si>
    <t>131-89-5</t>
  </si>
  <si>
    <t>2-cyclohexylidenecyclohexanone</t>
  </si>
  <si>
    <t>1011-12-7</t>
  </si>
  <si>
    <t>2-dehydrolinalool</t>
  </si>
  <si>
    <t>29171-20-8</t>
  </si>
  <si>
    <t>2-diethylaminoethanol</t>
  </si>
  <si>
    <t>100-37-8</t>
  </si>
  <si>
    <t>2-dimethylaminoethanol</t>
  </si>
  <si>
    <t>108-01-0</t>
  </si>
  <si>
    <t>2-dodecanone</t>
  </si>
  <si>
    <t>6175-49-1</t>
  </si>
  <si>
    <t>2-dodecy-1-hexadecanol</t>
  </si>
  <si>
    <t>72388-18-2</t>
  </si>
  <si>
    <t>2-ethoxy-1-propanol</t>
  </si>
  <si>
    <t>19089-47-5</t>
  </si>
  <si>
    <t>2-ethoxy-2-propylacetate</t>
  </si>
  <si>
    <t>54839-24-6</t>
  </si>
  <si>
    <t>2-ethoxy-3,4-dihydro-1,2-pyran</t>
  </si>
  <si>
    <t>103-75-3</t>
  </si>
  <si>
    <t>2-ethoxy-4,6-difluoropyrimidine</t>
  </si>
  <si>
    <t>166524-65-8</t>
  </si>
  <si>
    <t>2-ethoxy-4-fluoro-6-hydrazinopyrimidine</t>
  </si>
  <si>
    <t>166524-66-9</t>
  </si>
  <si>
    <t>2-ethoxyethanol</t>
  </si>
  <si>
    <t>110-80-5</t>
  </si>
  <si>
    <t>2-ethoxyethyl acetate</t>
  </si>
  <si>
    <t>111-15-9</t>
  </si>
  <si>
    <t>2-ethoxynaphthalene</t>
  </si>
  <si>
    <t>93-18-5</t>
  </si>
  <si>
    <t>2-ethyl acrolein</t>
  </si>
  <si>
    <t>922-63-4</t>
  </si>
  <si>
    <t>2-ethyl butyl alcohol</t>
  </si>
  <si>
    <t>97-95-0</t>
  </si>
  <si>
    <t>2-ethyl hexanoyl chloride</t>
  </si>
  <si>
    <t>760-67-8</t>
  </si>
  <si>
    <t>2-ethyl hexyl chloroformate</t>
  </si>
  <si>
    <t>24468-13-1</t>
  </si>
  <si>
    <t>2-ethyl-1,3-dimethylbenzene</t>
  </si>
  <si>
    <t>2870-04-4</t>
  </si>
  <si>
    <t>2-ethyl-1,3-hexanediol</t>
  </si>
  <si>
    <t>94-96-2</t>
  </si>
  <si>
    <t>2-ethyl-1-butene</t>
  </si>
  <si>
    <t>760-21-4</t>
  </si>
  <si>
    <t>2-ethyl-1-hexene</t>
  </si>
  <si>
    <t>1632-16-2</t>
  </si>
  <si>
    <t>2-ethyl-2-(hydroxylmethyl)-1,3-propanediol polymer with oxirane</t>
  </si>
  <si>
    <t>29860-47-7</t>
  </si>
  <si>
    <t>2-ethyl-2-(hydroxymethyl)-1,3-propanediol, polymer with 1,3-diisocyanatomethylbenzene and 2,2'-oxybis(ethanol)</t>
  </si>
  <si>
    <t>53317-61-6</t>
  </si>
  <si>
    <t>2-ethyl-2-butenal</t>
  </si>
  <si>
    <t>19780-25-7</t>
  </si>
  <si>
    <t>2-ethyl-2-hexenal</t>
  </si>
  <si>
    <t>64344-45-2</t>
  </si>
  <si>
    <t>645-62-5</t>
  </si>
  <si>
    <t>2-ethyl-2-oxazoline</t>
  </si>
  <si>
    <t>10431-98-8</t>
  </si>
  <si>
    <t>2-ethyl-4-methyl-1-pentane</t>
  </si>
  <si>
    <t>61847-80-1</t>
  </si>
  <si>
    <t>2-ethyl-9,10-anthraquinone</t>
  </si>
  <si>
    <t>84-51-5</t>
  </si>
  <si>
    <t>2-ethylhexanoic acid</t>
  </si>
  <si>
    <t>149-57-5</t>
  </si>
  <si>
    <t>2-ethyl-hexanoic acid, manganese salt</t>
  </si>
  <si>
    <t>13434-24-7</t>
  </si>
  <si>
    <t>2-ethylhexanoic acid, potassium salt</t>
  </si>
  <si>
    <t>3164-85-0</t>
  </si>
  <si>
    <t>2-ethylhexanoic acid, zirconium salt</t>
  </si>
  <si>
    <t>22464-99-9</t>
  </si>
  <si>
    <t>2-ethylhexenal</t>
  </si>
  <si>
    <t>26266-68-2</t>
  </si>
  <si>
    <t>2-ethylhexyl 7-oxabicyclo[4.1.0]heptane-3-carboxylate</t>
  </si>
  <si>
    <t>62256-00-2</t>
  </si>
  <si>
    <t>2-ethylhexyl acetate</t>
  </si>
  <si>
    <t>103-09-3</t>
  </si>
  <si>
    <t>2-ethylhexyl acrylate</t>
  </si>
  <si>
    <t>103-11-7</t>
  </si>
  <si>
    <t>2-ethylhexyl alcohol</t>
  </si>
  <si>
    <t>104-76-7</t>
  </si>
  <si>
    <t>2-ethylhexyl chloride</t>
  </si>
  <si>
    <t>123-04-6</t>
  </si>
  <si>
    <t>2-ethylhexyl diphenyl phosphate</t>
  </si>
  <si>
    <t>1241-94-7</t>
  </si>
  <si>
    <t>2-ethylhexyl nitrate</t>
  </si>
  <si>
    <t>27247-96-7</t>
  </si>
  <si>
    <t>2-ethylhexyl thioglycolate</t>
  </si>
  <si>
    <t>7659-86-1</t>
  </si>
  <si>
    <t>2-ethylhexyl-2-cyano-3,3-diphenylacrylate</t>
  </si>
  <si>
    <t>6197-30-4</t>
  </si>
  <si>
    <t>2-ethylhexyl-3-mercaptopropionate</t>
  </si>
  <si>
    <t>50448-95-8</t>
  </si>
  <si>
    <t>2-ethylhexylamine</t>
  </si>
  <si>
    <t>104-75-6</t>
  </si>
  <si>
    <t>2-ethylphenol</t>
  </si>
  <si>
    <t>90-00-6</t>
  </si>
  <si>
    <t>2-ethylthiophene</t>
  </si>
  <si>
    <t>872-55-9</t>
  </si>
  <si>
    <t>2-heptadecanone</t>
  </si>
  <si>
    <t>2922-51-2</t>
  </si>
  <si>
    <t>2-heptyl-3,4-bis(9-isocyanatononyl)-1-pentylcyclohexane</t>
  </si>
  <si>
    <t>68239-06-5</t>
  </si>
  <si>
    <t>2-heptylcyclopentanone</t>
  </si>
  <si>
    <t>137-03-1</t>
  </si>
  <si>
    <t>2-hexanol</t>
  </si>
  <si>
    <t>626-93-7</t>
  </si>
  <si>
    <t>2-hexene</t>
  </si>
  <si>
    <t>592-43-8</t>
  </si>
  <si>
    <t>2-hexyl-1-decanol</t>
  </si>
  <si>
    <t>2425-77-6</t>
  </si>
  <si>
    <t>2-hydroxy-2-methylpropiophenone</t>
  </si>
  <si>
    <t>7473-98-5</t>
  </si>
  <si>
    <t>2-hydroxy-4-methylthio-butanoic acid</t>
  </si>
  <si>
    <t>583-91-5</t>
  </si>
  <si>
    <t>2-hydroxyacetophenone</t>
  </si>
  <si>
    <t>118-93-4</t>
  </si>
  <si>
    <t>2-hydroxy-ethane sulfonic acid, monosodium salt</t>
  </si>
  <si>
    <t>1562-00-1</t>
  </si>
  <si>
    <t>2-hydroxyethanesulphonic acid</t>
  </si>
  <si>
    <t>107-36-8</t>
  </si>
  <si>
    <t>2-hydroxyethyl acrylate</t>
  </si>
  <si>
    <t>818-61-1</t>
  </si>
  <si>
    <t>2-hydroxyethyl methacrylate</t>
  </si>
  <si>
    <t>868-77-9</t>
  </si>
  <si>
    <t>2-hydroxyethyl piperazine</t>
  </si>
  <si>
    <t>103-76-4</t>
  </si>
  <si>
    <t>2-hydroxyethyl-n-octyl sulfide</t>
  </si>
  <si>
    <t>3547-33-9</t>
  </si>
  <si>
    <t>2-hydroxymethyl benzeneethanol, alpha isomer</t>
  </si>
  <si>
    <t>33206-31-4</t>
  </si>
  <si>
    <t>2-hydroxymethyl benzeneethanol, beta isomer</t>
  </si>
  <si>
    <t>134342-25-9</t>
  </si>
  <si>
    <t>2-hydroxymethylamino ethanol</t>
  </si>
  <si>
    <t>34375-28-5</t>
  </si>
  <si>
    <t>2-hydroxy-N-(2-hydroxyethyl)ethanaminium acetate</t>
  </si>
  <si>
    <t>23251-72-1 (PM)</t>
  </si>
  <si>
    <t>23251-72-1 (Vapor)</t>
  </si>
  <si>
    <t>2-hydroxy-N,N,N-trimethyl-1-propanaminium</t>
  </si>
  <si>
    <t>7562-87-0</t>
  </si>
  <si>
    <t>2-hydroxy-N,N-bis(2-hydroxyethyl)-N-methylethanaminium chloride</t>
  </si>
  <si>
    <t>7006-59-9</t>
  </si>
  <si>
    <t>2-hydroxyphenethyl alcohol</t>
  </si>
  <si>
    <t>7768-28-7</t>
  </si>
  <si>
    <t>2-hydroxypropyl acrylate</t>
  </si>
  <si>
    <t>999-61-1</t>
  </si>
  <si>
    <t>2-hydroxypropyl methacrylate</t>
  </si>
  <si>
    <t>923-26-2</t>
  </si>
  <si>
    <t>2-isobutyl isobutyrate</t>
  </si>
  <si>
    <t>97-85-8</t>
  </si>
  <si>
    <t>2-isopropoxyethanol</t>
  </si>
  <si>
    <t>109-59-1</t>
  </si>
  <si>
    <t>2-isopropyl pyridine</t>
  </si>
  <si>
    <t>644-98-4</t>
  </si>
  <si>
    <t>2-isopropyl-2,3-dimethylbutyronitrile</t>
  </si>
  <si>
    <t>55897-64-8</t>
  </si>
  <si>
    <t>2-isopropyl-5,5-dimethyl-1,3-dioxane</t>
  </si>
  <si>
    <t>7651-50-5</t>
  </si>
  <si>
    <t>2-isopropyl-9H-thioxanthen-9-one</t>
  </si>
  <si>
    <t>5495-84-1</t>
  </si>
  <si>
    <t>2-isopropyl-N,2,3-trimethylbutyramide</t>
  </si>
  <si>
    <t>51115-67-4</t>
  </si>
  <si>
    <t>2-isopropylphenol</t>
  </si>
  <si>
    <t>88-69-7</t>
  </si>
  <si>
    <t>2-mercapto-3-butanol-3-hydroxy-2-butanethiol</t>
  </si>
  <si>
    <t>37887-04-0</t>
  </si>
  <si>
    <t>2-mercaptoacetic acid, compds. with alkylpyridines</t>
  </si>
  <si>
    <t>168612-10-0</t>
  </si>
  <si>
    <t>2-mercaptoethanol</t>
  </si>
  <si>
    <t>60-24-2</t>
  </si>
  <si>
    <t>2-mercaptoethyl oleate</t>
  </si>
  <si>
    <t>59118-78-4</t>
  </si>
  <si>
    <t>2-mercaptoethyl tallate</t>
  </si>
  <si>
    <t>68440-24-4</t>
  </si>
  <si>
    <t>2-methoxy-1-propanol</t>
  </si>
  <si>
    <t>1589-47-5</t>
  </si>
  <si>
    <t>2-methoxy-1-propyl acetate</t>
  </si>
  <si>
    <t>70657-70-4</t>
  </si>
  <si>
    <t>2-methoxy-3,4-dihydro-2H-pyran</t>
  </si>
  <si>
    <t>4454-05-1</t>
  </si>
  <si>
    <t>2-methoxyethanol</t>
  </si>
  <si>
    <t>109-86-4</t>
  </si>
  <si>
    <t>2-methoxyethyl acetate</t>
  </si>
  <si>
    <t>110-49-6</t>
  </si>
  <si>
    <t>2-methoxyphenol</t>
  </si>
  <si>
    <t>90-05-1</t>
  </si>
  <si>
    <t>2-methyl biphenyl</t>
  </si>
  <si>
    <t>643-58-3</t>
  </si>
  <si>
    <t>2-methyl butyl acetate</t>
  </si>
  <si>
    <t>624-41-9</t>
  </si>
  <si>
    <t>2-methyl indene</t>
  </si>
  <si>
    <t>2177-47-1</t>
  </si>
  <si>
    <t>2-methyl octanoic acid</t>
  </si>
  <si>
    <t>3004-93-1</t>
  </si>
  <si>
    <t>2-methyl-1,5-heptadiene</t>
  </si>
  <si>
    <t>41044-63-7</t>
  </si>
  <si>
    <t>2-methyl-1-butanol</t>
  </si>
  <si>
    <t>137-32-6</t>
  </si>
  <si>
    <t>2-methyl-1-butene</t>
  </si>
  <si>
    <t>563-46-2</t>
  </si>
  <si>
    <t>2-methyl-1-decanol</t>
  </si>
  <si>
    <t>18675-24-6</t>
  </si>
  <si>
    <t>2-methyl-1-hexanol</t>
  </si>
  <si>
    <t>61949-26-6</t>
  </si>
  <si>
    <t>2-methyl-1-nonene</t>
  </si>
  <si>
    <t>2980-71-4</t>
  </si>
  <si>
    <t>2-methyl-1-pentanol</t>
  </si>
  <si>
    <t>105-30-6</t>
  </si>
  <si>
    <t>2-methyl-1-pentene</t>
  </si>
  <si>
    <t>763-29-1</t>
  </si>
  <si>
    <t>2-methyl-1-propanethiol</t>
  </si>
  <si>
    <t>513-44-0</t>
  </si>
  <si>
    <t>2-methyl-1-propene, homopolymer, hydroformylation products, reaction products with ammonia</t>
  </si>
  <si>
    <t>337367-30-3</t>
  </si>
  <si>
    <t>2-methyl-1-undecanol</t>
  </si>
  <si>
    <t>10522-26-6</t>
  </si>
  <si>
    <t>2-methyl-2-(methylamino)-1-propanol</t>
  </si>
  <si>
    <t>27646-80-6</t>
  </si>
  <si>
    <t>2-methyl-2-[(1-oxo-2-propenyl)amino]-1-propanesulfonic acid, monoammonium salt, polymer with 2-propenamide</t>
  </si>
  <si>
    <t>110897-64-8</t>
  </si>
  <si>
    <t>2-methyl-2-butanethiol</t>
  </si>
  <si>
    <t>1679-09-0</t>
  </si>
  <si>
    <t>2-methyl-2-butene</t>
  </si>
  <si>
    <t>513-35-9</t>
  </si>
  <si>
    <t>2-methyl-2-butenenitrile</t>
  </si>
  <si>
    <t>4403-61-6</t>
  </si>
  <si>
    <t>2-methyl-2-heptene</t>
  </si>
  <si>
    <t>627-97-4</t>
  </si>
  <si>
    <t>2-methyl-2-pentanol</t>
  </si>
  <si>
    <t>590-36-3</t>
  </si>
  <si>
    <t>2-methyl-2-pentenal</t>
  </si>
  <si>
    <t>623-36-9</t>
  </si>
  <si>
    <t>2-methyl-2-propanethiol</t>
  </si>
  <si>
    <t>75-66-1</t>
  </si>
  <si>
    <t>2-methyl-2-propen-1-ol</t>
  </si>
  <si>
    <t>513-42-8</t>
  </si>
  <si>
    <t>2-methyl-2-undecanethiol</t>
  </si>
  <si>
    <t>10059-13-9</t>
  </si>
  <si>
    <t>2-methyl-2-undecene</t>
  </si>
  <si>
    <t>56888-88-1</t>
  </si>
  <si>
    <t>2-methyl-3-(3,4-methylenedioxyphenyl)-propanal</t>
  </si>
  <si>
    <t>1205-17-0</t>
  </si>
  <si>
    <t>2-methyl-3-(p-isopropylphenyl)propionaldehyde</t>
  </si>
  <si>
    <t>103-95-7</t>
  </si>
  <si>
    <t>2-methyl-3-butenenitrile</t>
  </si>
  <si>
    <t>16529-56-9</t>
  </si>
  <si>
    <t>2-methyl-3-butyn-2-ol</t>
  </si>
  <si>
    <t>115-19-5</t>
  </si>
  <si>
    <t>2-methyl-3-hexanone</t>
  </si>
  <si>
    <t>7379-12-6</t>
  </si>
  <si>
    <t>2-methyl-4,6-bis(methylthio)-1,3-benzenediamine</t>
  </si>
  <si>
    <t>104983-85-9</t>
  </si>
  <si>
    <t>2-methyl-4,6-di(methylthio)-1,3-benzenediamine</t>
  </si>
  <si>
    <t>106264-79-3</t>
  </si>
  <si>
    <t>2'-methyl-4'-hydroxyacetophenone</t>
  </si>
  <si>
    <t>875-59-2</t>
  </si>
  <si>
    <t>2-methyl-4-isothiazolin-3-one</t>
  </si>
  <si>
    <t>2682-20-4</t>
  </si>
  <si>
    <t>2-methyl-5-(1-methyl-2-sulfanylethyl)cyclohexanethiol</t>
  </si>
  <si>
    <t>4802-20-4</t>
  </si>
  <si>
    <t>2-methyl-5,6,7,7a-tetrahydro-1H-indene</t>
  </si>
  <si>
    <t>2-methyl-5-ethyl pyridine</t>
  </si>
  <si>
    <t>104-90-5</t>
  </si>
  <si>
    <t>2-methyl-5-nitroaniline</t>
  </si>
  <si>
    <t>99-55-8</t>
  </si>
  <si>
    <t>2-methylanthracene</t>
  </si>
  <si>
    <t>613-12-7</t>
  </si>
  <si>
    <t>2-methylaziridine</t>
  </si>
  <si>
    <t>75-55-8</t>
  </si>
  <si>
    <t>2-methylbenzenesulfonic acid</t>
  </si>
  <si>
    <t>88-20-0</t>
  </si>
  <si>
    <t>2-methylbenzofuran</t>
  </si>
  <si>
    <t>4265-25-2</t>
  </si>
  <si>
    <t>2-methylbutylbenzene</t>
  </si>
  <si>
    <t>3968-85-2</t>
  </si>
  <si>
    <t>2-methylbutyraldehyde</t>
  </si>
  <si>
    <t>96-17-3</t>
  </si>
  <si>
    <t>2-methylbutyric acid</t>
  </si>
  <si>
    <t>116-53-0</t>
  </si>
  <si>
    <t>2-methylcyclohexanol, mixed isomers</t>
  </si>
  <si>
    <t>583-59-5</t>
  </si>
  <si>
    <t>2-methyldecane</t>
  </si>
  <si>
    <t>6975-98-0</t>
  </si>
  <si>
    <t>2-methylfuran</t>
  </si>
  <si>
    <t>534-22-5</t>
  </si>
  <si>
    <t>2-methylhept-2-en-6-one</t>
  </si>
  <si>
    <t>409-02-9</t>
  </si>
  <si>
    <t>2-methylheptadecane</t>
  </si>
  <si>
    <t>1560-89-0</t>
  </si>
  <si>
    <t>2-methylheptane</t>
  </si>
  <si>
    <t>592-27-8</t>
  </si>
  <si>
    <t>2-methylhexadecane</t>
  </si>
  <si>
    <t>1560-92-5</t>
  </si>
  <si>
    <t>2-methylhexadecanol</t>
  </si>
  <si>
    <t>2490-48-4 (Not Defined)</t>
  </si>
  <si>
    <t>2490-48-4 (PM)</t>
  </si>
  <si>
    <t>2-methylhexane</t>
  </si>
  <si>
    <t>591-76-4</t>
  </si>
  <si>
    <t>2-methylhexanoic acid</t>
  </si>
  <si>
    <t>4536-23-6</t>
  </si>
  <si>
    <t>2-methylimidazole</t>
  </si>
  <si>
    <t>693-98-1</t>
  </si>
  <si>
    <t>2-methyl-N-({1,3,3-trimethyl-5-[(2-methylpropylidene)amino]cyclohexyl}methyl)-1-propanimine</t>
  </si>
  <si>
    <t>54914-37-3</t>
  </si>
  <si>
    <t>2-methylnaphthalene</t>
  </si>
  <si>
    <t>91-57-6</t>
  </si>
  <si>
    <t>2-methylnonadecane</t>
  </si>
  <si>
    <t>1560-86-7</t>
  </si>
  <si>
    <t>2-methylnonane</t>
  </si>
  <si>
    <t>871-83-0</t>
  </si>
  <si>
    <t>2-methyloctanal</t>
  </si>
  <si>
    <t>7786-29-0</t>
  </si>
  <si>
    <t>2-methyloctane</t>
  </si>
  <si>
    <t>3221-61-2</t>
  </si>
  <si>
    <t>2-methylpentaldehyde</t>
  </si>
  <si>
    <t>123-15-9</t>
  </si>
  <si>
    <t>2-methylpentane</t>
  </si>
  <si>
    <t>107-83-5</t>
  </si>
  <si>
    <t>2-methylpyridine</t>
  </si>
  <si>
    <t>109-06-8</t>
  </si>
  <si>
    <t>2-methylquinoline</t>
  </si>
  <si>
    <t>91-63-4</t>
  </si>
  <si>
    <t>2-methylquinolinium chloride</t>
  </si>
  <si>
    <t>62763-89-7</t>
  </si>
  <si>
    <t>2-methyltetrahydrofuran</t>
  </si>
  <si>
    <t>96-47-9</t>
  </si>
  <si>
    <t>2-methylthiazole</t>
  </si>
  <si>
    <t>3581-87-1</t>
  </si>
  <si>
    <t>2-methylthiophene</t>
  </si>
  <si>
    <t>554-14-3</t>
  </si>
  <si>
    <t>2-methyltridecane</t>
  </si>
  <si>
    <t>1560-96-9</t>
  </si>
  <si>
    <t>2-methylundecanal</t>
  </si>
  <si>
    <t>110-41-8</t>
  </si>
  <si>
    <t>2-naphthalenesulfonic acid, polymer with formaldehyde, sodium salt</t>
  </si>
  <si>
    <t>36290-04-7</t>
  </si>
  <si>
    <t>2-naphthylamine</t>
  </si>
  <si>
    <t>91-59-8</t>
  </si>
  <si>
    <t>2-N-dibutylaminoethanol</t>
  </si>
  <si>
    <t>102-81-8</t>
  </si>
  <si>
    <t>2-nitroaniline</t>
  </si>
  <si>
    <t>88-74-4</t>
  </si>
  <si>
    <t>2-nitronaphthalene</t>
  </si>
  <si>
    <t>581-89-5</t>
  </si>
  <si>
    <t>2-nitropropane</t>
  </si>
  <si>
    <t>79-46-9</t>
  </si>
  <si>
    <t>2-nonanone</t>
  </si>
  <si>
    <t>821-55-6</t>
  </si>
  <si>
    <t>2-nonylphenol, branched</t>
  </si>
  <si>
    <t>91672-41-2</t>
  </si>
  <si>
    <t>2-N-tert-butyl-2,4-toluenediamine</t>
  </si>
  <si>
    <t>106917-60-6</t>
  </si>
  <si>
    <t>2-N-tert-butyl-2,6-toluenediamine</t>
  </si>
  <si>
    <t>106917-65-1</t>
  </si>
  <si>
    <t>2-octanone</t>
  </si>
  <si>
    <t>111-13-7</t>
  </si>
  <si>
    <t>2-octyl alcohol</t>
  </si>
  <si>
    <t>123-96-6</t>
  </si>
  <si>
    <t>2-octyl-1-dodecanol</t>
  </si>
  <si>
    <t>5333-42-6</t>
  </si>
  <si>
    <t>2-octyl-4-isothiazolin-3-one</t>
  </si>
  <si>
    <t>26530-20-1</t>
  </si>
  <si>
    <t>2-oxopropanoate</t>
  </si>
  <si>
    <t>57-60-3</t>
  </si>
  <si>
    <t>2-pentanone</t>
  </si>
  <si>
    <t>107-87-9</t>
  </si>
  <si>
    <t>2-pentene</t>
  </si>
  <si>
    <t>109-68-2</t>
  </si>
  <si>
    <t>2-pentenenitrile</t>
  </si>
  <si>
    <t>13284-42-9</t>
  </si>
  <si>
    <t>2-pentyl-9,10-anthracenedione</t>
  </si>
  <si>
    <t>13936-21-5</t>
  </si>
  <si>
    <t>2-phenethyl formate</t>
  </si>
  <si>
    <t>104-62-1</t>
  </si>
  <si>
    <t>2-phenoxyethanol</t>
  </si>
  <si>
    <t>122-99-6</t>
  </si>
  <si>
    <t>2-phenoxyethyl acrylate</t>
  </si>
  <si>
    <t>48145-04-6</t>
  </si>
  <si>
    <t>2-phenyl propionaldehyde</t>
  </si>
  <si>
    <t>93-53-8</t>
  </si>
  <si>
    <t>2-phenyl-2-butene</t>
  </si>
  <si>
    <t>768-00-3</t>
  </si>
  <si>
    <t>2-phenyl-2-propanol</t>
  </si>
  <si>
    <t>617-94-7</t>
  </si>
  <si>
    <t>2-phosphono-1,2,4-butanetricarboxylic acid</t>
  </si>
  <si>
    <t>37971-36-1</t>
  </si>
  <si>
    <t>2-phosphonobutane-1,2,4-tricarboxylic acid, ammonium salt</t>
  </si>
  <si>
    <t>70233-62-4</t>
  </si>
  <si>
    <t>2-pinen-4-one</t>
  </si>
  <si>
    <t>1196-01-6</t>
  </si>
  <si>
    <t>2-pivaloyl-1,3-indaione</t>
  </si>
  <si>
    <t>83-26-1</t>
  </si>
  <si>
    <t>2-propanamine sulfate</t>
  </si>
  <si>
    <t>60828-92-4</t>
  </si>
  <si>
    <t>2-propanol-1-butoxy</t>
  </si>
  <si>
    <t>5131-66-8</t>
  </si>
  <si>
    <t>2-propenenitrile, polymer with ethenylbenzene, methyloxirane and oxirane</t>
  </si>
  <si>
    <t>58050-75-2 (PM)</t>
  </si>
  <si>
    <t>58050-75-2 (Vapor)</t>
  </si>
  <si>
    <t>2-propenoic acid polymer with ethenylbenzene, 2-ethylhexyl 2-propenoate and (1-methylethenyl)benzene, ammonium salt</t>
  </si>
  <si>
    <t>323585-41-7</t>
  </si>
  <si>
    <t>2-propenoic acid, 2-hydroxyethyl ester polymer with alpha-hydro-omega-hydroxypoly(1,4-butanediyl), 4-hydroxy-N-(2-hydroxyethyl)-N-methylbutanamide and 1,1'-methylenebis [4-isocyanatocyclohexane]</t>
  </si>
  <si>
    <t>68083-84-1</t>
  </si>
  <si>
    <t>2-propenoic acid, 2-hydroxyethyl ester, polymer with 1,3-diisocyanatomethylbenzene and alpha-hydro-omega-hydroxypolyoxy(methyl-1,2-ethanediyl)</t>
  </si>
  <si>
    <t>37302-70-8</t>
  </si>
  <si>
    <t>2-propenoic acid, 2-hydroxyethyl ester, polymer with alpha-hydro-omega-hydroxypoly(oxy(methyl-1,2-ethanediyl)) and 5-isocyanato-1-(isocyanatomethyl)-1,3,3-trimethylcyclohexane</t>
  </si>
  <si>
    <t>73297-28-6</t>
  </si>
  <si>
    <t>2-propenoic acid, butyl ester, homopolymer, reaction products with N1,N1-dimethyl-1,3-propanediamine</t>
  </si>
  <si>
    <t>222417-26-7</t>
  </si>
  <si>
    <t>2-propenoic acid, homopolymer ammonium salt</t>
  </si>
  <si>
    <t>9003-03-6</t>
  </si>
  <si>
    <t>2-propenoic acid, homopolymer, potassium salt</t>
  </si>
  <si>
    <t>25608-12-2</t>
  </si>
  <si>
    <t>2-Propenoic acid, polymer with 2-ethylhexyl 2-propenoate, ethyl 2-propenoate and N-(hydroxymethyl)-2-propenamide</t>
  </si>
  <si>
    <t>68133-44-8</t>
  </si>
  <si>
    <t>2-Propenoic acid, polymer with 2-ethylhexyl 2-propenoate, ethyl 2-propenoate, N-(hydroxymethyl)-2-propenamide and 2-propenenitrile</t>
  </si>
  <si>
    <t>52640-81-0</t>
  </si>
  <si>
    <t>2-propenoic acid, polymer with butyl 2-propenoate and ethenylbenzene</t>
  </si>
  <si>
    <t>25586-20-3</t>
  </si>
  <si>
    <t>2-propenoic acid, polymer with ethenylbenzene and (1-methylethenyl)benzene</t>
  </si>
  <si>
    <t>52831-04-6</t>
  </si>
  <si>
    <t>2-propenoic acid, polymer with ethenylbenzene and (1-methylethenyl)benzene, ammonium salt</t>
  </si>
  <si>
    <t>89678-90-0</t>
  </si>
  <si>
    <t>2-propenoic acid, polymer with oxirane and 1,2,3-propanetriol</t>
  </si>
  <si>
    <t>144086-03-3</t>
  </si>
  <si>
    <t>2-propenoic acid, reaction products with pentaerythritol</t>
  </si>
  <si>
    <t>1245638-61-2</t>
  </si>
  <si>
    <t>2-propenoic acid, telomer with sodium 2-methyl-2-((1-oxo-2-propen-1-yl)amino)-1-propanesulfonate (1:1) and sodium phosphinite (1:1)</t>
  </si>
  <si>
    <t>110224-99-2</t>
  </si>
  <si>
    <t>2-propenyl hexanoate</t>
  </si>
  <si>
    <t>123-68-2</t>
  </si>
  <si>
    <t>2-propionylphenol</t>
  </si>
  <si>
    <t>610-99-1</t>
  </si>
  <si>
    <t>2-propoxy-1-propanol</t>
  </si>
  <si>
    <t>10215-30-2</t>
  </si>
  <si>
    <t>2-propyl-1H-imidazole</t>
  </si>
  <si>
    <t>50995-95-4</t>
  </si>
  <si>
    <t>2-propylheptanol</t>
  </si>
  <si>
    <t>10042-59-8</t>
  </si>
  <si>
    <t>2-pyridinethiol-1-oxide, zinc salt</t>
  </si>
  <si>
    <t>13463-41-7</t>
  </si>
  <si>
    <t>2-pyrrolidine</t>
  </si>
  <si>
    <t>123-75-1</t>
  </si>
  <si>
    <t>2-pyrrolidinone</t>
  </si>
  <si>
    <t>616-45-5</t>
  </si>
  <si>
    <t>2-sec-butyl-6-ethylaniline</t>
  </si>
  <si>
    <t>71758-10-6</t>
  </si>
  <si>
    <t>2-sulfo-butanedioic acid, 1,4-bis(2-ethylhexyl) ester</t>
  </si>
  <si>
    <t>10041-19-7</t>
  </si>
  <si>
    <t>2-tert-butylcyclohexanolacetate</t>
  </si>
  <si>
    <t>88-41-5</t>
  </si>
  <si>
    <t>2-thiabutane</t>
  </si>
  <si>
    <t>624-89-5</t>
  </si>
  <si>
    <t>2-thiophenethiol</t>
  </si>
  <si>
    <t>7774-74-5</t>
  </si>
  <si>
    <t>2-tridecyloxirane</t>
  </si>
  <si>
    <t>18633-25-5 (PM)</t>
  </si>
  <si>
    <t>18633-25-5 (Vapor)</t>
  </si>
  <si>
    <t>2-trifluoromethyl-3-ethoxyperfluorohexane</t>
  </si>
  <si>
    <t>297730-93-9</t>
  </si>
  <si>
    <t>3-((6-deoxy-2-O-(6-deoxy-alpha-L-mannopyranosyl)-alpha-L-mannopyranosyl)oxy)-decanoic acid, 1-(carboxymethyl)octyl ester</t>
  </si>
  <si>
    <t>4348-76-9 (PM)</t>
  </si>
  <si>
    <t>4348-76-9 (Vapor)</t>
  </si>
  <si>
    <t>3-((6-deoxy-alpha-L-mannopyranosyl)oxy)-decanoic acid, 1-(carboxymethyl)octyl ester</t>
  </si>
  <si>
    <t>37134-61-5 (PM)</t>
  </si>
  <si>
    <t>37134-61-5 (Vapor)</t>
  </si>
  <si>
    <t>3-(1,3-dimethylbutylidene)aminopropyl-trithoxysilane</t>
  </si>
  <si>
    <t>116229-43-7</t>
  </si>
  <si>
    <t>3-(2,3-epoxypropoxy)propyl dimethoxymethylsilane</t>
  </si>
  <si>
    <t>2897-60-1 (PM)</t>
  </si>
  <si>
    <t>2897-60-1 (Vapor)</t>
  </si>
  <si>
    <t>3-(2-aminoethylamino)propylmethyldimethoxysilane</t>
  </si>
  <si>
    <t>3069-29-2</t>
  </si>
  <si>
    <t>3-(4-isobutylphenyl)propionic acid</t>
  </si>
  <si>
    <t>65322-85-2</t>
  </si>
  <si>
    <t>3-(4-morpholinyl)propanenitrile</t>
  </si>
  <si>
    <t>4542-47-6</t>
  </si>
  <si>
    <t>3-(dibutylamino)propylamine</t>
  </si>
  <si>
    <t>102-83-0</t>
  </si>
  <si>
    <t>3-(phenylamino)phenol</t>
  </si>
  <si>
    <t>101-18-8</t>
  </si>
  <si>
    <t>3-(trifluoromethyl)phenol</t>
  </si>
  <si>
    <t>98-17-9</t>
  </si>
  <si>
    <t>3-(trimethoxysilyl)propyl methacrylate</t>
  </si>
  <si>
    <t>2530-85-0</t>
  </si>
  <si>
    <t>3,3,3-trifluoropropene</t>
  </si>
  <si>
    <t>677-21-4</t>
  </si>
  <si>
    <t>3,3,3-trifluoropropyne</t>
  </si>
  <si>
    <t>661-54-1</t>
  </si>
  <si>
    <t>3,3,4,4-tetramethylhexane</t>
  </si>
  <si>
    <t>5171-84-6</t>
  </si>
  <si>
    <t>3,3,4-trimethylheptane</t>
  </si>
  <si>
    <t>20278-87-9</t>
  </si>
  <si>
    <t>3,3,4-trimethylhexane</t>
  </si>
  <si>
    <t>16747-31-2</t>
  </si>
  <si>
    <t>3,3,5-trimethyl cyclohexanone</t>
  </si>
  <si>
    <t>873-94-9</t>
  </si>
  <si>
    <t>3,3,5-trimethylcyclohexanol</t>
  </si>
  <si>
    <t>116-02-9</t>
  </si>
  <si>
    <t>3,3,5-trimethylheptane</t>
  </si>
  <si>
    <t>7154-80-5</t>
  </si>
  <si>
    <t>3,3,6,6-tetramethyl-1,2-dioxane</t>
  </si>
  <si>
    <t>22431-89-6</t>
  </si>
  <si>
    <t>3,3-bis((1,1-dimethylethyl)dioxy)butanoic acid, ethyl ester</t>
  </si>
  <si>
    <t>55794-20-2</t>
  </si>
  <si>
    <t>3,3-diaminodipropylamine</t>
  </si>
  <si>
    <t>56-18-8</t>
  </si>
  <si>
    <t>3,3-dichloro-1,1,1,2,2-pentafluoropropane</t>
  </si>
  <si>
    <t>422-56-0</t>
  </si>
  <si>
    <t>3,3'-dichlorobenzidine</t>
  </si>
  <si>
    <t>91-94-1</t>
  </si>
  <si>
    <t>3,3-dichloropropene</t>
  </si>
  <si>
    <t>563-57-5</t>
  </si>
  <si>
    <t>3,3-diethyl-2-methylpentane</t>
  </si>
  <si>
    <t>52897-16-2</t>
  </si>
  <si>
    <t>3,3-diethylhexane</t>
  </si>
  <si>
    <t>17302-02-2</t>
  </si>
  <si>
    <t>3,3-diethylpentane</t>
  </si>
  <si>
    <t>1067-20-5</t>
  </si>
  <si>
    <t>3,3-dimethoxybenzidine</t>
  </si>
  <si>
    <t>119-90-4</t>
  </si>
  <si>
    <t>3,3-dimethyl-1-butene</t>
  </si>
  <si>
    <t>558-37-2</t>
  </si>
  <si>
    <t>3,3-dimethyl-2-butanone</t>
  </si>
  <si>
    <t>75-97-8</t>
  </si>
  <si>
    <t>3,3'-dimethylbenzidine</t>
  </si>
  <si>
    <t>119-93-7</t>
  </si>
  <si>
    <t>3,3-dimethylheptane</t>
  </si>
  <si>
    <t>4032-86-4</t>
  </si>
  <si>
    <t>3,3-dimethylhexane</t>
  </si>
  <si>
    <t>563-16-6</t>
  </si>
  <si>
    <t>3,3-dimethyloctane</t>
  </si>
  <si>
    <t>4110-44-5</t>
  </si>
  <si>
    <t>3,3-dimethylpentane</t>
  </si>
  <si>
    <t>562-49-2</t>
  </si>
  <si>
    <t>3,3'-methylenebis(5-methyloxazolidine)</t>
  </si>
  <si>
    <t>66204-44-2</t>
  </si>
  <si>
    <t>3,3'-oxybis-propionitrile</t>
  </si>
  <si>
    <t>1656-48-0</t>
  </si>
  <si>
    <t>3,4,4-trimethylheptane</t>
  </si>
  <si>
    <t>20278-88-0</t>
  </si>
  <si>
    <t>3,4,4-trimethyloxazolidine</t>
  </si>
  <si>
    <t>75673-43-7</t>
  </si>
  <si>
    <t>3,4,5-trimethoxybenzoyl methyl reserpate</t>
  </si>
  <si>
    <t>50-55-5</t>
  </si>
  <si>
    <t>3,4,5-trimethylheptane</t>
  </si>
  <si>
    <t>20278-89-1</t>
  </si>
  <si>
    <t>3,4-diacetoxy-1-butene</t>
  </si>
  <si>
    <t>18085-02-4</t>
  </si>
  <si>
    <t>3,4-diaminotoluene</t>
  </si>
  <si>
    <t>496-72-0</t>
  </si>
  <si>
    <t>3,4-dichloro-1-butene</t>
  </si>
  <si>
    <t>760-23-6</t>
  </si>
  <si>
    <t>3,4-dichloroaniline</t>
  </si>
  <si>
    <t>95-76-1</t>
  </si>
  <si>
    <t>3,4-dichlorobenzaldehyde</t>
  </si>
  <si>
    <t>6287-38-3</t>
  </si>
  <si>
    <t>3,4-diepoxybutane</t>
  </si>
  <si>
    <t>1464-53-5</t>
  </si>
  <si>
    <t>3,4-diethylhexane</t>
  </si>
  <si>
    <t>19398-77-7</t>
  </si>
  <si>
    <t>3,4-dihydro-2H-pyran-2-carboxaldehyde</t>
  </si>
  <si>
    <t>100-73-2</t>
  </si>
  <si>
    <t>3,4-dimethylheptane</t>
  </si>
  <si>
    <t>922-28-1</t>
  </si>
  <si>
    <t>3,4-dimethylhexane</t>
  </si>
  <si>
    <t>583-48-2</t>
  </si>
  <si>
    <t>3,4-dimethyloctane</t>
  </si>
  <si>
    <t>15869-92-8</t>
  </si>
  <si>
    <t>3,4-xylenol</t>
  </si>
  <si>
    <t>95-65-8</t>
  </si>
  <si>
    <t>3,5,5-trimethylhexyl acetate</t>
  </si>
  <si>
    <t>58430-94-7</t>
  </si>
  <si>
    <t>3,5-bis(1,1-dimethylethyl)-4-hydroxybenzenepropanoic acid, C13-15-branched and linear alkyl esters</t>
  </si>
  <si>
    <t>171090-93-0</t>
  </si>
  <si>
    <t>3,5-dibromofluorobenzene</t>
  </si>
  <si>
    <t>1435-51-4</t>
  </si>
  <si>
    <t>3,5-dichloroanisole</t>
  </si>
  <si>
    <t>33719-74-3</t>
  </si>
  <si>
    <t>3,5-difluoroaniline</t>
  </si>
  <si>
    <t>372-39-4</t>
  </si>
  <si>
    <t>3,5-dimethyl-1-hexyn-3-ol</t>
  </si>
  <si>
    <t>107-54-0</t>
  </si>
  <si>
    <t>3,5-dimethyl-3-heptene</t>
  </si>
  <si>
    <t>59643-68-4</t>
  </si>
  <si>
    <t>3,5-dimethylfuran-2,4(3H,5H)-dione</t>
  </si>
  <si>
    <t>5460-81-1 (Not Defined)</t>
  </si>
  <si>
    <t>5460-81-1 (PM)</t>
  </si>
  <si>
    <t>3,5-dimethylheptane</t>
  </si>
  <si>
    <t>926-82-9</t>
  </si>
  <si>
    <t>3,5-dimethyloctane</t>
  </si>
  <si>
    <t>15869-93-9</t>
  </si>
  <si>
    <t>3,5-dimethylpiperidine</t>
  </si>
  <si>
    <t>35794-11-7</t>
  </si>
  <si>
    <t>3,5-dimethyltetrahydropyran-2-ol</t>
  </si>
  <si>
    <t>92340-69-7</t>
  </si>
  <si>
    <t>3,5-dimethyl-thiomorpholine</t>
  </si>
  <si>
    <t>78243-63-7</t>
  </si>
  <si>
    <t>3,5-Dinitro-o-toluamide</t>
  </si>
  <si>
    <t>148-01-6</t>
  </si>
  <si>
    <t>3,5-di-tert-butyl-2,6-toluenediamine</t>
  </si>
  <si>
    <t>103596-73-2</t>
  </si>
  <si>
    <t>3,5-di-tert-butylcatechol</t>
  </si>
  <si>
    <t>1020-31-1</t>
  </si>
  <si>
    <t>3,5-xylenol</t>
  </si>
  <si>
    <t>108-68-9</t>
  </si>
  <si>
    <t>3,6,9-trimethyl-1,4,7-triperoxonane</t>
  </si>
  <si>
    <t>24748-23-0</t>
  </si>
  <si>
    <t>3,6-bis[4-(1,1-dimethylethyl)phenyl]-2,5-di-hydropyrrolo[3,4-c]pyrrole-1,4-di-one</t>
  </si>
  <si>
    <t>84632-59-7</t>
  </si>
  <si>
    <t>3,6-dimethyloctane</t>
  </si>
  <si>
    <t>15869-94-0</t>
  </si>
  <si>
    <t>3,6-diphenyl-2,5-dihydropyrrolo(3,4-c)pyrrole-1,4-dione</t>
  </si>
  <si>
    <t>54660-00-3</t>
  </si>
  <si>
    <t>3,7,11-trimethyl-1-dodecanol</t>
  </si>
  <si>
    <t>6750-34-1</t>
  </si>
  <si>
    <t>3,7,7-trimethyl bicyclohep-3-ene</t>
  </si>
  <si>
    <t>13466-78-9</t>
  </si>
  <si>
    <t>3,7-dimethyl-1,6-octadien-3-ol</t>
  </si>
  <si>
    <t>78-70-6</t>
  </si>
  <si>
    <t>3,7-dimethyl-1,6-octadien-3-yl acetate</t>
  </si>
  <si>
    <t>115-95-7</t>
  </si>
  <si>
    <t>3,7-dimethyl-1-octanol</t>
  </si>
  <si>
    <t>106-21-8</t>
  </si>
  <si>
    <t>3,7-dimethyl-2,6-octadienal</t>
  </si>
  <si>
    <t>5392-40-5</t>
  </si>
  <si>
    <t>3,7-dimethyl-2,6-octadienenitrile</t>
  </si>
  <si>
    <t>5585-39-7</t>
  </si>
  <si>
    <t>3,7-dimethyl-6-octen-1-yl acetate</t>
  </si>
  <si>
    <t>150-84-5</t>
  </si>
  <si>
    <t>3,7-dimethyl-6-octenenitrile</t>
  </si>
  <si>
    <t>51566-62-2</t>
  </si>
  <si>
    <t>3-[(2-aminoethylamino) propyltrimethoxysilane]</t>
  </si>
  <si>
    <t>1760-24-3</t>
  </si>
  <si>
    <t>3-[(4-methylphenyl)amino]propane-1,2-diol</t>
  </si>
  <si>
    <t>42902-53-4</t>
  </si>
  <si>
    <t>3-[dimethoxy(methyl)silyl]-1-propanethiol</t>
  </si>
  <si>
    <t>31001-77-1</t>
  </si>
  <si>
    <t>3a,4,7,7a-tetrahydro-4,7-methano-1H-indene, polymer with ethenylmethylbenzene, 1H-indene and (1-methylethenyl)benzene</t>
  </si>
  <si>
    <t>68444-36-0</t>
  </si>
  <si>
    <t>3a,4,7,7a-tetrahydroindene</t>
  </si>
  <si>
    <t>3048-65-5</t>
  </si>
  <si>
    <t>3-acetoxypropene</t>
  </si>
  <si>
    <t>591-87-7</t>
  </si>
  <si>
    <t>3a-methyl-3a,4,5,6-tetrahydro-2-benzofuran-1,3-dione</t>
  </si>
  <si>
    <t>11070-44-3</t>
  </si>
  <si>
    <t>3-amino-1,2,4-triazole</t>
  </si>
  <si>
    <t>61-82-5</t>
  </si>
  <si>
    <t>3-amino-1-cyclohexylaminopropane</t>
  </si>
  <si>
    <t>3312-60-5</t>
  </si>
  <si>
    <t>3-amino-9-ethylcarbazole</t>
  </si>
  <si>
    <t>132-32-1</t>
  </si>
  <si>
    <t>3-amino-N-(2-carboxyethyl)-N,N-dimethyl-1-propanaminium,N-coco acyl derivs., inner salts</t>
  </si>
  <si>
    <t>499781-63-4</t>
  </si>
  <si>
    <t>3-amino-N-(carboxymethyl)-N,N-dimethyl-1-propanaminium, N-coco acyl derivs, chlorides, sodium salts</t>
  </si>
  <si>
    <t>61789-39-7</t>
  </si>
  <si>
    <t>3-amino-N,N,N-trimethyl-1-propanaminium, N-soya acyl. derivs., chlorides</t>
  </si>
  <si>
    <t>391232-99-8</t>
  </si>
  <si>
    <t>3-aminopentanenitrile</t>
  </si>
  <si>
    <t>75405-06-0</t>
  </si>
  <si>
    <t>3-aminopropyltriethoxysilane</t>
  </si>
  <si>
    <t>919-30-2</t>
  </si>
  <si>
    <t>3-aminopyridine</t>
  </si>
  <si>
    <t>462-08-8</t>
  </si>
  <si>
    <t>3-benzyloxy-1-chloro-2-propanol</t>
  </si>
  <si>
    <t>13991-52-1</t>
  </si>
  <si>
    <t>3-benzyloxy-1-chloro-2-propyloxymethyl propionate</t>
  </si>
  <si>
    <t>3-benzyloxy-1-propionyloxy-2-propyloxymethyl propionate</t>
  </si>
  <si>
    <t>194204-51-8</t>
  </si>
  <si>
    <t>3-bromofluorobenzene</t>
  </si>
  <si>
    <t>1073-06-9</t>
  </si>
  <si>
    <t>3-butenenitrile</t>
  </si>
  <si>
    <t>109-75-1</t>
  </si>
  <si>
    <t>3-chloro-1,1,1-trifluoropropane</t>
  </si>
  <si>
    <t>460-35-5</t>
  </si>
  <si>
    <t>3-chloro-1,2-propanediol</t>
  </si>
  <si>
    <t>96-24-2</t>
  </si>
  <si>
    <t>3-chloro-2-hydroxy-1-propanesulfonic acid sodium salt</t>
  </si>
  <si>
    <t>126-83-0</t>
  </si>
  <si>
    <t>3-chloro-2-hydroxypropyltrimethylammonium chloride</t>
  </si>
  <si>
    <t>3327-22-8</t>
  </si>
  <si>
    <t>3-chloro-3,3-difluoroprop-1-ene</t>
  </si>
  <si>
    <t>421-03-4</t>
  </si>
  <si>
    <t>3-chloro-3-methylpentane</t>
  </si>
  <si>
    <t>918-84-3</t>
  </si>
  <si>
    <t>3-chloropropionitrile</t>
  </si>
  <si>
    <t>542-76-7</t>
  </si>
  <si>
    <t>3-chloropropylmethyldimethoxysilane</t>
  </si>
  <si>
    <t>18171-19-2</t>
  </si>
  <si>
    <t>3-chloropropyltriethoxysilane</t>
  </si>
  <si>
    <t>5089-70-3</t>
  </si>
  <si>
    <t>3-chloropropyltrimethoxysilane</t>
  </si>
  <si>
    <t>2530-87-2</t>
  </si>
  <si>
    <t>3-chloropyridine</t>
  </si>
  <si>
    <t>626-60-8</t>
  </si>
  <si>
    <t>3-cyclohexene-1-methanol</t>
  </si>
  <si>
    <t>1679-51-2</t>
  </si>
  <si>
    <t>3-diethylamino-1,2-propanediol</t>
  </si>
  <si>
    <t>621-56-7</t>
  </si>
  <si>
    <t>3-diethylaminopropylamine</t>
  </si>
  <si>
    <t>104-78-9</t>
  </si>
  <si>
    <t>3-dimethylamino-N,N-dimethylpropionamide</t>
  </si>
  <si>
    <t>17268-47-2</t>
  </si>
  <si>
    <t>3-dimethylaminopropylamine</t>
  </si>
  <si>
    <t>109-55-7</t>
  </si>
  <si>
    <t>3-dodecene</t>
  </si>
  <si>
    <t>2030-83-3</t>
  </si>
  <si>
    <t>3-dodecylbenzenesulfonic acid, compound with 2,2',2"-nitrilotris(ethanol)</t>
  </si>
  <si>
    <t>27323-41-7 (PM)</t>
  </si>
  <si>
    <t>27323-41-7 (Vapor)</t>
  </si>
  <si>
    <t>3-ethoxy-1-propanol</t>
  </si>
  <si>
    <t>111-35-3</t>
  </si>
  <si>
    <t>3-ethoxy-1-propene</t>
  </si>
  <si>
    <t>557-31-3</t>
  </si>
  <si>
    <t>3-ethyl-2,2,3-trimethylpentane</t>
  </si>
  <si>
    <t>52897-17-3</t>
  </si>
  <si>
    <t>3-ethyl-2,2,4-trimethylpentane</t>
  </si>
  <si>
    <t>52897-18-4</t>
  </si>
  <si>
    <t>3-ethyl-2,2-dimethyl-1,3-oxazolidine</t>
  </si>
  <si>
    <t>57817-78-4</t>
  </si>
  <si>
    <t>3-ethyl-2,2-dimethylhexane</t>
  </si>
  <si>
    <t>20291-91-2</t>
  </si>
  <si>
    <t>3-ethyl-2,2-dimethylpentane</t>
  </si>
  <si>
    <t>16747-32-3</t>
  </si>
  <si>
    <t>3-ethyl-2,3,4-trimethylpentane</t>
  </si>
  <si>
    <t>52897-19-5</t>
  </si>
  <si>
    <t>3-ethyl-2,3-dimethylhexane</t>
  </si>
  <si>
    <t>52897-00-4</t>
  </si>
  <si>
    <t>3-ethyl-2,3-dimethylpentane</t>
  </si>
  <si>
    <t>16747-33-4</t>
  </si>
  <si>
    <t>3-ethyl-2,4-dimethylhexane</t>
  </si>
  <si>
    <t>7220-26-0</t>
  </si>
  <si>
    <t>3-ethyl-2,4-dimethylpentane</t>
  </si>
  <si>
    <t>1068-87-7</t>
  </si>
  <si>
    <t>3-ethyl-2,5-dimethylhexane</t>
  </si>
  <si>
    <t>52897-04-8</t>
  </si>
  <si>
    <t>3-ethyl-2-methyl-2-(3-methylbutyl)-1,3-oxazolidine</t>
  </si>
  <si>
    <t>143860-04-2</t>
  </si>
  <si>
    <t>3-ethyl-2-methylheptane</t>
  </si>
  <si>
    <t>14676-29-0</t>
  </si>
  <si>
    <t>3-ethyl-2-methylhexane</t>
  </si>
  <si>
    <t>16789-46-1</t>
  </si>
  <si>
    <t>3-ethyl-2-methylpentane</t>
  </si>
  <si>
    <t>609-26-7</t>
  </si>
  <si>
    <t>3-ethyl-3,4-dimethylhexane</t>
  </si>
  <si>
    <t>52897-06-0</t>
  </si>
  <si>
    <t>3-ethyl-3-methylheptane</t>
  </si>
  <si>
    <t>17302-01-1</t>
  </si>
  <si>
    <t>3-ethyl-3-methylhexane</t>
  </si>
  <si>
    <t>3074-76-8</t>
  </si>
  <si>
    <t>3-ethyl-3-methylpentane</t>
  </si>
  <si>
    <t>1067-08-9</t>
  </si>
  <si>
    <t>3-ethyl-4-methylheptane</t>
  </si>
  <si>
    <t>52896-91-0</t>
  </si>
  <si>
    <t>3-ethyl-4-methylhexane</t>
  </si>
  <si>
    <t>3074-77-9</t>
  </si>
  <si>
    <t>3-ethyl-5-methylheptane</t>
  </si>
  <si>
    <t>52896-90-9</t>
  </si>
  <si>
    <t>3-ethylheptane</t>
  </si>
  <si>
    <t>15869-80-4</t>
  </si>
  <si>
    <t>3-ethylhexane</t>
  </si>
  <si>
    <t>619-99-8</t>
  </si>
  <si>
    <t>3-ethylidene-1-cyclopentene</t>
  </si>
  <si>
    <t>22704-38-7</t>
  </si>
  <si>
    <t>3-ethylnonane</t>
  </si>
  <si>
    <t>17302-11-3</t>
  </si>
  <si>
    <t>3-ethyloctane</t>
  </si>
  <si>
    <t>5881-17-4</t>
  </si>
  <si>
    <t>3-ethylpentane</t>
  </si>
  <si>
    <t>617-78-7</t>
  </si>
  <si>
    <t>3-ethylpyrrole</t>
  </si>
  <si>
    <t>1551-16-2</t>
  </si>
  <si>
    <t>3-fluorobenzotrifluoride</t>
  </si>
  <si>
    <t>401-80-9</t>
  </si>
  <si>
    <t>3-glycidoxypropyltrimethoxysilane</t>
  </si>
  <si>
    <t>2530-83-8</t>
  </si>
  <si>
    <t>3-heptanol</t>
  </si>
  <si>
    <t>589-82-2</t>
  </si>
  <si>
    <t>3-heptanone</t>
  </si>
  <si>
    <t>106-35-4</t>
  </si>
  <si>
    <t>3-heptanyl formate</t>
  </si>
  <si>
    <t>54009-71-1</t>
  </si>
  <si>
    <t>3-hepten-2-one</t>
  </si>
  <si>
    <t>1119-44-4</t>
  </si>
  <si>
    <t>3-hexanol</t>
  </si>
  <si>
    <t>623-37-0</t>
  </si>
  <si>
    <t>3-hexanone</t>
  </si>
  <si>
    <t>589-38-8</t>
  </si>
  <si>
    <t>3-hydroxy-1,1-dimethylbutyl peroxyneodecanoate</t>
  </si>
  <si>
    <t>95718-78-8</t>
  </si>
  <si>
    <t>3-hydroxy-2-butanone</t>
  </si>
  <si>
    <t>513-86-0</t>
  </si>
  <si>
    <t>3-hydroxy-2-methyl-pentanal</t>
  </si>
  <si>
    <t>615-30-5</t>
  </si>
  <si>
    <t>3-hydroxy-4-((4-methyl-2-sulfophenyl)azo)-2-naphthalenecarboxylic acid, strontium salt</t>
  </si>
  <si>
    <t>73612-29-0</t>
  </si>
  <si>
    <t>3-hydroxy-4-((5-chloro-4-methyl-2-sulfophenyl)azo)-N-(2-methoxyphenyl))-2-naphthalenecarboxamide, sodium salt</t>
  </si>
  <si>
    <t>73263-37-3</t>
  </si>
  <si>
    <t>3-hydroxymethyl-5,5-dimethylhydantoin</t>
  </si>
  <si>
    <t>16228-00-5</t>
  </si>
  <si>
    <t>3-hydroxythiophene-2,5-dicarboxylic acid dimethyl ester</t>
  </si>
  <si>
    <t>5556-24-1 (PM)</t>
  </si>
  <si>
    <t>5556-24-1 (Vapor)</t>
  </si>
  <si>
    <t>3-iodo-2-propynyl butylcarbamate</t>
  </si>
  <si>
    <t>55406-53-6</t>
  </si>
  <si>
    <t>3-isocyanatopropyltriethoxysilane</t>
  </si>
  <si>
    <t>24801-88-5</t>
  </si>
  <si>
    <t>3-isopropyl-2,4-dimethylpentane</t>
  </si>
  <si>
    <t>13475-79-1</t>
  </si>
  <si>
    <t>3-isopropyl-2-methylhexane</t>
  </si>
  <si>
    <t>62016-13-1</t>
  </si>
  <si>
    <t>3-mercaptopropionic acid</t>
  </si>
  <si>
    <t>107-96-0</t>
  </si>
  <si>
    <t>3-methoxy-1,2-epoxypropane</t>
  </si>
  <si>
    <t>930-37-0</t>
  </si>
  <si>
    <t>3-methoxy-1-butanol</t>
  </si>
  <si>
    <t>2517-43-3</t>
  </si>
  <si>
    <t>3-methoxy-1-propene</t>
  </si>
  <si>
    <t>627-40-7</t>
  </si>
  <si>
    <t>3-methoxy-3-methyl-1-butanol</t>
  </si>
  <si>
    <t>56539-66-3</t>
  </si>
  <si>
    <t>3-methoxybutyl acetate</t>
  </si>
  <si>
    <t>4435-53-4</t>
  </si>
  <si>
    <t>3-methoxypropionitrile</t>
  </si>
  <si>
    <t>110-67-8</t>
  </si>
  <si>
    <t>3-methoxypropylamine</t>
  </si>
  <si>
    <t>5332-73-0</t>
  </si>
  <si>
    <t>3-methyl biphenyl</t>
  </si>
  <si>
    <t>643-93-6</t>
  </si>
  <si>
    <t>3-methyl-1,2-butadiene</t>
  </si>
  <si>
    <t>598-25-4</t>
  </si>
  <si>
    <t>3-methyl-1,3-oxazolidine</t>
  </si>
  <si>
    <t>27970-32-7</t>
  </si>
  <si>
    <t>3-methyl-1,4-pentadiene</t>
  </si>
  <si>
    <t>1115-08-8</t>
  </si>
  <si>
    <t>3-methyl-1,5-heptadiene</t>
  </si>
  <si>
    <t>50592-72-8</t>
  </si>
  <si>
    <t>3-methyl-1,5-pentanediol</t>
  </si>
  <si>
    <t>4457-71-0</t>
  </si>
  <si>
    <t>3-methyl-1-butene</t>
  </si>
  <si>
    <t>563-45-1</t>
  </si>
  <si>
    <t>3-methyl-1-cyclohexene</t>
  </si>
  <si>
    <t>591-48-0</t>
  </si>
  <si>
    <t>3-methyl-1-pentyn-3-ol</t>
  </si>
  <si>
    <t>77-75-8</t>
  </si>
  <si>
    <t>3-methyl-2,4-pentanedione</t>
  </si>
  <si>
    <t>815-57-6</t>
  </si>
  <si>
    <t>3-methyl-2-pentylcyclopentanol</t>
  </si>
  <si>
    <t>76649-20-2</t>
  </si>
  <si>
    <t>3-methyl-3-buten-2-one</t>
  </si>
  <si>
    <t>814-78-8</t>
  </si>
  <si>
    <t>3-methyl-5-propylnonane</t>
  </si>
  <si>
    <t>31081-18-2</t>
  </si>
  <si>
    <t>3-methylacrylic acid</t>
  </si>
  <si>
    <t>3724-65-0</t>
  </si>
  <si>
    <t>3-methylcholanthrene</t>
  </si>
  <si>
    <t>56-49-5</t>
  </si>
  <si>
    <t>3-methylcyclopentene</t>
  </si>
  <si>
    <t>1120-62-3</t>
  </si>
  <si>
    <t>3-methylheptane</t>
  </si>
  <si>
    <t>589-81-1</t>
  </si>
  <si>
    <t>3-methylhexane</t>
  </si>
  <si>
    <t>589-34-4</t>
  </si>
  <si>
    <t>3-methylmercapto-1-propanol</t>
  </si>
  <si>
    <t>505-10-2</t>
  </si>
  <si>
    <t>3-methylnonane</t>
  </si>
  <si>
    <t>5911-04-6</t>
  </si>
  <si>
    <t>3-methyloctane</t>
  </si>
  <si>
    <t>2216-33-3</t>
  </si>
  <si>
    <t>3-methylpentane</t>
  </si>
  <si>
    <t>96-14-0</t>
  </si>
  <si>
    <t>3-methylpiperidine</t>
  </si>
  <si>
    <t>626-56-2</t>
  </si>
  <si>
    <t>3-methylpyridine</t>
  </si>
  <si>
    <t>108-99-6</t>
  </si>
  <si>
    <t>3-methylquinoline</t>
  </si>
  <si>
    <t>612-58-8</t>
  </si>
  <si>
    <t>3-methylsulfolane</t>
  </si>
  <si>
    <t>872-93-5</t>
  </si>
  <si>
    <t>3-methyltetrahydropyran</t>
  </si>
  <si>
    <t>26093-63-0</t>
  </si>
  <si>
    <t>3-methylthiophene</t>
  </si>
  <si>
    <t>616-44-4</t>
  </si>
  <si>
    <t>3-morpholino-1,2-propanediol</t>
  </si>
  <si>
    <t>6425-32-7</t>
  </si>
  <si>
    <t>3-morpholinopropylamine</t>
  </si>
  <si>
    <t>123-00-2</t>
  </si>
  <si>
    <t>3-nitroaniline</t>
  </si>
  <si>
    <t>99-09-2</t>
  </si>
  <si>
    <t>3-octanoyl-1-thiopropyltriethoxysilane</t>
  </si>
  <si>
    <t>220727-26-4</t>
  </si>
  <si>
    <t>3-octyl alcohol</t>
  </si>
  <si>
    <t>589-98-0</t>
  </si>
  <si>
    <t>3-oxo-butanoic acid ethyl ester, polymer with 2,2-dimethyl-1,3-propanediol and 2-propanol aluminum salt</t>
  </si>
  <si>
    <t>115271-29-9</t>
  </si>
  <si>
    <t>3-oxo-nonyl acetate</t>
  </si>
  <si>
    <t>7779-54-6</t>
  </si>
  <si>
    <t>3-pentanone</t>
  </si>
  <si>
    <t>96-22-0</t>
  </si>
  <si>
    <t>3-pentenenitrile</t>
  </si>
  <si>
    <t>4635-87-4</t>
  </si>
  <si>
    <t>3-phenoxybenzaldehyde</t>
  </si>
  <si>
    <t>39515-51-0</t>
  </si>
  <si>
    <t>4-((dimethylamino)methyl)phenol</t>
  </si>
  <si>
    <t>25338-55-0</t>
  </si>
  <si>
    <t>4-(2-aminoethyl)-morpholine</t>
  </si>
  <si>
    <t>2038-03-1</t>
  </si>
  <si>
    <t>4-(2-furyl)-3-buten-2-one</t>
  </si>
  <si>
    <t>623-15-4</t>
  </si>
  <si>
    <t>4-(2-furyl)butan-2-one</t>
  </si>
  <si>
    <t>699-17-2</t>
  </si>
  <si>
    <t>4-(2-methyl-2-propen-1-yl)phenol</t>
  </si>
  <si>
    <t>68610-06-0</t>
  </si>
  <si>
    <t>4-(2-morpholine)methoxyethyl</t>
  </si>
  <si>
    <t>10220-23-2</t>
  </si>
  <si>
    <t>4-(2-nitrobutyl) morpholine</t>
  </si>
  <si>
    <t>2224-44-4</t>
  </si>
  <si>
    <t>4-(3-hydroxypropyl)morpholine</t>
  </si>
  <si>
    <t>4441-30-9</t>
  </si>
  <si>
    <t>4-(4-(methylamino)styryl)-phenol</t>
  </si>
  <si>
    <t>866475-34-5</t>
  </si>
  <si>
    <t>4-(methoxymethyl)cyclohexanemethanol</t>
  </si>
  <si>
    <t>98955-27-2</t>
  </si>
  <si>
    <t>4,11-dichloro-5,12-dihydroquino[2,3-b]acridine-7,14-dione</t>
  </si>
  <si>
    <t>3089-16-5</t>
  </si>
  <si>
    <t>4,4-(ethyl-2-nitrotrimethylene, 2-) dimorpholine</t>
  </si>
  <si>
    <t>1854-23-5</t>
  </si>
  <si>
    <t>4,4,4-trifluoroacetoacetyl chloride</t>
  </si>
  <si>
    <t>2261-53-2</t>
  </si>
  <si>
    <t>4,4'-bis({1-[(2,4-dimethylphenyl)amino]-1,3-dioxo-2-butanyl}diazenyl)-2,2'-biphenyldisulfonic acid</t>
  </si>
  <si>
    <t>78952-69-9</t>
  </si>
  <si>
    <t>4,4-dichlorodiphenyldichloroethane</t>
  </si>
  <si>
    <t>72-54-8</t>
  </si>
  <si>
    <t>4,4-dichlorodiphenyldichloroethylene</t>
  </si>
  <si>
    <t>72-55-9</t>
  </si>
  <si>
    <t>4,4-dichlorodiphenyltrichloroethane</t>
  </si>
  <si>
    <t>50-29-3</t>
  </si>
  <si>
    <t>4,4'-diisopropylbiphenyl</t>
  </si>
  <si>
    <t>18970-30-4</t>
  </si>
  <si>
    <t>4,4-dimethyl, 2-oxazolidinone</t>
  </si>
  <si>
    <t>26654-39-7</t>
  </si>
  <si>
    <t>4,4-dimethyl-1,3-dioxolane</t>
  </si>
  <si>
    <t>766-15-4</t>
  </si>
  <si>
    <t>4,4-dimethyl-1-phenyl-3-pentanone</t>
  </si>
  <si>
    <t>5195-24-4</t>
  </si>
  <si>
    <t>4,4-dimethylheptane</t>
  </si>
  <si>
    <t>1068-19-5</t>
  </si>
  <si>
    <t>4,4-dimethyloctane</t>
  </si>
  <si>
    <t>15869-95-1</t>
  </si>
  <si>
    <t>4,4-dimethyloxazolidine</t>
  </si>
  <si>
    <t>51200-87-4</t>
  </si>
  <si>
    <t>4,4'-methylene bis-(2,6-di-t-butyl phenol)</t>
  </si>
  <si>
    <t>118-82-1</t>
  </si>
  <si>
    <t>4,4'-methylene bis-(2-methyl cyclohexanamine)</t>
  </si>
  <si>
    <t>6864-37-5</t>
  </si>
  <si>
    <t>4,4'-methylene bis(dibutyldithiocarbamate)</t>
  </si>
  <si>
    <t>10254-57-6</t>
  </si>
  <si>
    <t>4,4-methylene diphenyl diisocyanate</t>
  </si>
  <si>
    <t>4,4'-methylenebis(2-carbomethoxyaniline)</t>
  </si>
  <si>
    <t>31383-81-0</t>
  </si>
  <si>
    <t>4,4'-methylenebis(2-ethylbenzenamine)</t>
  </si>
  <si>
    <t>19900-65-3</t>
  </si>
  <si>
    <t>4,4-methylenebis(cyclohexanamine)</t>
  </si>
  <si>
    <t>1761-71-3</t>
  </si>
  <si>
    <t>4,4'-methylenedianiline</t>
  </si>
  <si>
    <t>101-77-9</t>
  </si>
  <si>
    <t>4,4-methylenedimorpholine dimorpholine</t>
  </si>
  <si>
    <t>5625-90-1</t>
  </si>
  <si>
    <t>4,4'-oxydi-2,1-ethanediyl bismorpholine</t>
  </si>
  <si>
    <t>6425-39-4</t>
  </si>
  <si>
    <t>4,4'-sulfonyldianiline</t>
  </si>
  <si>
    <t>80-08-0</t>
  </si>
  <si>
    <t>4,4'-thiobis(6-t-butyl-m-cresol)</t>
  </si>
  <si>
    <t>96-69-5</t>
  </si>
  <si>
    <t>4,4'-thiodiphenol</t>
  </si>
  <si>
    <t>2664-63-3</t>
  </si>
  <si>
    <t>4,5-dichloro-2-n-octyl-3(2H)-isothiazolone</t>
  </si>
  <si>
    <t>64359-81-5</t>
  </si>
  <si>
    <t>4,5-dihydro-1H-imidazole-1-ethanamine, 2-nortall-oil alkyl derivs.</t>
  </si>
  <si>
    <t>68442-97-7 (PM)</t>
  </si>
  <si>
    <t>68442-97-7 (Vapor)</t>
  </si>
  <si>
    <t>4,5-dihydro-1H-imidazole-1-ethanamine, 2-nortall-oil alkyl derivs., acetates</t>
  </si>
  <si>
    <t>68140-11-4 (PM)</t>
  </si>
  <si>
    <t>68140-11-4 (Vapor)</t>
  </si>
  <si>
    <t>4,5-dimethyloctane</t>
  </si>
  <si>
    <t>15869-96-2</t>
  </si>
  <si>
    <t>4,6-diisopropyl-1-naphthalenesulfonic acid</t>
  </si>
  <si>
    <t>28757-00-8</t>
  </si>
  <si>
    <t>4,6-dimethyl-2-heptanone</t>
  </si>
  <si>
    <t>19549-80-5</t>
  </si>
  <si>
    <t>4,6-dinitro-o-cresol</t>
  </si>
  <si>
    <t>534-52-1</t>
  </si>
  <si>
    <t>4,8-bis(hydroxymethyl)tricyclo[5.2.1.0(2,6)]decane, mixture of isomers</t>
  </si>
  <si>
    <t>26896-48-0</t>
  </si>
  <si>
    <t>4-[(4-amino-3-nitrophenyl)sulfonyl]-2-nitrophenylamine</t>
  </si>
  <si>
    <t>18491-91-3</t>
  </si>
  <si>
    <t>4-[4,6-bis(2,4-dimethylphenyl)-1,3,5-triazin-2-yl]-1,3-benzenediol, reaction products with 2-[(dodecyloxy)methyl]oxirane and 2-[(C10-16-alkyloxy)methyl]oxirane</t>
  </si>
  <si>
    <t>153519-44-9 (PM)</t>
  </si>
  <si>
    <t>153519-44-9 (Vapor)</t>
  </si>
  <si>
    <t>4-aminobiphenyl</t>
  </si>
  <si>
    <t>92-67-1</t>
  </si>
  <si>
    <t>4-aminoethyl-1,8-octanediamine</t>
  </si>
  <si>
    <t>1572-55-0</t>
  </si>
  <si>
    <t>4-aminopyridine</t>
  </si>
  <si>
    <t>504-24-5</t>
  </si>
  <si>
    <t>4-anilinophenol</t>
  </si>
  <si>
    <t>122-37-2</t>
  </si>
  <si>
    <t>4-bromoanisole</t>
  </si>
  <si>
    <t>104-92-7</t>
  </si>
  <si>
    <t>4-bromodiphenyl ether</t>
  </si>
  <si>
    <t>101-55-3</t>
  </si>
  <si>
    <t>4-bromofluorobenzene</t>
  </si>
  <si>
    <t>460-00-4</t>
  </si>
  <si>
    <t>4-butyl-1,2-benzenediamine</t>
  </si>
  <si>
    <t>3663-23-8</t>
  </si>
  <si>
    <t>4-butyl-2-nitroaniline</t>
  </si>
  <si>
    <t>3663-22-7</t>
  </si>
  <si>
    <t>4-butylaniline</t>
  </si>
  <si>
    <t>104-13-2</t>
  </si>
  <si>
    <t>4-butylmorpholine</t>
  </si>
  <si>
    <t>1005-67-0</t>
  </si>
  <si>
    <t>4-chloro-2-butanol</t>
  </si>
  <si>
    <t>2203-34-1</t>
  </si>
  <si>
    <t>4-chloro-2-methoxyphenol</t>
  </si>
  <si>
    <t>16766-30-6</t>
  </si>
  <si>
    <t>4-chloro-2-methyl phenoxy acetic acid</t>
  </si>
  <si>
    <t>94-74-6</t>
  </si>
  <si>
    <t>4-chloro-3-methylphenol</t>
  </si>
  <si>
    <t>59-50-7 (Not Defined)</t>
  </si>
  <si>
    <t>59-50-7 (PM)</t>
  </si>
  <si>
    <t>4-chloro-3-nitrobenzotrifluoride</t>
  </si>
  <si>
    <t>121-17-5</t>
  </si>
  <si>
    <t>4-chlorobenzyl chloride</t>
  </si>
  <si>
    <t>104-83-6</t>
  </si>
  <si>
    <t>4-chlorodiphenyl ether</t>
  </si>
  <si>
    <t>7005-72-3</t>
  </si>
  <si>
    <t>4-cumylphenol</t>
  </si>
  <si>
    <t>599-64-4</t>
  </si>
  <si>
    <t>4-cyanocyclohexene</t>
  </si>
  <si>
    <t>100-45-8</t>
  </si>
  <si>
    <t>4-dimethylamino-3,5-xylyl methylcarbamate</t>
  </si>
  <si>
    <t>315-18-4</t>
  </si>
  <si>
    <t>4-dimethylaminoazobenzene</t>
  </si>
  <si>
    <t>60-11-7</t>
  </si>
  <si>
    <t>4-dodecylphenol, mixed isomers</t>
  </si>
  <si>
    <t>27193-86-8</t>
  </si>
  <si>
    <t>4-ethenyl-1,2-dimethylbenzene</t>
  </si>
  <si>
    <t>27831-13-6</t>
  </si>
  <si>
    <t>4-ethyl-1,2-dimethylbenzene</t>
  </si>
  <si>
    <t>934-80-5</t>
  </si>
  <si>
    <t>4-ethyl-1-octyn-3-ol</t>
  </si>
  <si>
    <t>5877-42-9</t>
  </si>
  <si>
    <t>4-ethyl-2-(8-heptadecenyl)-2-oxazoline-4-methanol</t>
  </si>
  <si>
    <t>68140-98-7</t>
  </si>
  <si>
    <t>4-ethyl-2,2-dimethylhexane</t>
  </si>
  <si>
    <t>52896-99-8</t>
  </si>
  <si>
    <t>4-ethyl-2,3-dimethylhexane</t>
  </si>
  <si>
    <t>52897-01-5</t>
  </si>
  <si>
    <t>4-ethyl-2,4-dimethylhexane</t>
  </si>
  <si>
    <t>52897-03-7</t>
  </si>
  <si>
    <t>4-ethyl-2-methylheptane</t>
  </si>
  <si>
    <t>52896-88-5</t>
  </si>
  <si>
    <t>4-ethyl-2-methylhexane</t>
  </si>
  <si>
    <t>3074-75-7</t>
  </si>
  <si>
    <t>4-ethyl-3,3-dimethylhexane</t>
  </si>
  <si>
    <t>52897-05-9</t>
  </si>
  <si>
    <t>4-ethyl-3-methylheptane</t>
  </si>
  <si>
    <t>52896-89-6</t>
  </si>
  <si>
    <t>4-ethyl-4-methylheptane</t>
  </si>
  <si>
    <t>17302-04-4</t>
  </si>
  <si>
    <t>4-ethylheptane</t>
  </si>
  <si>
    <t>2216-32-2</t>
  </si>
  <si>
    <t>4-ethylmorpholine</t>
  </si>
  <si>
    <t>100-74-3</t>
  </si>
  <si>
    <t>4-ethyloctane</t>
  </si>
  <si>
    <t>15869-86-0</t>
  </si>
  <si>
    <t>4-heptanol</t>
  </si>
  <si>
    <t>589-55-9</t>
  </si>
  <si>
    <t>4-hepten-2-one</t>
  </si>
  <si>
    <t>24332-22-7</t>
  </si>
  <si>
    <t>4H-imidazole</t>
  </si>
  <si>
    <t>288-30-2 (PM)</t>
  </si>
  <si>
    <t>288-30-2 (Vapor)</t>
  </si>
  <si>
    <t>4-hydroxy-2,2,6,6-tetramethyl-1-piperidinyloxy</t>
  </si>
  <si>
    <t>2226-96-2</t>
  </si>
  <si>
    <t>4-hydroxy-2-butanone</t>
  </si>
  <si>
    <t>590-90-9</t>
  </si>
  <si>
    <t>4-hydroxy-2-heptanone</t>
  </si>
  <si>
    <t>25290-14-6</t>
  </si>
  <si>
    <t>4-hydroxy-2-hexanone</t>
  </si>
  <si>
    <t>56072-26-5</t>
  </si>
  <si>
    <t>4-hydroxy-4-methyl-2-pentanone</t>
  </si>
  <si>
    <t>123-42-2</t>
  </si>
  <si>
    <t>4-hydroxyacetophenone</t>
  </si>
  <si>
    <t>99-93-4 (PM)</t>
  </si>
  <si>
    <t>99-93-4 (Vapor)</t>
  </si>
  <si>
    <t>4-hydroxybenzenesulfonic acid</t>
  </si>
  <si>
    <t>98-67-9</t>
  </si>
  <si>
    <t>4-hydroxybutyl butyrate</t>
  </si>
  <si>
    <t>55011-60-4</t>
  </si>
  <si>
    <t>4-hydroxyphenethyl alcohol</t>
  </si>
  <si>
    <t>501-94-0</t>
  </si>
  <si>
    <t>4-isobutylstyrene</t>
  </si>
  <si>
    <t>63444-56-4</t>
  </si>
  <si>
    <t>4-isopropylacetophenone</t>
  </si>
  <si>
    <t>645-13-6</t>
  </si>
  <si>
    <t>4-isopropylbenzyl alcohol</t>
  </si>
  <si>
    <t>536-60-7</t>
  </si>
  <si>
    <t>4-isopropylheptane</t>
  </si>
  <si>
    <t>52896-87-4</t>
  </si>
  <si>
    <t>4-methoxybenzaldehyde</t>
  </si>
  <si>
    <t>123-11-5</t>
  </si>
  <si>
    <t>4-methoxybenzyl alcohol</t>
  </si>
  <si>
    <t>105-13-5</t>
  </si>
  <si>
    <t>4-methoxyphenol</t>
  </si>
  <si>
    <t>150-76-5</t>
  </si>
  <si>
    <t>4-methyl biphenyl</t>
  </si>
  <si>
    <t>644-08-6</t>
  </si>
  <si>
    <t>4-methyl-1,4-heptadiene</t>
  </si>
  <si>
    <t>13857-55-1</t>
  </si>
  <si>
    <t>4-methyl-1-cyclohexanemethanol</t>
  </si>
  <si>
    <t>34885-03-5</t>
  </si>
  <si>
    <t>4-methyl-1-hexene</t>
  </si>
  <si>
    <t>3769-23-1</t>
  </si>
  <si>
    <t>4-methyl-1-isopropylcyclohexene</t>
  </si>
  <si>
    <t>500-00-5</t>
  </si>
  <si>
    <t>4-methyl-1-pentene</t>
  </si>
  <si>
    <t>691-37-2</t>
  </si>
  <si>
    <t>4-methyl-2,6-bis(methylthio)-1,3-benzenediamine</t>
  </si>
  <si>
    <t>102093-68-5</t>
  </si>
  <si>
    <t>4-methyl-2-pentanol</t>
  </si>
  <si>
    <t>108-11-2</t>
  </si>
  <si>
    <t>4-methyl-2-pentanol acetate</t>
  </si>
  <si>
    <t>108-84-9</t>
  </si>
  <si>
    <t>4-methyl-2-pentene</t>
  </si>
  <si>
    <t>4461-48-7</t>
  </si>
  <si>
    <t>4-methyl-3-thiadecane</t>
  </si>
  <si>
    <t>53970-40-4</t>
  </si>
  <si>
    <t>4-methylcyclopentene</t>
  </si>
  <si>
    <t>1759-81-5</t>
  </si>
  <si>
    <t>4-methylheptane</t>
  </si>
  <si>
    <t>589-53-7</t>
  </si>
  <si>
    <t>4-methylhexanoic acid</t>
  </si>
  <si>
    <t>1561-11-1</t>
  </si>
  <si>
    <t>4-methylimidazole</t>
  </si>
  <si>
    <t>822-36-6</t>
  </si>
  <si>
    <t>4-methylmorpholine</t>
  </si>
  <si>
    <t>109-02-4</t>
  </si>
  <si>
    <t>4-methylnonane</t>
  </si>
  <si>
    <t>17301-94-9</t>
  </si>
  <si>
    <t>4-methyloctane</t>
  </si>
  <si>
    <t>2216-34-4</t>
  </si>
  <si>
    <t>4-methylpyridine</t>
  </si>
  <si>
    <t>108-89-4</t>
  </si>
  <si>
    <t>4-methylquinoline</t>
  </si>
  <si>
    <t>491-35-0</t>
  </si>
  <si>
    <t>4-morpholinoethanol</t>
  </si>
  <si>
    <t>622-40-2</t>
  </si>
  <si>
    <t>4-N-5-di-tert-butyl-2,4-toluenediamine</t>
  </si>
  <si>
    <t>106917-63-9</t>
  </si>
  <si>
    <t>4-nitro-N-methylphthalimide</t>
  </si>
  <si>
    <t>41663-84-7</t>
  </si>
  <si>
    <t>4-nitro-o-anisidine</t>
  </si>
  <si>
    <t>97-52-9</t>
  </si>
  <si>
    <t>4-nitroquinoline-1-oxide</t>
  </si>
  <si>
    <t>56-57-5</t>
  </si>
  <si>
    <t>4-nitrosophenol</t>
  </si>
  <si>
    <t>104-91-6</t>
  </si>
  <si>
    <t>4-nonyl-phenol, branched</t>
  </si>
  <si>
    <t>84852-15-3</t>
  </si>
  <si>
    <t>4-N-tert-butyl-2,4-toluenediamine</t>
  </si>
  <si>
    <t>106917-61-7</t>
  </si>
  <si>
    <t>4-pentenenitrile</t>
  </si>
  <si>
    <t>592-51-8</t>
  </si>
  <si>
    <t>4-phenyl-2-butanone</t>
  </si>
  <si>
    <t>2550-26-7</t>
  </si>
  <si>
    <t>4-phenylcyclohexene</t>
  </si>
  <si>
    <t>4994-16-5</t>
  </si>
  <si>
    <t>4-propyl-1,2,4-triazol-3-amine</t>
  </si>
  <si>
    <t>58661-97-5</t>
  </si>
  <si>
    <t>4-propylheptane</t>
  </si>
  <si>
    <t>3178-29-8</t>
  </si>
  <si>
    <t>4-tert-butyl-2-methylphenol</t>
  </si>
  <si>
    <t>98-27-1 (Not Defined)</t>
  </si>
  <si>
    <t>98-27-1 (PM)</t>
  </si>
  <si>
    <t>4-tert-butylcyclohexanol</t>
  </si>
  <si>
    <t>98-52-2 (Not Defined)</t>
  </si>
  <si>
    <t>98-52-2 (PM)</t>
  </si>
  <si>
    <t>4-tert-butyltoluene</t>
  </si>
  <si>
    <t>98-51-1</t>
  </si>
  <si>
    <t>4-trifluoromethyl-2-nitroaniline</t>
  </si>
  <si>
    <t>400-98-6</t>
  </si>
  <si>
    <t>4-vinyl-1-cyclohexene diepoxide</t>
  </si>
  <si>
    <t>106-87-6</t>
  </si>
  <si>
    <t>4-vinylcyclohexene</t>
  </si>
  <si>
    <t>100-40-3</t>
  </si>
  <si>
    <t>4-vinylpyridine</t>
  </si>
  <si>
    <t>100-43-6</t>
  </si>
  <si>
    <t>5 (or 6) -carboxy-4-hexyl, 2-cyclohexene-1-octanoic acid</t>
  </si>
  <si>
    <t>53980-88-4</t>
  </si>
  <si>
    <t>5-(hydroxymethyl)-1,3-dimethyl-2,4-imidazolidinedione</t>
  </si>
  <si>
    <t>27636-82-4</t>
  </si>
  <si>
    <t>5,12-dihydroquino(2,3-b)acridine-7,14-dione</t>
  </si>
  <si>
    <t>87397-48-6</t>
  </si>
  <si>
    <t>5,5-dimethyl-2,4-imidazolidinedione</t>
  </si>
  <si>
    <t>77-71-4</t>
  </si>
  <si>
    <t>5,5-dimethyl-2-hexene</t>
  </si>
  <si>
    <t>39761-61-0</t>
  </si>
  <si>
    <t>5,5-dimethyl-4-hydroxy-2-isopropyl-1,3-dioxane</t>
  </si>
  <si>
    <t>5,5-dimethyl-4-hydroxy-6-isopropyl-2-(1',1'-dimethyl-2'-hydoxy)ethyl-1,3-dioxane</t>
  </si>
  <si>
    <t>5,6-dihydro-6-methyl-2H-pyran-3(4H)-one</t>
  </si>
  <si>
    <t>43152-89-2</t>
  </si>
  <si>
    <t>5,6-dihydrodicyclopentadiene</t>
  </si>
  <si>
    <t>4488-57-7</t>
  </si>
  <si>
    <t>5-[2-chloro-4-(trifluoromethyl)phenoxy]-2-nitrobenzoic acid 2-ethoxy-1-methyl-2-oxoethyl ester</t>
  </si>
  <si>
    <t>77501-63-4</t>
  </si>
  <si>
    <t>5-amino-1,3,3-trimethylcyclohexanemethanamine, reaction products with bisphenol A diglycidyl ether homopolymer</t>
  </si>
  <si>
    <t>68609-08-5</t>
  </si>
  <si>
    <t>5-amino-1,3,3-trimethylcyclohexanemethylamine, mixture of cis and trans</t>
  </si>
  <si>
    <t>2855-13-2</t>
  </si>
  <si>
    <t>5-butyl-1H-1,2,3-benzotriazole, sodium salt</t>
  </si>
  <si>
    <t>118685-34-0</t>
  </si>
  <si>
    <t>5-butyl-5-nonanol</t>
  </si>
  <si>
    <t>597-93-3</t>
  </si>
  <si>
    <t>5-chloro-2-methyl-2H-isothiazol-3-one and 2-methyl-2H-isothiazol-3-one</t>
  </si>
  <si>
    <t>55965-84-9</t>
  </si>
  <si>
    <t>5-chloro-2-methyl-4-isothiazolin-3-one</t>
  </si>
  <si>
    <t>26172-55-4</t>
  </si>
  <si>
    <t>5-ethyl-1-aza-3,7-dioxabicyclo[3.3.0]octane</t>
  </si>
  <si>
    <t>7747-35-5</t>
  </si>
  <si>
    <t>5-ethyl-2-methylheptane</t>
  </si>
  <si>
    <t>13475-78-0</t>
  </si>
  <si>
    <t>5-ethyl-2-nonanol</t>
  </si>
  <si>
    <t>103-08-2</t>
  </si>
  <si>
    <t>5-ethyl-2-nonanone</t>
  </si>
  <si>
    <t>5440-89-1</t>
  </si>
  <si>
    <t>5-ethylidene-2-norbornene</t>
  </si>
  <si>
    <t>16219-75-3</t>
  </si>
  <si>
    <t>5-heptyldihydro-2(3H)-furanone</t>
  </si>
  <si>
    <t>104-67-6</t>
  </si>
  <si>
    <t>5-hexenoic acid</t>
  </si>
  <si>
    <t>1577-22-6</t>
  </si>
  <si>
    <t>5-hydroxyvaleric acid</t>
  </si>
  <si>
    <t>13392-69-3</t>
  </si>
  <si>
    <t>5-isocyanato-1-(isocyanatomethyl)-1,3,3-trimethylcyclohexane, homopolymer</t>
  </si>
  <si>
    <t>53880-05-0</t>
  </si>
  <si>
    <t>5-methyl-1,3,6-heptatriene</t>
  </si>
  <si>
    <t>925-52-0</t>
  </si>
  <si>
    <t>5-methyl-2H-benzotriazole</t>
  </si>
  <si>
    <t>136-85-6</t>
  </si>
  <si>
    <t>5-methyl-2-undecene</t>
  </si>
  <si>
    <t>56851-34-4</t>
  </si>
  <si>
    <t>5-methyl-3a,4,7,7a-tetrahydro-2-benzofuran-1,3-dione</t>
  </si>
  <si>
    <t>26590-20-5</t>
  </si>
  <si>
    <t>5-methyl-3-heptanone</t>
  </si>
  <si>
    <t>541-85-5</t>
  </si>
  <si>
    <t>5-methyl-3-hexen-2-one</t>
  </si>
  <si>
    <t>5166-53-0</t>
  </si>
  <si>
    <t>5-methyl-4-hexen-2-one</t>
  </si>
  <si>
    <t>28332-44-7</t>
  </si>
  <si>
    <t>5-methyl-4-hydroxy-2-hexanone</t>
  </si>
  <si>
    <t>38836-21-4</t>
  </si>
  <si>
    <t>5-methyl-5-hexen-2-one</t>
  </si>
  <si>
    <t>3240-09-3</t>
  </si>
  <si>
    <t>5-methylindane</t>
  </si>
  <si>
    <t>874-35-1</t>
  </si>
  <si>
    <t>5-methylnonane</t>
  </si>
  <si>
    <t>15869-85-9</t>
  </si>
  <si>
    <t>5-methyl-o-anisidine</t>
  </si>
  <si>
    <t>120-71-8</t>
  </si>
  <si>
    <t>5-methylquinoline</t>
  </si>
  <si>
    <t>7661-55-4</t>
  </si>
  <si>
    <t>5-nitro-o-anisidine</t>
  </si>
  <si>
    <t>99-59-2</t>
  </si>
  <si>
    <t>5-nonanone</t>
  </si>
  <si>
    <t>502-56-7</t>
  </si>
  <si>
    <t>5-propyldihydro-2-furanone</t>
  </si>
  <si>
    <t>26524-73-2</t>
  </si>
  <si>
    <t>5-vinyl-2-norbornene</t>
  </si>
  <si>
    <t>3048-64-4</t>
  </si>
  <si>
    <t>6,10,14-trimethyl-2-pentadecanol</t>
  </si>
  <si>
    <t>69729-17-5</t>
  </si>
  <si>
    <t>6-acetoxydicyclopentadiene</t>
  </si>
  <si>
    <t>54830-99-8</t>
  </si>
  <si>
    <t>6-amino-1H-benzo[de]isoquinoline-1,3(2H)-dione</t>
  </si>
  <si>
    <t>1742-95-6</t>
  </si>
  <si>
    <t>6-chloro-1-hexene</t>
  </si>
  <si>
    <t>928-89-2</t>
  </si>
  <si>
    <t>6-deoxy-3-C-methyl-2-O-methylhexose</t>
  </si>
  <si>
    <t>27208-98-6</t>
  </si>
  <si>
    <t>6-dodecanol</t>
  </si>
  <si>
    <t>6836-38-0</t>
  </si>
  <si>
    <t>6-hydroxycaproic acid</t>
  </si>
  <si>
    <t>1191-25-9</t>
  </si>
  <si>
    <t>6-methyl-3a,4,5,7a-tetrahydro-2-benzofuran-1,3-dione</t>
  </si>
  <si>
    <t>34090-76-1</t>
  </si>
  <si>
    <t>6-methyl-5-hepten-2-one</t>
  </si>
  <si>
    <t>110-93-0</t>
  </si>
  <si>
    <t>6-methylquinoline</t>
  </si>
  <si>
    <t>91-62-3</t>
  </si>
  <si>
    <t>6-undecanone</t>
  </si>
  <si>
    <t>927-49-1</t>
  </si>
  <si>
    <t>7-(2-(2-hydroxymethylethoxy)methylethoxy)tetramethyl-3,6,8,11-tetraoxa-7-phosphatridecane-1,13-diol</t>
  </si>
  <si>
    <t>36788-39-3</t>
  </si>
  <si>
    <t>7,12-dimethylbenz[a]anthracene</t>
  </si>
  <si>
    <t>57-97-6</t>
  </si>
  <si>
    <t>7-diethylamino-4-methylcoumarin</t>
  </si>
  <si>
    <t>91-44-1</t>
  </si>
  <si>
    <t>7-ethyl-2-methyl-4-undecanol</t>
  </si>
  <si>
    <t>103-20-8</t>
  </si>
  <si>
    <t>7-hydroxy-3,7-dimethyloctanal</t>
  </si>
  <si>
    <t>107-75-5</t>
  </si>
  <si>
    <t>7-methyl-4-undecene</t>
  </si>
  <si>
    <t>76441-79-7</t>
  </si>
  <si>
    <t>7-methylquinoline</t>
  </si>
  <si>
    <t>612-60-2</t>
  </si>
  <si>
    <t>7-phenyl-2-heptanone</t>
  </si>
  <si>
    <t>14171-88-1</t>
  </si>
  <si>
    <t>8-hydroxy quinoline</t>
  </si>
  <si>
    <t>148-24-3</t>
  </si>
  <si>
    <t>8-methylquinoline</t>
  </si>
  <si>
    <t>611-32-5</t>
  </si>
  <si>
    <t>9,12-octadecadienoicacid (9Z,12Z)-, 2-mercaptoethyl ester</t>
  </si>
  <si>
    <t>52147-29-2</t>
  </si>
  <si>
    <t>9,9-dimethyldecanoic acid</t>
  </si>
  <si>
    <t>68938-07-8 (PM)</t>
  </si>
  <si>
    <t>68938-07-8 (Vapor)</t>
  </si>
  <si>
    <t>9-[n-(2-hydroxypropyl)-(Z)-octadeceneamide</t>
  </si>
  <si>
    <t>111-05-7</t>
  </si>
  <si>
    <t>9-dodecenoic acid, methyl ester</t>
  </si>
  <si>
    <t>39202-17-0</t>
  </si>
  <si>
    <t>9-methylanthracene</t>
  </si>
  <si>
    <t>779-02-2</t>
  </si>
  <si>
    <t>a,a'-(iminodi-2,1-ethanediyl) bis[hydroxy-poly(oxy-1,2-ethanediyl)], N-[2-(4,5) dihydro-2-nortall-oil alkyl-1H-(imidazol-1-yl)ethyl] derivs</t>
  </si>
  <si>
    <t>68928-27-8 (PM)</t>
  </si>
  <si>
    <t>68928-27-8 (Vapor)</t>
  </si>
  <si>
    <t>a,a'-(iminodi-2,1-ethanediyl)bis[omega-hydroxy-poly(oxy-1,2-ethanediyl), N-[3-(brancheddecyloxy)propyl]</t>
  </si>
  <si>
    <t>68478-95-5 (PM)</t>
  </si>
  <si>
    <t>68478-95-5 (Vapor)</t>
  </si>
  <si>
    <t>a,a',a"-1,2,3-propanetriyltris[omega-hydroxy]-poly[oxy(methyl-1,2-ethanediyl)] (polyether polyol)</t>
  </si>
  <si>
    <t>25791-96-2 (PM)</t>
  </si>
  <si>
    <t>25791-96-2 (Vapor)</t>
  </si>
  <si>
    <t>a,a'-[(hexylimino)di-2,1-ethanediyl]bis[omega-hydroxy]-poly(oxy-1,2-ethanediyl)</t>
  </si>
  <si>
    <t>67875-41-6 (PM)</t>
  </si>
  <si>
    <t>67875-41-6 (Vapor)</t>
  </si>
  <si>
    <t>a,a'-[[[3-(decyloxy)propyl]methyliminio]di-2,1-ethanediyl]bis[w-hydroxy-poly(oxy-1,2-ethanediyl), branched, chlorides</t>
  </si>
  <si>
    <t>68478-94-4 (PM)</t>
  </si>
  <si>
    <t>68478-94-4 (Vapor)</t>
  </si>
  <si>
    <t>a,a'-phosphinicobis[omega-(4-nonylphenoxy)-poly(oxy-1,2-ethanediyl)</t>
  </si>
  <si>
    <t>9071-85-6 (PM)</t>
  </si>
  <si>
    <t>9071-85-6 (Vapor)</t>
  </si>
  <si>
    <t>a,a'-phosphinicobis[omega-(tridecyloxy)] poly(oxy-1,2-ethanediyl), branched</t>
  </si>
  <si>
    <t>68891-26-9 (PM)</t>
  </si>
  <si>
    <t>68891-26-9 (Vapor)</t>
  </si>
  <si>
    <t>Abamectin</t>
  </si>
  <si>
    <t>71751-41-2</t>
  </si>
  <si>
    <t>abietic acid</t>
  </si>
  <si>
    <t>514-10-3 (PM)</t>
  </si>
  <si>
    <t>514-10-3 (Vapor)</t>
  </si>
  <si>
    <t>Acacia Gum</t>
  </si>
  <si>
    <t>9000-01-5 (PM)</t>
  </si>
  <si>
    <t>9000-01-5 (Vapor)</t>
  </si>
  <si>
    <t>acenaphthene</t>
  </si>
  <si>
    <t>83-32-9</t>
  </si>
  <si>
    <t>acenaphthylene</t>
  </si>
  <si>
    <t>208-96-8</t>
  </si>
  <si>
    <t>acetal</t>
  </si>
  <si>
    <t>105-57-7</t>
  </si>
  <si>
    <t>acetaldehyde</t>
  </si>
  <si>
    <t>75-07-0</t>
  </si>
  <si>
    <t>acetaldehyde oxime</t>
  </si>
  <si>
    <t>107-29-9</t>
  </si>
  <si>
    <t>acetaldehyde, homopolymer</t>
  </si>
  <si>
    <t>9002-91-9</t>
  </si>
  <si>
    <t>acetamide</t>
  </si>
  <si>
    <t>60-35-5</t>
  </si>
  <si>
    <t>acetaminophen</t>
  </si>
  <si>
    <t>103-90-2</t>
  </si>
  <si>
    <t>acetamiprid</t>
  </si>
  <si>
    <t>135410-20-7</t>
  </si>
  <si>
    <t>acetanilide</t>
  </si>
  <si>
    <t>103-84-4</t>
  </si>
  <si>
    <t>acetate salt by-products from 2-aminoethanol reaction products with ammonia</t>
  </si>
  <si>
    <t>169591-03-1</t>
  </si>
  <si>
    <t>acetic acid</t>
  </si>
  <si>
    <t>64-19-7</t>
  </si>
  <si>
    <t>acetic acid ethenyl ester</t>
  </si>
  <si>
    <t>25213-24-5</t>
  </si>
  <si>
    <t>acetic acid ethenyl ester, polymer with chloroethene and 2,5-furandione</t>
  </si>
  <si>
    <t>25085-82-9</t>
  </si>
  <si>
    <t>acetic acid ethenyl ester, polymer with ethenol, cyclic acetal with butanal (polyvinyl butyral)</t>
  </si>
  <si>
    <t>68648-78-2</t>
  </si>
  <si>
    <t>acetic acid, aluminum salt (3:1)</t>
  </si>
  <si>
    <t>139-12-8</t>
  </si>
  <si>
    <t>acetic acid, C6-8 branched alkyl esters</t>
  </si>
  <si>
    <t>90438-79-2</t>
  </si>
  <si>
    <t>acetic acid, C7-9-branched alkyl esters, C8-rich</t>
  </si>
  <si>
    <t>108419-32-5</t>
  </si>
  <si>
    <t>acetic acid, C8-10-branched alkyl esters, C9-rich</t>
  </si>
  <si>
    <t>108419-33-6</t>
  </si>
  <si>
    <t>acetic acid, nonyl ester</t>
  </si>
  <si>
    <t>143-13-5</t>
  </si>
  <si>
    <t>acetic anhydride</t>
  </si>
  <si>
    <t>108-24-7</t>
  </si>
  <si>
    <t>acetic formic anhydride</t>
  </si>
  <si>
    <t>2258-42-6</t>
  </si>
  <si>
    <t>acetoacetanilide</t>
  </si>
  <si>
    <t>102-01-2 (PM)</t>
  </si>
  <si>
    <t>102-01-2 (Vapor)</t>
  </si>
  <si>
    <t>Acetochlor</t>
  </si>
  <si>
    <t>34256-82-1</t>
  </si>
  <si>
    <t>acetochlor herbicide</t>
  </si>
  <si>
    <t>123113-74-6</t>
  </si>
  <si>
    <t>acetone</t>
  </si>
  <si>
    <t>67-64-1</t>
  </si>
  <si>
    <t>acetone cyanohydrin</t>
  </si>
  <si>
    <t>75-86-5</t>
  </si>
  <si>
    <t>acetone oxime</t>
  </si>
  <si>
    <t>127-06-0</t>
  </si>
  <si>
    <t>acetonitrile</t>
  </si>
  <si>
    <t>75-05-8</t>
  </si>
  <si>
    <t>acetophenone</t>
  </si>
  <si>
    <t>98-86-2</t>
  </si>
  <si>
    <t>acetoxy acetic acid</t>
  </si>
  <si>
    <t>13831-30-6</t>
  </si>
  <si>
    <t>acetyl chloride</t>
  </si>
  <si>
    <t>75-36-5</t>
  </si>
  <si>
    <t>acetyl fluoride</t>
  </si>
  <si>
    <t>557-99-3 (Not Defined)</t>
  </si>
  <si>
    <t>acetyl fluoride | For air permit reviews in agricultural areas</t>
  </si>
  <si>
    <t>acetyl fluoride | For air permit reviews in agricultural areas with cattle</t>
  </si>
  <si>
    <t>acetylacetone peroxide</t>
  </si>
  <si>
    <t>37187-22-7</t>
  </si>
  <si>
    <t>acetylcedrene</t>
  </si>
  <si>
    <t>32388-55-9</t>
  </si>
  <si>
    <t>acetylene</t>
  </si>
  <si>
    <t>74-86-2</t>
  </si>
  <si>
    <t>acetylsalicylic acid</t>
  </si>
  <si>
    <t>50-78-2</t>
  </si>
  <si>
    <t>acetylurethane</t>
  </si>
  <si>
    <t>2597-54-8</t>
  </si>
  <si>
    <t>Acid Blue 25</t>
  </si>
  <si>
    <t>6408-78-2</t>
  </si>
  <si>
    <t>Acid Blue 40</t>
  </si>
  <si>
    <t>6424-85-7</t>
  </si>
  <si>
    <t>Acid Blue 9</t>
  </si>
  <si>
    <t>3844-45-9</t>
  </si>
  <si>
    <t>Acid Orange 154</t>
  </si>
  <si>
    <t>56819-40-0</t>
  </si>
  <si>
    <t>Acid Red 1</t>
  </si>
  <si>
    <t>3734-67-6</t>
  </si>
  <si>
    <t>Acid Red 14</t>
  </si>
  <si>
    <t>3567-69-9</t>
  </si>
  <si>
    <t>Acid Red 407</t>
  </si>
  <si>
    <t>72017-66-4</t>
  </si>
  <si>
    <t>Acid Red 52</t>
  </si>
  <si>
    <t>3520-42-1</t>
  </si>
  <si>
    <t>Acid Violet 17</t>
  </si>
  <si>
    <t>4129-84-4</t>
  </si>
  <si>
    <t>Acid Yellow 5GL</t>
  </si>
  <si>
    <t>6359-98-4</t>
  </si>
  <si>
    <t>acid-treated middle petroleum distillates</t>
  </si>
  <si>
    <t>64742-13-8</t>
  </si>
  <si>
    <t>acidulated corn/soya soapstock</t>
  </si>
  <si>
    <t>68308-53-2 (PM)</t>
  </si>
  <si>
    <t>68308-53-2 (Vapor)</t>
  </si>
  <si>
    <t>Acifluorfen</t>
  </si>
  <si>
    <t>50594-66-6</t>
  </si>
  <si>
    <t>Acifluorfen Sodium herbicide</t>
  </si>
  <si>
    <t>62476-59-9</t>
  </si>
  <si>
    <t>acridine</t>
  </si>
  <si>
    <t>260-94-6</t>
  </si>
  <si>
    <t>acrolein</t>
  </si>
  <si>
    <t>107-02-8</t>
  </si>
  <si>
    <t>acrylamide</t>
  </si>
  <si>
    <t>79-06-1</t>
  </si>
  <si>
    <t>acrylate copolymer</t>
  </si>
  <si>
    <t>acrylic acid</t>
  </si>
  <si>
    <t>79-10-7</t>
  </si>
  <si>
    <t>acrylic acid, triester with 2-ethyl-2-(hydroxymethyl)-1,3-propanediol</t>
  </si>
  <si>
    <t>72269-91-1</t>
  </si>
  <si>
    <t>acrylic acid, triester with 2-ethyl-2-(hydroxymethyl)-1,3-propanediol, butyl acrylate polymer</t>
  </si>
  <si>
    <t>25119-93-1</t>
  </si>
  <si>
    <t>acrylic copolymer</t>
  </si>
  <si>
    <t>acrylic emulsion</t>
  </si>
  <si>
    <t>acrylic latex</t>
  </si>
  <si>
    <t>acrylic polyol</t>
  </si>
  <si>
    <t>acrylonitrile</t>
  </si>
  <si>
    <t>107-13-1</t>
  </si>
  <si>
    <t>acrylonitrile, polymer with 1,3-butadiene and stryrene</t>
  </si>
  <si>
    <t>9003-56-9</t>
  </si>
  <si>
    <t>acrylonitrile-butadiene polymer</t>
  </si>
  <si>
    <t>9003-18-3</t>
  </si>
  <si>
    <t>ACTICIDE GA</t>
  </si>
  <si>
    <t>adamantane</t>
  </si>
  <si>
    <t>281-23-2</t>
  </si>
  <si>
    <t>adipic acid</t>
  </si>
  <si>
    <t>124-04-9</t>
  </si>
  <si>
    <t>adipic acid, polymer with hexane-1,6-diol and propylidynetrimethanol</t>
  </si>
  <si>
    <t>56266-32-1</t>
  </si>
  <si>
    <t>adiponitrile</t>
  </si>
  <si>
    <t>111-69-3</t>
  </si>
  <si>
    <t>Admire</t>
  </si>
  <si>
    <t>105827-78-9</t>
  </si>
  <si>
    <t>aflatoxin</t>
  </si>
  <si>
    <t>1402-68-2</t>
  </si>
  <si>
    <t>Alachlor Technical</t>
  </si>
  <si>
    <t>15972-60-8</t>
  </si>
  <si>
    <t>alcohol ether sulfate</t>
  </si>
  <si>
    <t>alcohol, ethoxylated, not otherwise specified</t>
  </si>
  <si>
    <t>alcohol, generic, not otherwise specified</t>
  </si>
  <si>
    <t xml:space="preserve">alcohols C9, branched and linear </t>
  </si>
  <si>
    <t>85711-26-8</t>
  </si>
  <si>
    <t>alcohols C9, branched and linear , C10-rich</t>
  </si>
  <si>
    <t>93821-11-5</t>
  </si>
  <si>
    <t>alcohols, C&gt;14, ethoxylated</t>
  </si>
  <si>
    <t>251553-55-6</t>
  </si>
  <si>
    <t>alcohols, C10-14, ethoxylated</t>
  </si>
  <si>
    <t>66455-15-0</t>
  </si>
  <si>
    <t>alcohols, C10-16</t>
  </si>
  <si>
    <t>67762-41-8</t>
  </si>
  <si>
    <t>alcohols, C10-16, ethoxylated</t>
  </si>
  <si>
    <t>68002-97-1</t>
  </si>
  <si>
    <t>alcohols, C10-16, ethoxylated propoxylated</t>
  </si>
  <si>
    <t>69227-22-1</t>
  </si>
  <si>
    <t>alcohols, C10-C12, ethoxylated, propoxylated</t>
  </si>
  <si>
    <t>68154-97-2</t>
  </si>
  <si>
    <t>alcohols, C11-14-iso-, C13-rich, ethoxylated propoxylated</t>
  </si>
  <si>
    <t>78330-23-1</t>
  </si>
  <si>
    <t>alcohols, C11-14-isoalcs., C13-rich, ethoxylated</t>
  </si>
  <si>
    <t>78330-21-9</t>
  </si>
  <si>
    <t>alcohols, C12-13</t>
  </si>
  <si>
    <t>75782-86-4</t>
  </si>
  <si>
    <t>alcohols, C12-13, ethoxylated</t>
  </si>
  <si>
    <t>66455-14-9</t>
  </si>
  <si>
    <t>alcohols, C12-14, ethoxylated</t>
  </si>
  <si>
    <t>68439-50-9</t>
  </si>
  <si>
    <t>alcohols, C12-14, ethoxylated, propoxylated</t>
  </si>
  <si>
    <t>68439-51-0</t>
  </si>
  <si>
    <t>alcohols, C12-14, secondary</t>
  </si>
  <si>
    <t>126950-60-5</t>
  </si>
  <si>
    <t>alcohols, C12-15</t>
  </si>
  <si>
    <t>63393-82-8</t>
  </si>
  <si>
    <t>alcohols, C12-15, ethoxylated</t>
  </si>
  <si>
    <t>68131-39-5</t>
  </si>
  <si>
    <t>alcohols, C12-15-branched and linear, ethoxylated propoxylated</t>
  </si>
  <si>
    <t>120313-48-6</t>
  </si>
  <si>
    <t>alcohols, C12-16, ethoxylated</t>
  </si>
  <si>
    <t>68551-12-2</t>
  </si>
  <si>
    <t>alcohols, C12-18 (ethoxylated propoxylated)</t>
  </si>
  <si>
    <t>69227-21-0</t>
  </si>
  <si>
    <t>alcohols, C12-18, distn. residues</t>
  </si>
  <si>
    <t>68603-16-7</t>
  </si>
  <si>
    <t>alcohols, C12-18, ethoxylated</t>
  </si>
  <si>
    <t>68213-23-0</t>
  </si>
  <si>
    <t>alcohols, C12-C16</t>
  </si>
  <si>
    <t>68855-56-1</t>
  </si>
  <si>
    <t>alcohols, C14-18, ethoxylated, propoxylated</t>
  </si>
  <si>
    <t>68154-98-3</t>
  </si>
  <si>
    <t>alcohols, C16-18 ethoxylated</t>
  </si>
  <si>
    <t>68439-49-6</t>
  </si>
  <si>
    <t>alcohols, C16-18, distn. residues</t>
  </si>
  <si>
    <t>68603-17-8</t>
  </si>
  <si>
    <t>alcohols, C16-C18, ethoxylated, propoxylated</t>
  </si>
  <si>
    <t>68002-96-0</t>
  </si>
  <si>
    <t>alcohols, C2-C33 manuf. of, by products from overheads</t>
  </si>
  <si>
    <t>876065-86-0</t>
  </si>
  <si>
    <t>alcohols, C6-10, ethoxylated</t>
  </si>
  <si>
    <t>70879-83-3</t>
  </si>
  <si>
    <t>alcohols, C6-12, ethoxylated</t>
  </si>
  <si>
    <t>68439-45-2</t>
  </si>
  <si>
    <t>alcohols, C6-12, ethoxylated propoxylated</t>
  </si>
  <si>
    <t>68937-66-6</t>
  </si>
  <si>
    <t>alcohols, C6-C12</t>
  </si>
  <si>
    <t>68603-15-6</t>
  </si>
  <si>
    <t>alcohols, C7-9-iso, C8 rich, ethoxylated</t>
  </si>
  <si>
    <t>78330-19-5</t>
  </si>
  <si>
    <t>alcohols, C8-10, ethoxylated, sulfates, ammonium salts</t>
  </si>
  <si>
    <t>68891-29-2 (PM)</t>
  </si>
  <si>
    <t>68891-29-2 (Vapor)</t>
  </si>
  <si>
    <t>alcohols, C8-18, ethoxylated</t>
  </si>
  <si>
    <t>69013-18-9</t>
  </si>
  <si>
    <t>alcohols, C9-11</t>
  </si>
  <si>
    <t>66455-17-2</t>
  </si>
  <si>
    <t>alcohols, C9-C11, ethoxylated</t>
  </si>
  <si>
    <t>68439-46-3</t>
  </si>
  <si>
    <t>aldehyde, generic, not otherwise specified</t>
  </si>
  <si>
    <t>Aldicarb</t>
  </si>
  <si>
    <t>116-06-3</t>
  </si>
  <si>
    <t>aldol</t>
  </si>
  <si>
    <t>107-89-1</t>
  </si>
  <si>
    <t>Aldrin</t>
  </si>
  <si>
    <t>309-00-2</t>
  </si>
  <si>
    <t>aliphatic dibasic esters</t>
  </si>
  <si>
    <t>aliphatic esters</t>
  </si>
  <si>
    <t>aliphatic glycidyl ether</t>
  </si>
  <si>
    <t>aliphatic hydrocarbon blend</t>
  </si>
  <si>
    <t>69430-33-7</t>
  </si>
  <si>
    <t>aliphatic petroleum distillates (mineral spirits)</t>
  </si>
  <si>
    <t>64741-41-9</t>
  </si>
  <si>
    <t>aliphatic petroleum naphtha</t>
  </si>
  <si>
    <t>64742-30-9</t>
  </si>
  <si>
    <t>aliphatic polyepoxide</t>
  </si>
  <si>
    <t>aliphatic polyisocyanate</t>
  </si>
  <si>
    <t>alkanes, C10-24</t>
  </si>
  <si>
    <t>289711-49-5</t>
  </si>
  <si>
    <t>alkanes, C10-24, branched</t>
  </si>
  <si>
    <t>289711-48-4</t>
  </si>
  <si>
    <t>alkanes, C14-16</t>
  </si>
  <si>
    <t>90622-46-1</t>
  </si>
  <si>
    <t>alkanes, C18-28, chloro</t>
  </si>
  <si>
    <t>85535-86-0</t>
  </si>
  <si>
    <t>alkanes, C5-C16, generic, not otherwise specified</t>
  </si>
  <si>
    <t>alkanolamide</t>
  </si>
  <si>
    <t>alkanolamine</t>
  </si>
  <si>
    <t>alkanolamine fatty acid ester</t>
  </si>
  <si>
    <t>alkenes, C&gt;10 alpha</t>
  </si>
  <si>
    <t>64743-02-8</t>
  </si>
  <si>
    <t>alkenes, C10-16</t>
  </si>
  <si>
    <t>68991-52-6</t>
  </si>
  <si>
    <t>alkenes, C11-13, C12-rich</t>
  </si>
  <si>
    <t>68526-58-9</t>
  </si>
  <si>
    <t>alkenes, C18 alpha, isomerized</t>
  </si>
  <si>
    <t>148617-59-8 (Not Defined)</t>
  </si>
  <si>
    <t>148617-59-8 (PM)</t>
  </si>
  <si>
    <t>alkenes, C20-24 alpha</t>
  </si>
  <si>
    <t>93924-10-8 (Not Defined)</t>
  </si>
  <si>
    <t>93924-10-8 (PM)</t>
  </si>
  <si>
    <t>alkenes, C24-28 alpha-, polymers with maleic anhydride</t>
  </si>
  <si>
    <t>68459-79-0</t>
  </si>
  <si>
    <t>alkenes, C6-8-branched, C7-rich</t>
  </si>
  <si>
    <t>97592-99-9</t>
  </si>
  <si>
    <t>alkenes, C7-9, C8-rich</t>
  </si>
  <si>
    <t>68526-54-5</t>
  </si>
  <si>
    <t>alkenes, C8-10, C9-rich</t>
  </si>
  <si>
    <t>68526-55-6</t>
  </si>
  <si>
    <t>alkenes, C9-11, C10-rich</t>
  </si>
  <si>
    <t>68526-56-7</t>
  </si>
  <si>
    <t>alkenes, generic, not otherwise specified</t>
  </si>
  <si>
    <t>alkenyl succinic anhydride</t>
  </si>
  <si>
    <t>67762-77-0</t>
  </si>
  <si>
    <t>alkoxylated linear alcohol</t>
  </si>
  <si>
    <t>alkyl (C12-C13) glycidyl ether</t>
  </si>
  <si>
    <t>120547-52-6</t>
  </si>
  <si>
    <t>alkyl (C12-C14) dimethylethylbenzyl ammonium chloride</t>
  </si>
  <si>
    <t>85409-23-0</t>
  </si>
  <si>
    <t>alkyl acetate, generic, not otherwise specified</t>
  </si>
  <si>
    <t>alkyl acid phosphate/triethylene</t>
  </si>
  <si>
    <t>alkyl alcohol (C8-10) ethoxylates</t>
  </si>
  <si>
    <t>71060-57-6</t>
  </si>
  <si>
    <t>alkyl alcohol (C8-22) ethoxylates</t>
  </si>
  <si>
    <t>69013-19-0</t>
  </si>
  <si>
    <t>alkyl alcohol ethoxylate</t>
  </si>
  <si>
    <t>74432-13-6</t>
  </si>
  <si>
    <t>alkyl alcohol ethoxylates, C9-C11, branched</t>
  </si>
  <si>
    <t>78330-20-8</t>
  </si>
  <si>
    <t>alkyl aryl alkoxylated phosphate ester</t>
  </si>
  <si>
    <t>alkyl benzene, C6-C9, generic, not otherwise specified</t>
  </si>
  <si>
    <t>alkyl benzene, C9 and higher, generic, not otherwise specified</t>
  </si>
  <si>
    <t>alkyl dimethyl amine oxides</t>
  </si>
  <si>
    <t>61788-90-7</t>
  </si>
  <si>
    <t>alkyl ether amines</t>
  </si>
  <si>
    <t>alkyl naphthalene</t>
  </si>
  <si>
    <t>alkyl phenol ethoxylate</t>
  </si>
  <si>
    <t>alkyl phenol polyamine</t>
  </si>
  <si>
    <t>alkyl tallow amine ethoxylated</t>
  </si>
  <si>
    <t>61791-26-2</t>
  </si>
  <si>
    <t>alkyl tallow amine ethoxylated acetates (salts)</t>
  </si>
  <si>
    <t>68551-33-7</t>
  </si>
  <si>
    <t>alkylaryl etheral alcohols</t>
  </si>
  <si>
    <t>alkylate, full range alkylation naphtha</t>
  </si>
  <si>
    <t>64741-64-6</t>
  </si>
  <si>
    <t>alkylated aromatic compounds</t>
  </si>
  <si>
    <t>alkylidene, generic, not otherwise specified</t>
  </si>
  <si>
    <t>alkyloxypolyethyleneoxyethanol</t>
  </si>
  <si>
    <t>68131-40-8 (PM)</t>
  </si>
  <si>
    <t>68131-40-8 (Vapor)</t>
  </si>
  <si>
    <t>Allethrins</t>
  </si>
  <si>
    <t>584-79-2</t>
  </si>
  <si>
    <t>Allura Red AC</t>
  </si>
  <si>
    <t>25956-17-6</t>
  </si>
  <si>
    <t>allyl (3-methylbutoxy)acetate</t>
  </si>
  <si>
    <t>67634-00-8</t>
  </si>
  <si>
    <t>allyl alcohol</t>
  </si>
  <si>
    <t>107-18-6</t>
  </si>
  <si>
    <t>allyl bromide</t>
  </si>
  <si>
    <t>106-95-6</t>
  </si>
  <si>
    <t>allyl chloride</t>
  </si>
  <si>
    <t>107-05-1</t>
  </si>
  <si>
    <t>allyl disulfide</t>
  </si>
  <si>
    <t>2179-57-9</t>
  </si>
  <si>
    <t>allyl ether</t>
  </si>
  <si>
    <t>557-40-4</t>
  </si>
  <si>
    <t>allyl formate</t>
  </si>
  <si>
    <t>1838-59-1</t>
  </si>
  <si>
    <t>allyl glycidyl ether</t>
  </si>
  <si>
    <t>106-92-3</t>
  </si>
  <si>
    <t>allyl isothiocyanate</t>
  </si>
  <si>
    <t>57-06-7</t>
  </si>
  <si>
    <t>allyl methacrylate</t>
  </si>
  <si>
    <t>96-05-9</t>
  </si>
  <si>
    <t>allyl propyl disulfide</t>
  </si>
  <si>
    <t>2179-59-1</t>
  </si>
  <si>
    <t>allyl succinic anhydride</t>
  </si>
  <si>
    <t>7539-12-0</t>
  </si>
  <si>
    <t>allylamine</t>
  </si>
  <si>
    <t>107-11-9</t>
  </si>
  <si>
    <t>allyloxypolyethylene glycol</t>
  </si>
  <si>
    <t>27274-31-3 (PM)</t>
  </si>
  <si>
    <t>27274-31-3 (Vapor)</t>
  </si>
  <si>
    <t>alpha tocopherol acetate</t>
  </si>
  <si>
    <t>7695-91-2</t>
  </si>
  <si>
    <t>alpha-(2-aminomethylethyl)-omega-(nonylphenoxy)-poly[oxy(methyl-1,2-ethanediyl)], branched</t>
  </si>
  <si>
    <t>144736-30-1</t>
  </si>
  <si>
    <t>alpha-(2-ethylhexyl)-omega-hydroxy-poly(oxy-1,2-ethanediyl), phosphate</t>
  </si>
  <si>
    <t>68439-39-4</t>
  </si>
  <si>
    <t>alpha-(2-ethylhexyl)-omega-hydroxy-poly(oxy-1,2-ethanediyl), phosphate, potassium salt</t>
  </si>
  <si>
    <t>68238-84-6</t>
  </si>
  <si>
    <t>alpha-(2-propylheptyl)-omega-hydroxy-poly(oxy-1,2-ethanediyl)</t>
  </si>
  <si>
    <t>160875-66-1</t>
  </si>
  <si>
    <t>alpha-(3,5-dimethyl-1-(2-methylpropyl)hexyl)-omega-hydroxy-poly(oxy-1,2-ethanediyl)</t>
  </si>
  <si>
    <t>60828-78-6 (PM)</t>
  </si>
  <si>
    <t>60828-78-6 (Vapor)</t>
  </si>
  <si>
    <t>alpha-(4-Nonylphenyl)-omega-hydroxy-poly(oxy-1,2-ethanediyl) branched</t>
  </si>
  <si>
    <t>127087-87-0 (PM)</t>
  </si>
  <si>
    <t>127087-87-0 (Vapor)</t>
  </si>
  <si>
    <t>alpha-(4-nonylphenyl)-omega-hydroxy-poly(oxy-1,2-ethanediyl) phosphate</t>
  </si>
  <si>
    <t>51609-41-7 (PM)</t>
  </si>
  <si>
    <t>51609-41-7 (Vapor)</t>
  </si>
  <si>
    <t>alpha-(bis(1-phenylethyl)phenyl)-omega-hydroxy-poly(oxy-1,2-ethanediyl)</t>
  </si>
  <si>
    <t>9086-52-6</t>
  </si>
  <si>
    <t>alpha-(dimethylphenyl)-omega-hydroxy-poly(oxy-1,2-ethanediyl)</t>
  </si>
  <si>
    <t>61723-82-8 (PM)</t>
  </si>
  <si>
    <t>61723-82-8 (Vapor)</t>
  </si>
  <si>
    <t>alpha-(dinonylphenyl)-omega-hydroxy-poly(oxy-1,2-ethanediyl)</t>
  </si>
  <si>
    <t>9014-93-1 (PM)</t>
  </si>
  <si>
    <t>9014-93-1 (Vapor)</t>
  </si>
  <si>
    <t>alpha-(dodecylphenyl)-omega-hydroxy-poly(oxy-1,2-ethanediyl)</t>
  </si>
  <si>
    <t>9014-92-0 (PM)</t>
  </si>
  <si>
    <t>9014-92-0 (Vapor)</t>
  </si>
  <si>
    <t>alpha-(nonylphenyl)-omega-hydroxy-poly(oxy-1,2-ethanediyl), branched, phosphates</t>
  </si>
  <si>
    <t>68412-53-3</t>
  </si>
  <si>
    <t>alpha-(nonylphenyl)-omega-hydroxy-poly(oxy-1,2-ethanediyl), phosphate, sodium salt</t>
  </si>
  <si>
    <t>37340-60-6</t>
  </si>
  <si>
    <t>alpha,alpha'-(((3-methylphenyl)imino)di-2,1-ethanediyl)bis(omega-hydroxy-poly(oxy-1,2-ethanediyl))</t>
  </si>
  <si>
    <t>36356-82-8</t>
  </si>
  <si>
    <t>alpha,alpha'-((9-octadecen-1-ylimino)di-2,1-ethanediyl)bis(omega-hydroxy)poly(oxy-1,2-ethanediyl)</t>
  </si>
  <si>
    <t>58253-49-9</t>
  </si>
  <si>
    <t>alpha,alpha'-((phenylimino)di-2,1-ethanediyl)bis(omega-hydroxy-poly(oxy-1,2-ethanediyl))</t>
  </si>
  <si>
    <t>36356-83-9</t>
  </si>
  <si>
    <t>alpha,alpha,alpha,alpha-((1,36-dioxo-1,36-hexacosanediyl)bis(oxy-2,1-ethanediylnitrilodi-2,1-ethanediyl))tetrakis(omega-hydroxy-poly(oxy-1,2-ethanediyl)</t>
  </si>
  <si>
    <t>68214-24-4 (PM)</t>
  </si>
  <si>
    <t>68214-24-4 (Vapor)</t>
  </si>
  <si>
    <t>alpha,alpha',alpha''-1,2,3-propanetriyltris(omega-(2-aminomethylethoxy)-poly(oxy(methyl-1,2-ethanediyl))</t>
  </si>
  <si>
    <t>64852-22-8</t>
  </si>
  <si>
    <t>alpha,alpha',alpha''-1,2,3-propanetriyltris(omega-hydroxy-poly(oxy(methyl-1,2-ethanediyl)), polymer with 1,3-diisocyanato-2-methylbenzene and 2,4-diisocyanato-1-methylbenzene</t>
  </si>
  <si>
    <t>68479-75-4</t>
  </si>
  <si>
    <t>alpha-[1,1'-biphenyl]-4-yl-omega-hydroxy-poly(oxy-1,2-ethanediyl), benzylated</t>
  </si>
  <si>
    <t>104376-72-9</t>
  </si>
  <si>
    <t>alpha-[2-(tert-dodecylthio)ethyl]-omega-hydroxy-poly(oxy-1,2-ethanediyl)</t>
  </si>
  <si>
    <t>9004-83-5 (PM)</t>
  </si>
  <si>
    <t>9004-83-5 (Vapor)</t>
  </si>
  <si>
    <t>alpha-[3-[3-(2H-benzotriazol-2-yl)-5-(1,1-dimethylethyl)-4-hydroxyphenyl]-1-oxopropyl]-omega-[3-[3-(2Hbenzotriazol-2-yl)-5-(1,1-dimethylethyl)-4-hydroxyphenyl]-1-oxopropoxy]poly(oxy-1,2-ethanediyl)</t>
  </si>
  <si>
    <t>104810-47-1</t>
  </si>
  <si>
    <t>alpha-2-propen-1-yl-omega-hydroxy-poly(oxy(methyl-1,2-ethanediyl))</t>
  </si>
  <si>
    <t>9042-19-7</t>
  </si>
  <si>
    <t>alpha-acetyl-omega-(2-propen-1-yloxy)-poly(oxy-1,2-ethanediyl)</t>
  </si>
  <si>
    <t>27252-87-5</t>
  </si>
  <si>
    <t>alpha-amylase, bacterial</t>
  </si>
  <si>
    <t>9000-85-5</t>
  </si>
  <si>
    <t>alpha-amylcinnamaldehyde</t>
  </si>
  <si>
    <t>122-40-7</t>
  </si>
  <si>
    <t>alpha-C12-15-alkyl-omega-sulfo-poly(oxy-1,2-ethanediyl), sodium salt</t>
  </si>
  <si>
    <t>121546-77-8 (PM)</t>
  </si>
  <si>
    <t>121546-77-8 (Vapor)</t>
  </si>
  <si>
    <t>alpha-cumyl peroxyneoheptanoate</t>
  </si>
  <si>
    <t>104852-44-0</t>
  </si>
  <si>
    <t>alpha-decyl-omega-hydroxy-poly(oxy-1,2-ethanediyl)</t>
  </si>
  <si>
    <t>26183-52-8 (PM)</t>
  </si>
  <si>
    <t>26183-52-8 (Vapor)</t>
  </si>
  <si>
    <t>alpha-hexyl-omega-hydroxy-poly(oxy-1,2-ethanediyl)</t>
  </si>
  <si>
    <t>31726-34-8</t>
  </si>
  <si>
    <t>alpha-hydro-omega-hydroxy-poly(oxy(methyl-1,2-ethanediyl)), polymer with 1,1'-methylenebis(4-isocyanatobenzene)</t>
  </si>
  <si>
    <t>9048-57-1</t>
  </si>
  <si>
    <t>alpha-hydro-omega-hydroxy-poly(oxy-1,2-ethanediyl), ether with d-glucitol (6:1)</t>
  </si>
  <si>
    <t>53694-15-8 (PM)</t>
  </si>
  <si>
    <t>53694-15-8 (Vapor)</t>
  </si>
  <si>
    <t>alpha-hydro-omega-hydroxy-poly(oxy-1,2-ethanediyl), mono-C11-14-isoalkyl ethers, C13-rich, phosphates, ethoxylated</t>
  </si>
  <si>
    <t>78330-22-0</t>
  </si>
  <si>
    <t>alpha-hydro-omega-hydroxy-poly[oxy(methyl-1,2-ethanediyl)], ether with [[(2-hydroxymethylethyl)imino]bis(2,1-ethanediylnitrilo)]tetrakis[propanol] (5:1)</t>
  </si>
  <si>
    <t>61252-98-0 (PM)</t>
  </si>
  <si>
    <t>61252-98-0 (Vapor)</t>
  </si>
  <si>
    <t>alpha-hydro-omega-hydroxy-poly[oxy(methyl-1,2-ethanediyl)], ether with D-glucitol (6:1)</t>
  </si>
  <si>
    <t>52625-13-5</t>
  </si>
  <si>
    <t>alpha-methylbenzyl alcohol</t>
  </si>
  <si>
    <t>98-85-1</t>
  </si>
  <si>
    <t>alpha-methylstyrene</t>
  </si>
  <si>
    <t>98-83-9</t>
  </si>
  <si>
    <t>alpha-methylstyrene dimer</t>
  </si>
  <si>
    <t>6362-80-7</t>
  </si>
  <si>
    <t>alpha-pinene</t>
  </si>
  <si>
    <t>80-56-8</t>
  </si>
  <si>
    <t>alpha-terpinene</t>
  </si>
  <si>
    <t>99-86-5</t>
  </si>
  <si>
    <t>alpha-terpineol</t>
  </si>
  <si>
    <t>98-55-5</t>
  </si>
  <si>
    <t>alpha-terpineol acetate</t>
  </si>
  <si>
    <t>8007-35-0</t>
  </si>
  <si>
    <t>alpha-tetradecyl-omega-hyroxy-poly(oxy-1,2-ethanediyl)</t>
  </si>
  <si>
    <t>27306-79-2 (PM)</t>
  </si>
  <si>
    <t>27306-79-2 (Vapor)</t>
  </si>
  <si>
    <t>alpha-tridecyl-omega-hyroxy-poly(oxy-1,2-ethanediyl) phosphonate</t>
  </si>
  <si>
    <t>9046-01-9 (PM)</t>
  </si>
  <si>
    <t>9046-01-9 (Vapor)</t>
  </si>
  <si>
    <t>alpha-undecyl-omega-hydroxy-poly(oxy-1,2-ethanediyl)</t>
  </si>
  <si>
    <t>34398-01-1</t>
  </si>
  <si>
    <t>aluminosilicate</t>
  </si>
  <si>
    <t>1318-02-1</t>
  </si>
  <si>
    <t>aluminum</t>
  </si>
  <si>
    <t>7429-90-5</t>
  </si>
  <si>
    <t>aluminum calcium oxide (2:1)</t>
  </si>
  <si>
    <t>12042-68-1</t>
  </si>
  <si>
    <t>aluminum chloride</t>
  </si>
  <si>
    <t>7446-70-0</t>
  </si>
  <si>
    <t>aluminum chloride hydroxide sulfate</t>
  </si>
  <si>
    <t>39290-78-3</t>
  </si>
  <si>
    <t>aluminum formate</t>
  </si>
  <si>
    <t>7360-53-4</t>
  </si>
  <si>
    <t>aluminum hydroxide</t>
  </si>
  <si>
    <t>21645-51-2</t>
  </si>
  <si>
    <t>aluminum hydroxide silicate</t>
  </si>
  <si>
    <t>12428-46-5</t>
  </si>
  <si>
    <t>aluminum L-lactate</t>
  </si>
  <si>
    <t>18917-91-4</t>
  </si>
  <si>
    <t>aluminum oxide</t>
  </si>
  <si>
    <t>1344-28-1</t>
  </si>
  <si>
    <t>aluminum phosphate</t>
  </si>
  <si>
    <t>7784-30-7</t>
  </si>
  <si>
    <t>aluminum potassium sulfate dodecahydrate</t>
  </si>
  <si>
    <t>7784-24-9</t>
  </si>
  <si>
    <t>aluminum silicate</t>
  </si>
  <si>
    <t>1302-76-7</t>
  </si>
  <si>
    <t>aluminum stearate</t>
  </si>
  <si>
    <t>637-12-7</t>
  </si>
  <si>
    <t>aluminum sulfate</t>
  </si>
  <si>
    <t>10043-01-3</t>
  </si>
  <si>
    <t>aluminum sulfate tetradecahydrate</t>
  </si>
  <si>
    <t>16828-12-9</t>
  </si>
  <si>
    <t>aluminum titanium chloride</t>
  </si>
  <si>
    <t>12003-13-3</t>
  </si>
  <si>
    <t>aluminum, insoluble compounds</t>
  </si>
  <si>
    <t>aluminum, soluble compounds</t>
  </si>
  <si>
    <t>Amdro</t>
  </si>
  <si>
    <t>67485-29-4</t>
  </si>
  <si>
    <t>amide, generic, not otherwise specified</t>
  </si>
  <si>
    <t>amides, coco, N-[3-(dimethylamino)propyl], alkylation products with chloroacetic acid, sodium salts</t>
  </si>
  <si>
    <t>70851-07-9 (PM)</t>
  </si>
  <si>
    <t>70851-07-9 (Vapor)</t>
  </si>
  <si>
    <t>amides, from C14-18 and C16-18-unsatd. fatty acids and diethylenetriamine, phosphates</t>
  </si>
  <si>
    <t>91844-83-6 (PM)</t>
  </si>
  <si>
    <t>91844-83-6 (Vapor)</t>
  </si>
  <si>
    <t>amides, from C18-unsatd. fatty acid dimers and diethylenetriamine</t>
  </si>
  <si>
    <t>70321-65-2 (PM)</t>
  </si>
  <si>
    <t>70321-65-2 (Vapor)</t>
  </si>
  <si>
    <t>amides, from diethylenetriamine, oleic acid and tall-oil fatty acids</t>
  </si>
  <si>
    <t>68526-42-1</t>
  </si>
  <si>
    <t>amides, from tall-oil fatty acids and tetraethylenepentamine</t>
  </si>
  <si>
    <t>68155-17-9 (PM)</t>
  </si>
  <si>
    <t>68155-17-9 (Vapor)</t>
  </si>
  <si>
    <t>amides, tall oil fatty, N,N-bis(2-hydroxyethyl)-</t>
  </si>
  <si>
    <t>68155-20-4 (PM)</t>
  </si>
  <si>
    <t>68155-20-4 (Vapor)</t>
  </si>
  <si>
    <t>amides, tall-oil fatty, N-[2-(4,5-dihydro-2-nortall-oil alkyl-1H-imidazol-1-yl)ethyl]</t>
  </si>
  <si>
    <t>68155-19-1 (PM)</t>
  </si>
  <si>
    <t>68155-19-1 (Vapor)</t>
  </si>
  <si>
    <t>amidopolyamine</t>
  </si>
  <si>
    <t>amidosulfonic acid, potassium salt</t>
  </si>
  <si>
    <t>13823-50-2</t>
  </si>
  <si>
    <t>amine phosphonate, cyclic amine derivative salt</t>
  </si>
  <si>
    <t>amine phosphonates</t>
  </si>
  <si>
    <t>amine, generic, not otherwise specified</t>
  </si>
  <si>
    <t>amine, tallow, not otherwise specified</t>
  </si>
  <si>
    <t>amines, bis(hydrogenated tallow alkyl), 2-((bis(hydrogenated tallow alkyl)amino)carbonyl)benzoates</t>
  </si>
  <si>
    <t>91745-35-6</t>
  </si>
  <si>
    <t>amines, C10-14-branched and linear alkyl, [1-[(2-hydroxy-4-nitrophenyl)azo]-2-naphthalenolato(2-)][1-[(2-hydroxy-5-nitrophenyl)azo]-2-naphthalenolato(2-)]chromate(1-)</t>
  </si>
  <si>
    <t>85186-64-7</t>
  </si>
  <si>
    <t>amines, C10-14-branched and linear alkyl, bis(2,4-dihydro-4-(2-(2-hydroxy-5-nitrophenyl)diazenyl)-5-methyl-2-phenyl-3H-pyrazol-3-onato(2-))chromate(1-) (1:1)</t>
  </si>
  <si>
    <t>84961-40-0</t>
  </si>
  <si>
    <t>amines, C10-14-branched and linear alkyl, bis[1-[(2-hydroxy-4-nitrophenyl)azo]-2-naphthalenolato(2-)]chromate(1-)</t>
  </si>
  <si>
    <t>85186-66-9</t>
  </si>
  <si>
    <t>amines, C12-14-tert-alkyl, ethoxylated</t>
  </si>
  <si>
    <t>73138-27-9</t>
  </si>
  <si>
    <t>amines, C12-14-tert-alkyl, ethoxylated, sulfates, sodium salts</t>
  </si>
  <si>
    <t>72379-24-9 (PM)</t>
  </si>
  <si>
    <t>72379-24-9 (Vapor)</t>
  </si>
  <si>
    <t>amines, C12-16-alkyldimethyl</t>
  </si>
  <si>
    <t>68439-70-3</t>
  </si>
  <si>
    <t>amines, C16-22-alkyl</t>
  </si>
  <si>
    <t>68037-92-3</t>
  </si>
  <si>
    <t>amines, C16-22-alkyldimethyl</t>
  </si>
  <si>
    <t>75444-69-8</t>
  </si>
  <si>
    <t>amines, C16-22-tert-alkyl</t>
  </si>
  <si>
    <t>68955-54-4</t>
  </si>
  <si>
    <t>amines, C16-22-tert-alkyl, ethoxylated</t>
  </si>
  <si>
    <t>68647-49-4</t>
  </si>
  <si>
    <t>amines, C18-unsatd. alkyl, dimers</t>
  </si>
  <si>
    <t>68201-29-6</t>
  </si>
  <si>
    <t>amines, coco alkyl, hydrochoride</t>
  </si>
  <si>
    <t>91745-52-7</t>
  </si>
  <si>
    <t>amines, cocoalkyl, acetates</t>
  </si>
  <si>
    <t>61790-57-6</t>
  </si>
  <si>
    <t>amines, di-C16-22-alkylmethyl</t>
  </si>
  <si>
    <t>97553-98-5</t>
  </si>
  <si>
    <t>amines, dicoco alkyl</t>
  </si>
  <si>
    <t>amines, dicoco alkylmethyl</t>
  </si>
  <si>
    <t>amines, hydrogenated tallow alkyl</t>
  </si>
  <si>
    <t>61788-45-2</t>
  </si>
  <si>
    <t>amines, methylditallow alkyl</t>
  </si>
  <si>
    <t>68603-65-6</t>
  </si>
  <si>
    <t>amines, tallow alkyl, ethoxylated, branched dodecylbenzenesulfonates (salts)</t>
  </si>
  <si>
    <t>68955-73-7</t>
  </si>
  <si>
    <t>amines, tallow alkyl, ethoxylated, phosphates</t>
  </si>
  <si>
    <t>68308-48-5</t>
  </si>
  <si>
    <t>amines, tallow alkyl, ethoxylated, sulfates</t>
  </si>
  <si>
    <t>72968-31-1</t>
  </si>
  <si>
    <t>aminocaproamide</t>
  </si>
  <si>
    <t>373-04-6</t>
  </si>
  <si>
    <t>aminocapronitrile</t>
  </si>
  <si>
    <t>2432-74-8</t>
  </si>
  <si>
    <t>aminoethylethanolamine</t>
  </si>
  <si>
    <t>111-41-1</t>
  </si>
  <si>
    <t>Aminolignin</t>
  </si>
  <si>
    <t>53529-03-6</t>
  </si>
  <si>
    <t>aminophenol</t>
  </si>
  <si>
    <t>27598-85-2</t>
  </si>
  <si>
    <t>aminopropyldiethanolamine</t>
  </si>
  <si>
    <t>4985-85-7</t>
  </si>
  <si>
    <t>Amitraz</t>
  </si>
  <si>
    <t>33089-61-1</t>
  </si>
  <si>
    <t>ammonia</t>
  </si>
  <si>
    <t>7664-41-7</t>
  </si>
  <si>
    <t>Ammonium 1,1,2,2,3,3,4,4,4-nonafluorobutane-1-sulphonate</t>
  </si>
  <si>
    <t>68259-10-9 (PM)</t>
  </si>
  <si>
    <t>68259-10-9 (Vapor)</t>
  </si>
  <si>
    <t>Ammonium 1,1,2,2,3,3,4,4,5,5,5-undecafluoropentane-1-sulphonate</t>
  </si>
  <si>
    <t>68259-09-6 (PM)</t>
  </si>
  <si>
    <t>68259-09-6 (Vapor)</t>
  </si>
  <si>
    <t>Ammonium 1,1,2,2,3,3,4,4,5,5,6,6,7,7,7-pentadecafluoroheptane-1-sulphonate</t>
  </si>
  <si>
    <t>68259-07-4 (PM)</t>
  </si>
  <si>
    <t>68259-07-4 (Vapor)</t>
  </si>
  <si>
    <t>ammonium acetate</t>
  </si>
  <si>
    <t>631-61-8</t>
  </si>
  <si>
    <t>ammonium alkyl aryl sulfonates</t>
  </si>
  <si>
    <t>ammonium benzoate</t>
  </si>
  <si>
    <t>1863-63-4</t>
  </si>
  <si>
    <t>ammonium bicarbonate</t>
  </si>
  <si>
    <t>1066-33-7</t>
  </si>
  <si>
    <t>ammonium bifluoride</t>
  </si>
  <si>
    <t>1341-49-7 (Not Defined)</t>
  </si>
  <si>
    <t>ammonium bifluoride | For air permit reviews in agricultural areas</t>
  </si>
  <si>
    <t>ammonium bifluoride | For air permit reviews in agricultural areas with cattle</t>
  </si>
  <si>
    <t>ammonium bisulfite</t>
  </si>
  <si>
    <t>10192-30-0</t>
  </si>
  <si>
    <t>ammonium chloride</t>
  </si>
  <si>
    <t>12125-02-9</t>
  </si>
  <si>
    <t>ammonium cocoyl isethionate</t>
  </si>
  <si>
    <t>223705-57-5 (PM)</t>
  </si>
  <si>
    <t>223705-57-5 (Vapor)</t>
  </si>
  <si>
    <t>ammonium dichromate</t>
  </si>
  <si>
    <t>7789-09-5</t>
  </si>
  <si>
    <t>ammonium dimolybdate</t>
  </si>
  <si>
    <t>27546-07-2</t>
  </si>
  <si>
    <t>ammonium ferrous sulfate</t>
  </si>
  <si>
    <t>10045-89-3</t>
  </si>
  <si>
    <t>ammonium fluoborate</t>
  </si>
  <si>
    <t>13826-83-0 (Not Defined)</t>
  </si>
  <si>
    <t>ammonium fluoborate | For air permit reviews in agricultural areas</t>
  </si>
  <si>
    <t>ammonium fluoborate | For air permit reviews in agricultural areas with cattle</t>
  </si>
  <si>
    <t>ammonium fluoride</t>
  </si>
  <si>
    <t>12125-01-8 (Not Defined)</t>
  </si>
  <si>
    <t>ammonium fluoride | For air permit reviews in agricultural areas</t>
  </si>
  <si>
    <t>ammonium fluoride | For air permit reviews in agricultural areas with cattle</t>
  </si>
  <si>
    <t>ammonium formate</t>
  </si>
  <si>
    <t>540-69-2</t>
  </si>
  <si>
    <t>Ammonium heptadecafluorooctanesulphonate</t>
  </si>
  <si>
    <t>29081-56-9 (PM)</t>
  </si>
  <si>
    <t>29081-56-9 (Vapor)</t>
  </si>
  <si>
    <t>ammonium hexafluorozirconate</t>
  </si>
  <si>
    <t>16919-31-6</t>
  </si>
  <si>
    <t>ammonium hydroxide</t>
  </si>
  <si>
    <t>1336-21-6</t>
  </si>
  <si>
    <t>ammonium iron(III) hexacyanoferrate(II)</t>
  </si>
  <si>
    <t>25869-00-5</t>
  </si>
  <si>
    <t>ammonium iron(III) sulfate</t>
  </si>
  <si>
    <t>10138-04-2</t>
  </si>
  <si>
    <t>ammonium lauryl ether sulfate</t>
  </si>
  <si>
    <t>32612-48-9 (PM)</t>
  </si>
  <si>
    <t>32612-48-9 (Vapor)</t>
  </si>
  <si>
    <t>ammonium lauryl sulfate</t>
  </si>
  <si>
    <t>2235-54-3 (PM)</t>
  </si>
  <si>
    <t>2235-54-3 (Vapor)</t>
  </si>
  <si>
    <t>ammonium lignosulfonate</t>
  </si>
  <si>
    <t>8061-53-8</t>
  </si>
  <si>
    <t>ammonium metatungstate, hydrate</t>
  </si>
  <si>
    <t>12333-11-8</t>
  </si>
  <si>
    <t>ammonium nitrate</t>
  </si>
  <si>
    <t>6484-52-2</t>
  </si>
  <si>
    <t>ammonium nitrite</t>
  </si>
  <si>
    <t>13446-48-5</t>
  </si>
  <si>
    <t>ammonium N-nitrosophenylhydroxylamine</t>
  </si>
  <si>
    <t>135-20-6</t>
  </si>
  <si>
    <t>ammonium nonoxynol-4-sulfate</t>
  </si>
  <si>
    <t>9051-57-4</t>
  </si>
  <si>
    <t>Ammonium perfluorohexane-1-sulphonate)</t>
  </si>
  <si>
    <t>68259-08-5 (PM)</t>
  </si>
  <si>
    <t>68259-08-5 (Vapor)</t>
  </si>
  <si>
    <t>ammonium perfluorooctanoate</t>
  </si>
  <si>
    <t>3825-26-1</t>
  </si>
  <si>
    <t>ammonium persulfate</t>
  </si>
  <si>
    <t>7727-54-0</t>
  </si>
  <si>
    <t>ammonium phosphate</t>
  </si>
  <si>
    <t>7783-28-0</t>
  </si>
  <si>
    <t>ammonium polyphosphate</t>
  </si>
  <si>
    <t>68333-79-9</t>
  </si>
  <si>
    <t>ammonium sodium sulphate</t>
  </si>
  <si>
    <t>13863-45-1</t>
  </si>
  <si>
    <t>ammonium sulfamate</t>
  </si>
  <si>
    <t>7773-06-0</t>
  </si>
  <si>
    <t>ammonium sulfate</t>
  </si>
  <si>
    <t>7783-20-2</t>
  </si>
  <si>
    <t>ammonium sulfide</t>
  </si>
  <si>
    <t>12124-99-1</t>
  </si>
  <si>
    <t>ammonium sulfite</t>
  </si>
  <si>
    <t>10196-04-0</t>
  </si>
  <si>
    <t>ammonium thiosulfate</t>
  </si>
  <si>
    <t>7783-18-8</t>
  </si>
  <si>
    <t>ammonium xylene sulfonate</t>
  </si>
  <si>
    <t>26447-10-9</t>
  </si>
  <si>
    <t>amyl acid phosphate</t>
  </si>
  <si>
    <t>3138-42-9</t>
  </si>
  <si>
    <t>amyl bromide</t>
  </si>
  <si>
    <t>110-53-2</t>
  </si>
  <si>
    <t>amyl salicylate</t>
  </si>
  <si>
    <t>2050-08-0</t>
  </si>
  <si>
    <t>amylopectin, phosphate, 2-hydroxypropyl ether</t>
  </si>
  <si>
    <t>113894-92-1</t>
  </si>
  <si>
    <t>anhydrite</t>
  </si>
  <si>
    <t>14798-04-0</t>
  </si>
  <si>
    <t>anilazine fungicide</t>
  </si>
  <si>
    <t>101-05-3</t>
  </si>
  <si>
    <t>aniline</t>
  </si>
  <si>
    <t>62-53-3</t>
  </si>
  <si>
    <t>anionic surfactant (nonylphenol ethoxylated and phosphated, potassium salt)</t>
  </si>
  <si>
    <t>52503-15-8 (PM)</t>
  </si>
  <si>
    <t>52503-15-8 (Vapor)</t>
  </si>
  <si>
    <t>anthophyllite (non-asbestos form)</t>
  </si>
  <si>
    <t>17068-78-9</t>
  </si>
  <si>
    <t>anthracene</t>
  </si>
  <si>
    <t>120-12-7</t>
  </si>
  <si>
    <t>anthracite</t>
  </si>
  <si>
    <t>8029-10-5 (PM)</t>
  </si>
  <si>
    <t>8029-10-5 (PM4)</t>
  </si>
  <si>
    <t>anthraquinone</t>
  </si>
  <si>
    <t>84-65-1</t>
  </si>
  <si>
    <t>antifoam additive</t>
  </si>
  <si>
    <t>antigorite</t>
  </si>
  <si>
    <t>12135-86-3</t>
  </si>
  <si>
    <t>antimony</t>
  </si>
  <si>
    <t>7440-36-0</t>
  </si>
  <si>
    <t>antimony diamyldithiocarbamate</t>
  </si>
  <si>
    <t>15890-25-2</t>
  </si>
  <si>
    <t>antimony pentachloride</t>
  </si>
  <si>
    <t>7647-18-9</t>
  </si>
  <si>
    <t>antimony pentoxide</t>
  </si>
  <si>
    <t>1314-60-9</t>
  </si>
  <si>
    <t>antimony trioxide</t>
  </si>
  <si>
    <t>1309-64-4</t>
  </si>
  <si>
    <t>antimony(III) chloride</t>
  </si>
  <si>
    <t>10025-91-9</t>
  </si>
  <si>
    <t>antisag agent</t>
  </si>
  <si>
    <t>Aphistar</t>
  </si>
  <si>
    <t>112143-82-5</t>
  </si>
  <si>
    <t>aqueous zinc stearate dispersion</t>
  </si>
  <si>
    <t>arabinose</t>
  </si>
  <si>
    <t>147-81-9</t>
  </si>
  <si>
    <t>Aramite</t>
  </si>
  <si>
    <t>140-57-8</t>
  </si>
  <si>
    <t>Simple Asphyxiant</t>
  </si>
  <si>
    <t>aromatic distillate, heavy</t>
  </si>
  <si>
    <t>67891-79-6</t>
  </si>
  <si>
    <t>aromatic hydrocarbons, C8</t>
  </si>
  <si>
    <t>90989-38-1</t>
  </si>
  <si>
    <t>aromatic hydrocarbons, C9-C11, mononuclear</t>
  </si>
  <si>
    <t>70693-06-0</t>
  </si>
  <si>
    <t>aromatic solvent naphtha, heavy</t>
  </si>
  <si>
    <t>64742-94-5</t>
  </si>
  <si>
    <t>Aromex</t>
  </si>
  <si>
    <t>78308-32-4</t>
  </si>
  <si>
    <t>arsenic</t>
  </si>
  <si>
    <t>7440-38-2</t>
  </si>
  <si>
    <t>arsenic acid</t>
  </si>
  <si>
    <t>7778-39-4</t>
  </si>
  <si>
    <t>arsenic pentoxide</t>
  </si>
  <si>
    <t>1303-28-2</t>
  </si>
  <si>
    <t>arsenic trioxide</t>
  </si>
  <si>
    <t>1327-53-3</t>
  </si>
  <si>
    <t>arsenic, inorganic compounds</t>
  </si>
  <si>
    <t>arsenic, organic compounds</t>
  </si>
  <si>
    <t>arsine</t>
  </si>
  <si>
    <t>7784-42-1</t>
  </si>
  <si>
    <t>aryl amines</t>
  </si>
  <si>
    <t>arylic melamine</t>
  </si>
  <si>
    <t>asbestos, all forms</t>
  </si>
  <si>
    <t>1332-21-4</t>
  </si>
  <si>
    <t>asphalt</t>
  </si>
  <si>
    <t>8052-42-4 (PM)</t>
  </si>
  <si>
    <t>8052-42-4 (Vapor)</t>
  </si>
  <si>
    <t>asphaltenes</t>
  </si>
  <si>
    <t>91995-23-2</t>
  </si>
  <si>
    <t>Atrazine</t>
  </si>
  <si>
    <t>1912-24-9</t>
  </si>
  <si>
    <t>attapulgite clay, hydrous magnesium aluminum silicate</t>
  </si>
  <si>
    <t>12174-11-7</t>
  </si>
  <si>
    <t>aviation gasoline (&gt; 90% light alkyklate naphtha and &lt;1% benzene)</t>
  </si>
  <si>
    <t>avocado oil</t>
  </si>
  <si>
    <t>8024-32-6</t>
  </si>
  <si>
    <t>Azaserine</t>
  </si>
  <si>
    <t>115-02-6</t>
  </si>
  <si>
    <t>azelaic acid</t>
  </si>
  <si>
    <t>123-99-9</t>
  </si>
  <si>
    <t>azinphos-methyl</t>
  </si>
  <si>
    <t>86-50-0</t>
  </si>
  <si>
    <t>aziridine, homopolymer, ethoxylated</t>
  </si>
  <si>
    <t>68130-99-4</t>
  </si>
  <si>
    <t>aziridine, homopolymer,reaction products with carbon disulfide, sodium salts</t>
  </si>
  <si>
    <t>189326-02-1</t>
  </si>
  <si>
    <t>azo dye orange G, cobalt(II) salt</t>
  </si>
  <si>
    <t>azo nickel complex</t>
  </si>
  <si>
    <t>51931-46-5</t>
  </si>
  <si>
    <t>azo nickel pigment</t>
  </si>
  <si>
    <t>68511-62-6</t>
  </si>
  <si>
    <t>azo permanent yellow</t>
  </si>
  <si>
    <t>5102-83-0</t>
  </si>
  <si>
    <t>azodicarbonamide</t>
  </si>
  <si>
    <t>123-77-3</t>
  </si>
  <si>
    <t>azomethane</t>
  </si>
  <si>
    <t>503-28-6</t>
  </si>
  <si>
    <t>azoxystrobin</t>
  </si>
  <si>
    <t>131860-33-8</t>
  </si>
  <si>
    <t>bacteria, complex with amylase and proteinase</t>
  </si>
  <si>
    <t>68920-42-3</t>
  </si>
  <si>
    <t>barite</t>
  </si>
  <si>
    <t>8054-35-1</t>
  </si>
  <si>
    <t>barium</t>
  </si>
  <si>
    <t>7440-39-3</t>
  </si>
  <si>
    <t>barium aluminate</t>
  </si>
  <si>
    <t>12004-04-5</t>
  </si>
  <si>
    <t>barium bromate</t>
  </si>
  <si>
    <t>13967-90-3</t>
  </si>
  <si>
    <t>barium carbonate</t>
  </si>
  <si>
    <t>513-77-9</t>
  </si>
  <si>
    <t>barium chloride</t>
  </si>
  <si>
    <t>10361-37-2</t>
  </si>
  <si>
    <t>barium chromate</t>
  </si>
  <si>
    <t>10294-40-3</t>
  </si>
  <si>
    <t>barium dinonylnaphthalene sulfonate</t>
  </si>
  <si>
    <t>25619-56-1</t>
  </si>
  <si>
    <t>barium hydrogen phosphate</t>
  </si>
  <si>
    <t>10048-98-3</t>
  </si>
  <si>
    <t>barium hydroxide</t>
  </si>
  <si>
    <t>17194-00-2</t>
  </si>
  <si>
    <t>barium metaborate</t>
  </si>
  <si>
    <t>13701-59-2</t>
  </si>
  <si>
    <t>barium metaborate monohydrate</t>
  </si>
  <si>
    <t>19004-06-9</t>
  </si>
  <si>
    <t>barium oxide</t>
  </si>
  <si>
    <t>1304-28-5</t>
  </si>
  <si>
    <t>barium sulfate</t>
  </si>
  <si>
    <t>7727-43-7</t>
  </si>
  <si>
    <t>barium sulfate, natural</t>
  </si>
  <si>
    <t>13462-86-7</t>
  </si>
  <si>
    <t>barium sulfide</t>
  </si>
  <si>
    <t>21109-95-5</t>
  </si>
  <si>
    <t>barium zinc sulfide sulfate</t>
  </si>
  <si>
    <t>1345-05-7</t>
  </si>
  <si>
    <t>barium, insoluble compounds</t>
  </si>
  <si>
    <t>barium, soluble compounds</t>
  </si>
  <si>
    <t>Basagran</t>
  </si>
  <si>
    <t>25057-89-0</t>
  </si>
  <si>
    <t>Basic chromium sulfate</t>
  </si>
  <si>
    <t>12336-95-7</t>
  </si>
  <si>
    <t>Basic Violet 11:1</t>
  </si>
  <si>
    <t>73398-89-7</t>
  </si>
  <si>
    <t>Bauxite</t>
  </si>
  <si>
    <t>1318-16-7</t>
  </si>
  <si>
    <t>Benomyl (Fungicide)</t>
  </si>
  <si>
    <t>17804-35-2</t>
  </si>
  <si>
    <t>Bentonite</t>
  </si>
  <si>
    <t>1302-78-9</t>
  </si>
  <si>
    <t>bentonite clay (a thixotropic agent)</t>
  </si>
  <si>
    <t>132-87-0</t>
  </si>
  <si>
    <t>benzaldehyde</t>
  </si>
  <si>
    <t>100-52-7</t>
  </si>
  <si>
    <t>benzalkonium chloride</t>
  </si>
  <si>
    <t>8001-54-5</t>
  </si>
  <si>
    <t>benzamide</t>
  </si>
  <si>
    <t>55-21-0</t>
  </si>
  <si>
    <t>benzene</t>
  </si>
  <si>
    <t>71-43-2</t>
  </si>
  <si>
    <t>benzene propanoic acid, 3,5-bis(1,1-dimethylethyl)-4-hydroxy-, C7-9 branched alkyl esters</t>
  </si>
  <si>
    <t>125643-61-0</t>
  </si>
  <si>
    <t>benzene raffinates</t>
  </si>
  <si>
    <t>68410-71-9</t>
  </si>
  <si>
    <t>benzene, &gt;C9 alkyl derivatives</t>
  </si>
  <si>
    <t>68648-87-3</t>
  </si>
  <si>
    <t>benzene, C10-C13 alkyl derivatives</t>
  </si>
  <si>
    <t>129813-58-7</t>
  </si>
  <si>
    <t>67774-74-7</t>
  </si>
  <si>
    <t>benzene, di-C10-18-alkyl derivs.</t>
  </si>
  <si>
    <t>146865-37-4</t>
  </si>
  <si>
    <t>benzene, ethylenated, residues, distn. lights</t>
  </si>
  <si>
    <t>178535-25-6</t>
  </si>
  <si>
    <t>benzene, mono C10-13 alkyl derivs.</t>
  </si>
  <si>
    <t>84961-70-6</t>
  </si>
  <si>
    <t>benzene, mono-C10-13-alkyl derivs., fractionation bottoms, heavy ends</t>
  </si>
  <si>
    <t>94094-93-6</t>
  </si>
  <si>
    <t>benzene, mono-C10-14-alkyl derivs.</t>
  </si>
  <si>
    <t>68442-69-3</t>
  </si>
  <si>
    <t>benzene, mono-C12-14-alkyl derivs</t>
  </si>
  <si>
    <t>129813-59-8</t>
  </si>
  <si>
    <t>benzene, polypropene derivs., sulfonated, calcium salts</t>
  </si>
  <si>
    <t>75975-85-8 (PM)</t>
  </si>
  <si>
    <t>75975-85-8 (Vapor)</t>
  </si>
  <si>
    <t>benzenediol, all isomers</t>
  </si>
  <si>
    <t>12385-08-9</t>
  </si>
  <si>
    <t>benzenesulfonic acid, C10-13-alkyl derivs, calcium salt</t>
  </si>
  <si>
    <t>90194-36-8 (PM)</t>
  </si>
  <si>
    <t>90194-36-8 (Vapor)</t>
  </si>
  <si>
    <t>benzenesulfonic acid, C10-16 alkyl derivs</t>
  </si>
  <si>
    <t>68584-22-5 (PM)</t>
  </si>
  <si>
    <t>68584-22-5 (Vapor)</t>
  </si>
  <si>
    <t>benzenesulfonic acid, C10-16 alkyl derivs compds with triethanolamine</t>
  </si>
  <si>
    <t>68584-25-8 (PM)</t>
  </si>
  <si>
    <t>68584-25-8 (Vapor)</t>
  </si>
  <si>
    <t>benzenesulfonic acid, c10-16-alkyl derivs., compds. with 2-propanamine</t>
  </si>
  <si>
    <t>68584-24-7</t>
  </si>
  <si>
    <t>benzenesulfonic acid, mono- and di-C15-30-alkyl derivs, sodium salts</t>
  </si>
  <si>
    <t>78330-12-8 (PM)</t>
  </si>
  <si>
    <t>78330-12-8 (Vapor)</t>
  </si>
  <si>
    <t>benzenesulfonic acid, mono-C10-16-alkyl derivs, ammonium salts</t>
  </si>
  <si>
    <t>68910-31-6 (PM)</t>
  </si>
  <si>
    <t>68910-31-6 (Vapor)</t>
  </si>
  <si>
    <t>benzenesulfonic acid, mono-C10-16-alkyl derivs, sodium salts</t>
  </si>
  <si>
    <t>68081-81-2 (PM)</t>
  </si>
  <si>
    <t>68081-81-2 (Vapor)</t>
  </si>
  <si>
    <t>benzenesulfonic acid, mono-C11-13-branched alkyl derivs, sodium salts</t>
  </si>
  <si>
    <t>68608-89-9 (PM)</t>
  </si>
  <si>
    <t>68608-89-9 (Vapor)</t>
  </si>
  <si>
    <t>benzenesulfonic acid, mono-C16-24 alkyl derivs., calcium salts</t>
  </si>
  <si>
    <t>70024-69-0 (PM)</t>
  </si>
  <si>
    <t>70024-69-0 (Vapor)</t>
  </si>
  <si>
    <t>benzenesulfonic acid, mono-C9-17-branched alkyl derivs., compds. with 2-propanamine</t>
  </si>
  <si>
    <t>68649-00-3 (PM)</t>
  </si>
  <si>
    <t>68649-00-3 (Vapor)</t>
  </si>
  <si>
    <t>benzidine</t>
  </si>
  <si>
    <t>92-87-5</t>
  </si>
  <si>
    <t>benzimidazolone pigment</t>
  </si>
  <si>
    <t>12236-62-3</t>
  </si>
  <si>
    <t>benzo[a]anthracene</t>
  </si>
  <si>
    <t>56-55-3</t>
  </si>
  <si>
    <t>benzo[a]pyrene</t>
  </si>
  <si>
    <t>50-32-8</t>
  </si>
  <si>
    <t>benzo[b]fluoranthene</t>
  </si>
  <si>
    <t>205-99-2</t>
  </si>
  <si>
    <t>benzo[e]pyrene</t>
  </si>
  <si>
    <t>192-97-2</t>
  </si>
  <si>
    <t>benzo[g,h,i]perylene</t>
  </si>
  <si>
    <t>191-24-2</t>
  </si>
  <si>
    <t>benzo[j]fluoranthene</t>
  </si>
  <si>
    <t>205-82-3</t>
  </si>
  <si>
    <t>benzo[k]fluoranthene</t>
  </si>
  <si>
    <t>207-08-9</t>
  </si>
  <si>
    <t>benzoic acid</t>
  </si>
  <si>
    <t>65-85-0 (PM)</t>
  </si>
  <si>
    <t>65-85-0 (Vapor)</t>
  </si>
  <si>
    <t>benzoic acid, coconut fatty acids, phthalic anhydride, glycerol polymer</t>
  </si>
  <si>
    <t>68154-38-1 (PM)</t>
  </si>
  <si>
    <t>68154-38-1 (Vapor)</t>
  </si>
  <si>
    <t>benzoin</t>
  </si>
  <si>
    <t>119-53-9</t>
  </si>
  <si>
    <t>benzoin isobutyl ether</t>
  </si>
  <si>
    <t>22499-12-3</t>
  </si>
  <si>
    <t>benzonitrile</t>
  </si>
  <si>
    <t>100-47-0</t>
  </si>
  <si>
    <t>benzophenone</t>
  </si>
  <si>
    <t>119-61-9</t>
  </si>
  <si>
    <t>benzophenone dimethyl ketal</t>
  </si>
  <si>
    <t>2235-01-0</t>
  </si>
  <si>
    <t>benzophenone-3,3',4,4'-tetracarboxylic dianhydride</t>
  </si>
  <si>
    <t>2421-28-5</t>
  </si>
  <si>
    <t>benzothiazole</t>
  </si>
  <si>
    <t>95-16-9</t>
  </si>
  <si>
    <t>benzotriazole derivative</t>
  </si>
  <si>
    <t>127519-17-9</t>
  </si>
  <si>
    <t>benzotrichloride</t>
  </si>
  <si>
    <t>98-07-7</t>
  </si>
  <si>
    <t>benzotrifluoride</t>
  </si>
  <si>
    <t>98-08-8</t>
  </si>
  <si>
    <t>benzoyl chloride</t>
  </si>
  <si>
    <t>98-88-4</t>
  </si>
  <si>
    <t>benzoyl peroxide</t>
  </si>
  <si>
    <t>94-36-0</t>
  </si>
  <si>
    <t>benzyl acetate</t>
  </si>
  <si>
    <t>140-11-4</t>
  </si>
  <si>
    <t>benzyl alcohol</t>
  </si>
  <si>
    <t>100-51-6</t>
  </si>
  <si>
    <t>benzyl benzoate</t>
  </si>
  <si>
    <t>120-51-4</t>
  </si>
  <si>
    <t>benzyl butyl phthalate</t>
  </si>
  <si>
    <t>85-68-7</t>
  </si>
  <si>
    <t>benzyl cabazate</t>
  </si>
  <si>
    <t>5331-43-1</t>
  </si>
  <si>
    <t>benzyl chloride</t>
  </si>
  <si>
    <t>100-44-7</t>
  </si>
  <si>
    <t>benzyl disulfide</t>
  </si>
  <si>
    <t>150-60-7</t>
  </si>
  <si>
    <t>benzyl ethyl ether</t>
  </si>
  <si>
    <t>539-30-0</t>
  </si>
  <si>
    <t>benzyl formate</t>
  </si>
  <si>
    <t>104-57-4</t>
  </si>
  <si>
    <t>benzyl salicylate</t>
  </si>
  <si>
    <t>118-58-1</t>
  </si>
  <si>
    <t>benzyl sulfide</t>
  </si>
  <si>
    <t>538-74-9</t>
  </si>
  <si>
    <t>benzyl trimethyl ammonium hydroxide</t>
  </si>
  <si>
    <t>100-85-6</t>
  </si>
  <si>
    <t>benzylamine</t>
  </si>
  <si>
    <t>100-46-9</t>
  </si>
  <si>
    <t>benzyl-dimethyl-dodecyl-ammonium chloride</t>
  </si>
  <si>
    <t>139-07-1</t>
  </si>
  <si>
    <t>benzyl-dimethyl-hexadecyl-ammonium chloride</t>
  </si>
  <si>
    <t>122-18-9</t>
  </si>
  <si>
    <t>benzyl-dimethyl-octadecyl-ammonium chloride</t>
  </si>
  <si>
    <t>122-19-0</t>
  </si>
  <si>
    <t>benzyl-dimethyl-tetradecyl-ammonium chloride</t>
  </si>
  <si>
    <t>139-08-2</t>
  </si>
  <si>
    <t>benzyltrimethyl ammonium chloride</t>
  </si>
  <si>
    <t>56-93-9</t>
  </si>
  <si>
    <t>beryllium</t>
  </si>
  <si>
    <t>7440-41-7</t>
  </si>
  <si>
    <t>beta,beta,5,5-tetramethyl-1,3-dioxane-2-ethanol</t>
  </si>
  <si>
    <t>7299-86-7</t>
  </si>
  <si>
    <t>beta-alanine, N-coco alkyl derivs., sodium salts</t>
  </si>
  <si>
    <t>68608-68-4</t>
  </si>
  <si>
    <t>beta-bromo-beta-nitrostyrene</t>
  </si>
  <si>
    <t>7166-19-0</t>
  </si>
  <si>
    <t>beta-carboxyethyl acrylate</t>
  </si>
  <si>
    <t>24615-84-7</t>
  </si>
  <si>
    <t>beta-caryophyllene</t>
  </si>
  <si>
    <t>87-44-5</t>
  </si>
  <si>
    <t>beta-ethoxypropionitrile</t>
  </si>
  <si>
    <t>14631-45-9</t>
  </si>
  <si>
    <t>beta-hydroxypentanoic acid</t>
  </si>
  <si>
    <t>10237-77-1</t>
  </si>
  <si>
    <t>beta-naphthylthiourea</t>
  </si>
  <si>
    <t>3394-04-5</t>
  </si>
  <si>
    <t>beta-phellandrene</t>
  </si>
  <si>
    <t>555-10-2</t>
  </si>
  <si>
    <t>beta-pinene</t>
  </si>
  <si>
    <t>127-91-3</t>
  </si>
  <si>
    <t>beta-propiolactone</t>
  </si>
  <si>
    <t>57-57-8</t>
  </si>
  <si>
    <t>beta-terpinene</t>
  </si>
  <si>
    <t>99-84-3</t>
  </si>
  <si>
    <t>beta-terpineol</t>
  </si>
  <si>
    <t>138-87-4</t>
  </si>
  <si>
    <t>bicycloheptadiene</t>
  </si>
  <si>
    <t>121-46-0</t>
  </si>
  <si>
    <t>Bifenazate (Floramite mitacide)</t>
  </si>
  <si>
    <t>149877-41-8</t>
  </si>
  <si>
    <t>Bifenox</t>
  </si>
  <si>
    <t>42576-02-3</t>
  </si>
  <si>
    <t>Bifenthrin</t>
  </si>
  <si>
    <t>82657-04-3</t>
  </si>
  <si>
    <t>biphenyl</t>
  </si>
  <si>
    <t>92-52-4</t>
  </si>
  <si>
    <t>biphenylyl phenyl ether</t>
  </si>
  <si>
    <t>28984-89-6</t>
  </si>
  <si>
    <t>bis((dimethylamino)methyl)phenol</t>
  </si>
  <si>
    <t>71074-89-0</t>
  </si>
  <si>
    <t>bis(1,2,2,6,6-pentamethyl-4-piperidinyl) sebacate</t>
  </si>
  <si>
    <t>41556-26-7</t>
  </si>
  <si>
    <t>bis(1-methylethyl)-naphthalenesulfonic acid, compd. with 1-butanamine (1:1)</t>
  </si>
  <si>
    <t>151911-63-6</t>
  </si>
  <si>
    <t>bis(1-methylethyl)-naphthalenesulfonic acid, Me derivs.</t>
  </si>
  <si>
    <t>99811-86-6</t>
  </si>
  <si>
    <t>bis(1-methylpropyl)-phenol</t>
  </si>
  <si>
    <t>31291-60-8</t>
  </si>
  <si>
    <t>bis-(1-octyloxy-2,2,6,6-tetramethyl-4-piperidinyl) sebacate</t>
  </si>
  <si>
    <t>129757-67-1</t>
  </si>
  <si>
    <t>bis(2,2,6,6-tetramethyl-4-piperidinyl) sebacate</t>
  </si>
  <si>
    <t>52829-07-9</t>
  </si>
  <si>
    <t>bis(2-chloroethoxy)methane</t>
  </si>
  <si>
    <t>111-91-1</t>
  </si>
  <si>
    <t>bis(2-chloroethyl)-2-naphthylamine</t>
  </si>
  <si>
    <t>494-03-1</t>
  </si>
  <si>
    <t>bis(2-chloroisopropyl) ether</t>
  </si>
  <si>
    <t>108-60-1</t>
  </si>
  <si>
    <t>bis-(2-ethyl-hexyl) ether</t>
  </si>
  <si>
    <t>10143-60-9</t>
  </si>
  <si>
    <t>bis(2-ethylhexyl) phosphate</t>
  </si>
  <si>
    <t>298-07-7</t>
  </si>
  <si>
    <t>bis(2-ethylhexyl) phosphite</t>
  </si>
  <si>
    <t>3658-48-8</t>
  </si>
  <si>
    <t>bis(2-hydroxyethyl) terephthalate</t>
  </si>
  <si>
    <t>959-26-2</t>
  </si>
  <si>
    <t>bis(2-hydroxyethyl)oleyamine</t>
  </si>
  <si>
    <t>25307-17-9</t>
  </si>
  <si>
    <t>bis(2-methylpropyl)naphthalenesulfonic acid, sodium salt</t>
  </si>
  <si>
    <t>27213-90-7</t>
  </si>
  <si>
    <t>bis(6-[dithiocarboxy]amino)hexyl, sodium salt</t>
  </si>
  <si>
    <t>25272-73-5</t>
  </si>
  <si>
    <t>bis(acetylactonate) ethoxide isopropoxide titanium</t>
  </si>
  <si>
    <t>445398-76-5</t>
  </si>
  <si>
    <t>bis(chloromethyl)ether</t>
  </si>
  <si>
    <t>542-88-1</t>
  </si>
  <si>
    <t>bis(coconut oil alkyl)dimethylammonium nitrite</t>
  </si>
  <si>
    <t>71487-01-9 (Not Defined)</t>
  </si>
  <si>
    <t>71487-01-9 (PM)</t>
  </si>
  <si>
    <t>bis(dimethylthiocarbamoyl)sulfide</t>
  </si>
  <si>
    <t>97-74-5</t>
  </si>
  <si>
    <t>bis(heptafluoropropyl) ether</t>
  </si>
  <si>
    <t>356-62-7</t>
  </si>
  <si>
    <t>bis(hexamethylene)triaminopenta(methylene-phosphonic acid)</t>
  </si>
  <si>
    <t>35657-77-3</t>
  </si>
  <si>
    <t>bis(hydrogenated tallow alkyl)methyl amines</t>
  </si>
  <si>
    <t>61788-63-4</t>
  </si>
  <si>
    <t>bis(N,N-dibutylcarbamodithioato-kappaS,kappaS')di-mu-oxodioxodimolybdenum, sulfurized</t>
  </si>
  <si>
    <t>68412-26-0</t>
  </si>
  <si>
    <t>bis(pentamethylene)thiuram tetrasulfide</t>
  </si>
  <si>
    <t>120-54-7</t>
  </si>
  <si>
    <t>bis(t-butyldioxyisopropyl) benzene</t>
  </si>
  <si>
    <t>25155-25-3</t>
  </si>
  <si>
    <t>bis(tridecyl) hydrogen phosphite</t>
  </si>
  <si>
    <t>36432-46-9</t>
  </si>
  <si>
    <t>bis(triphenylsilyl) chromate</t>
  </si>
  <si>
    <t>1624-02-8</t>
  </si>
  <si>
    <t>bis[1-(chloromethyl) propyl] ether</t>
  </si>
  <si>
    <t>53622-12-1</t>
  </si>
  <si>
    <t>bis[2-(2-isopropyl-1,3-oxazolidin-3-yl)ethyl] carbonate</t>
  </si>
  <si>
    <t>145899-78-1</t>
  </si>
  <si>
    <t>bis[2-[(4,5-dihydro-3-methyl-5-oxo-1-phenyl-1H-pyrazol-4-yl)azo]benzoato(2-)]-chromate(1-), hydrogen, compound with 2-ethyl-1-hexanamine (1:1)</t>
  </si>
  <si>
    <t>71701-15-0</t>
  </si>
  <si>
    <t>bis[2-[bis(2-hydroxyethyl)amino-kN]ethanolato-kO]bis(2-propanolato)-titanium</t>
  </si>
  <si>
    <t>36673-16-2</t>
  </si>
  <si>
    <t>bis[3-(triethoxysilyl)propyl] tetrasulfide</t>
  </si>
  <si>
    <t>40372-72-3</t>
  </si>
  <si>
    <t>bis-hexamethylene triamine</t>
  </si>
  <si>
    <t>143-23-7</t>
  </si>
  <si>
    <t>bismuth</t>
  </si>
  <si>
    <t>7440-69-9</t>
  </si>
  <si>
    <t>bismuth molybdate</t>
  </si>
  <si>
    <t>13565-96-3</t>
  </si>
  <si>
    <t>bismuth oxychloride</t>
  </si>
  <si>
    <t>7787-59-9</t>
  </si>
  <si>
    <t>bismuth telluride</t>
  </si>
  <si>
    <t>1304-82-1</t>
  </si>
  <si>
    <t>bismuth trichloride</t>
  </si>
  <si>
    <t>7787-60-2</t>
  </si>
  <si>
    <t>bismuth vanadate</t>
  </si>
  <si>
    <t>14059-33-7</t>
  </si>
  <si>
    <t>bisphenol A</t>
  </si>
  <si>
    <t>80-05-7 (PM)</t>
  </si>
  <si>
    <t>80-05-7 (Vapor)</t>
  </si>
  <si>
    <t>bisphenol A ethoxylate dimethacrylate</t>
  </si>
  <si>
    <t>24448-20-2</t>
  </si>
  <si>
    <t>Biuret</t>
  </si>
  <si>
    <t>108-19-0</t>
  </si>
  <si>
    <t>blended reformate (light reformate contains 8-12% benzene)</t>
  </si>
  <si>
    <t>blocked copolymer</t>
  </si>
  <si>
    <t>blue dye</t>
  </si>
  <si>
    <t>1325-86-6</t>
  </si>
  <si>
    <t>borates, not otherwise specified</t>
  </si>
  <si>
    <t>boric acid</t>
  </si>
  <si>
    <t>10043-35-3</t>
  </si>
  <si>
    <t>boric acid, disodium salt, pentahydrate</t>
  </si>
  <si>
    <t>12179-04-3</t>
  </si>
  <si>
    <t>boric acid, sodium salt, pentahydrate</t>
  </si>
  <si>
    <t>11130-12-4</t>
  </si>
  <si>
    <t>boron</t>
  </si>
  <si>
    <t>7440-42-8</t>
  </si>
  <si>
    <t>boron carbide</t>
  </si>
  <si>
    <t>12069-32-8</t>
  </si>
  <si>
    <t>boron nitride</t>
  </si>
  <si>
    <t>10043-11-5</t>
  </si>
  <si>
    <t>boron oxide</t>
  </si>
  <si>
    <t>1303-86-2</t>
  </si>
  <si>
    <t>boron sodium oxide tetrahydrate</t>
  </si>
  <si>
    <t>12280-03-4</t>
  </si>
  <si>
    <t>boron tribromide</t>
  </si>
  <si>
    <t>10294-33-4</t>
  </si>
  <si>
    <t>boron trichloride</t>
  </si>
  <si>
    <t>10294-34-5</t>
  </si>
  <si>
    <t>boron trifluoride</t>
  </si>
  <si>
    <t>7637-07-2 (Not Defined)</t>
  </si>
  <si>
    <t>boron trifluoride | For air permit reviews in agricultural areas</t>
  </si>
  <si>
    <t>boron trifluoride | For air permit reviews in agricultural areas with cattle</t>
  </si>
  <si>
    <t>borosilicate glass</t>
  </si>
  <si>
    <t>Bromacil</t>
  </si>
  <si>
    <t>314-40-9</t>
  </si>
  <si>
    <t>bromine</t>
  </si>
  <si>
    <t>7726-95-6</t>
  </si>
  <si>
    <t>bromine pentafluoride</t>
  </si>
  <si>
    <t>7789-30-2</t>
  </si>
  <si>
    <t>bromoacetic acid</t>
  </si>
  <si>
    <t>79-08-3</t>
  </si>
  <si>
    <t>bromoanisole</t>
  </si>
  <si>
    <t>578-57-4</t>
  </si>
  <si>
    <t>bromobenzene</t>
  </si>
  <si>
    <t>108-86-1</t>
  </si>
  <si>
    <t>bromochloromethane</t>
  </si>
  <si>
    <t>74-97-5</t>
  </si>
  <si>
    <t>bromochlorotoluene</t>
  </si>
  <si>
    <t>589-17-3</t>
  </si>
  <si>
    <t>bromocyclohexane</t>
  </si>
  <si>
    <t>108-85-0</t>
  </si>
  <si>
    <t>bromodichloromethane</t>
  </si>
  <si>
    <t>75-27-4</t>
  </si>
  <si>
    <t>bromoethane</t>
  </si>
  <si>
    <t>74-96-4</t>
  </si>
  <si>
    <t>bromoform</t>
  </si>
  <si>
    <t>75-25-2</t>
  </si>
  <si>
    <t>bromoheptane</t>
  </si>
  <si>
    <t>629-04-9</t>
  </si>
  <si>
    <t>bromomethane</t>
  </si>
  <si>
    <t>74-83-9</t>
  </si>
  <si>
    <t>bromotrifluoromethane</t>
  </si>
  <si>
    <t>75-63-8</t>
  </si>
  <si>
    <t>Bromoxynil</t>
  </si>
  <si>
    <t>1689-84-5</t>
  </si>
  <si>
    <t>brown iron oxide</t>
  </si>
  <si>
    <t>1317-60-8</t>
  </si>
  <si>
    <t>brown oxide pigment</t>
  </si>
  <si>
    <t>12713-03-0</t>
  </si>
  <si>
    <t>Brucine</t>
  </si>
  <si>
    <t>357-57-3</t>
  </si>
  <si>
    <t>Buprofezin insecticide</t>
  </si>
  <si>
    <t>69327-76-0 (PM)</t>
  </si>
  <si>
    <t>69327-76-0 (Vapor)</t>
  </si>
  <si>
    <t>butanal, reaction products with aniline</t>
  </si>
  <si>
    <t>68411-20-1</t>
  </si>
  <si>
    <t>butanestannonic acid</t>
  </si>
  <si>
    <t>2273-43-0</t>
  </si>
  <si>
    <t>butoxymethanol</t>
  </si>
  <si>
    <t>3085-35-6</t>
  </si>
  <si>
    <t>butoxypolypropylene glycol</t>
  </si>
  <si>
    <t>9003-13-8 (PM)</t>
  </si>
  <si>
    <t>9003-13-8 (Vapor)</t>
  </si>
  <si>
    <t>butyl 2-methyl-2-propenoate polymer with [(1-methoxy-2-methyl-1-propenyl)oxy]trimethylsilane, methyl 2-methyl-2-propenoate and oxiranylmethyl 2-methyl-2-propenoate, 4-nitrobenzoate</t>
  </si>
  <si>
    <t>148969-95-3</t>
  </si>
  <si>
    <t>butyl 3-hydroxybutyrate</t>
  </si>
  <si>
    <t>53605-94-0</t>
  </si>
  <si>
    <t>butyl acid phosphate</t>
  </si>
  <si>
    <t>1623-15-0</t>
  </si>
  <si>
    <t>butyl acrylate</t>
  </si>
  <si>
    <t>141-32-2</t>
  </si>
  <si>
    <t>butyl benzene</t>
  </si>
  <si>
    <t>104-51-8</t>
  </si>
  <si>
    <t>butyl butoxy propionate</t>
  </si>
  <si>
    <t>14144-48-0</t>
  </si>
  <si>
    <t>butyl butoxyacetate</t>
  </si>
  <si>
    <t>10397-22-5</t>
  </si>
  <si>
    <t>butyl butyrate</t>
  </si>
  <si>
    <t>109-21-7</t>
  </si>
  <si>
    <t>butyl carbitol formal</t>
  </si>
  <si>
    <t>143-29-3</t>
  </si>
  <si>
    <t>butyl citrate</t>
  </si>
  <si>
    <t>77-94-1 (PM)</t>
  </si>
  <si>
    <t>77-94-1 (Vapor)</t>
  </si>
  <si>
    <t>butyl cyclohexyl ether</t>
  </si>
  <si>
    <t>24072-44-4</t>
  </si>
  <si>
    <t>butyl formate</t>
  </si>
  <si>
    <t>592-84-7</t>
  </si>
  <si>
    <t>butyl glycidyl ether</t>
  </si>
  <si>
    <t>2426-08-6</t>
  </si>
  <si>
    <t>butyl glycolate</t>
  </si>
  <si>
    <t>7397-62-8</t>
  </si>
  <si>
    <t>butyl isobutyrate</t>
  </si>
  <si>
    <t>97-87-0</t>
  </si>
  <si>
    <t>butyl isocyanate</t>
  </si>
  <si>
    <t>111-36-4</t>
  </si>
  <si>
    <t>butyl lactate</t>
  </si>
  <si>
    <t>138-22-7</t>
  </si>
  <si>
    <t>butyl methacrylate</t>
  </si>
  <si>
    <t>97-88-1</t>
  </si>
  <si>
    <t>butyl octyl phthalate</t>
  </si>
  <si>
    <t>84-78-6</t>
  </si>
  <si>
    <t>butyl stearate</t>
  </si>
  <si>
    <t>123-95-5</t>
  </si>
  <si>
    <t>butyl vinyl ether</t>
  </si>
  <si>
    <t>111-34-2</t>
  </si>
  <si>
    <t>butylamine sulfate</t>
  </si>
  <si>
    <t>39085-66-0</t>
  </si>
  <si>
    <t>butylated hydroxyanisole</t>
  </si>
  <si>
    <t>25013-16-5</t>
  </si>
  <si>
    <t>butylated hydroxytoluene</t>
  </si>
  <si>
    <t>128-37-0</t>
  </si>
  <si>
    <t>butylcyclohexane</t>
  </si>
  <si>
    <t>1678-93-9</t>
  </si>
  <si>
    <t>butylcyclopentane</t>
  </si>
  <si>
    <t>2040-95-1</t>
  </si>
  <si>
    <t>butylene chlorohydrin</t>
  </si>
  <si>
    <t>1320-66-7</t>
  </si>
  <si>
    <t>butylmagnesium chloride</t>
  </si>
  <si>
    <t>693-04-9</t>
  </si>
  <si>
    <t>butyraldehyde</t>
  </si>
  <si>
    <t>123-72-8</t>
  </si>
  <si>
    <t>butyraldehyde dibutyl acetal</t>
  </si>
  <si>
    <t>5921-80-2</t>
  </si>
  <si>
    <t>butyraldehyde oxime</t>
  </si>
  <si>
    <t>110-69-0</t>
  </si>
  <si>
    <t>butyric acid</t>
  </si>
  <si>
    <t>107-92-6</t>
  </si>
  <si>
    <t>butyric anhydride</t>
  </si>
  <si>
    <t>106-31-0</t>
  </si>
  <si>
    <t>C.I. Acid Black 52</t>
  </si>
  <si>
    <t>5610-64-0</t>
  </si>
  <si>
    <t>C.I. Acid Blue 3</t>
  </si>
  <si>
    <t>3536-49-0</t>
  </si>
  <si>
    <t>C.I. Acid yellow 220</t>
  </si>
  <si>
    <t>70851-34-2</t>
  </si>
  <si>
    <t>C.I. Basic Blue 41</t>
  </si>
  <si>
    <t>12270-13-2</t>
  </si>
  <si>
    <t>C.I. Basic Red 1</t>
  </si>
  <si>
    <t>989-38-8</t>
  </si>
  <si>
    <t>C.I. Basic Violet 10</t>
  </si>
  <si>
    <t>81-88-9</t>
  </si>
  <si>
    <t>C.I. Direct Blue 218</t>
  </si>
  <si>
    <t>28407-37-6</t>
  </si>
  <si>
    <t>C.I. Disperse blue 3</t>
  </si>
  <si>
    <t>2475-46-9</t>
  </si>
  <si>
    <t>C.I. Natural Brown 8</t>
  </si>
  <si>
    <t>72669-22-8</t>
  </si>
  <si>
    <t>C.I. pigment 16</t>
  </si>
  <si>
    <t>5979-28-2</t>
  </si>
  <si>
    <t>C.I. pigment black 11</t>
  </si>
  <si>
    <t>12227-89-3</t>
  </si>
  <si>
    <t>C.I. pigment black 28</t>
  </si>
  <si>
    <t>68186-91-4</t>
  </si>
  <si>
    <t>C.I. pigment blue 15:2</t>
  </si>
  <si>
    <t>147-14-8</t>
  </si>
  <si>
    <t>C.I. Pigment Blue 61</t>
  </si>
  <si>
    <t>1324-76-1</t>
  </si>
  <si>
    <t>C.I. pigment brown 24</t>
  </si>
  <si>
    <t>68186-90-3</t>
  </si>
  <si>
    <t>C.I. pigment brown 35</t>
  </si>
  <si>
    <t>68187-09-7</t>
  </si>
  <si>
    <t>C.I. Pigment Green</t>
  </si>
  <si>
    <t>14302-13-7</t>
  </si>
  <si>
    <t>C.I. Pigment Orange 13</t>
  </si>
  <si>
    <t>3520-72-7</t>
  </si>
  <si>
    <t>C.I. pigment orange 34</t>
  </si>
  <si>
    <t>15793-73-4</t>
  </si>
  <si>
    <t>C.I. Pigment Orange 43</t>
  </si>
  <si>
    <t>4424-06-0</t>
  </si>
  <si>
    <t>C.I. pigment orange 67</t>
  </si>
  <si>
    <t>74336-59-7</t>
  </si>
  <si>
    <t>C.I. pigment red 164</t>
  </si>
  <si>
    <t>12216-95-4</t>
  </si>
  <si>
    <t>C.I. pigment red 170</t>
  </si>
  <si>
    <t>2786-76-7</t>
  </si>
  <si>
    <t>C.I. Pigment Red 178</t>
  </si>
  <si>
    <t>3049-71-6</t>
  </si>
  <si>
    <t>C.I. Pigment Red 20</t>
  </si>
  <si>
    <t>6041-94-7</t>
  </si>
  <si>
    <t>C.I. Pigment Red 200, calcium salt</t>
  </si>
  <si>
    <t>58067-05-3</t>
  </si>
  <si>
    <t>C.I. Pigment Red 22</t>
  </si>
  <si>
    <t>6448-95-9</t>
  </si>
  <si>
    <t>C.I. Pigment red 266</t>
  </si>
  <si>
    <t>36968-27-1</t>
  </si>
  <si>
    <t>C.I. pigment red 48:2</t>
  </si>
  <si>
    <t>7023-61-2</t>
  </si>
  <si>
    <t>C.I. pigment red 48:4</t>
  </si>
  <si>
    <t>5280-66-0</t>
  </si>
  <si>
    <t>C.I. Pigment Red 52, strontium salt</t>
  </si>
  <si>
    <t>67828-72-2</t>
  </si>
  <si>
    <t>C.I. pigment red 52:2</t>
  </si>
  <si>
    <t>12238-31-2</t>
  </si>
  <si>
    <t>C.I. pigment red 57</t>
  </si>
  <si>
    <t>5281-04-9</t>
  </si>
  <si>
    <t>C.I. Pigment Red 63, calcium salt (1:1)</t>
  </si>
  <si>
    <t>6417-83-0</t>
  </si>
  <si>
    <t>C.I. Pigment Red 81:3</t>
  </si>
  <si>
    <t>75627-12-2</t>
  </si>
  <si>
    <t>C.I. pigment violet 1</t>
  </si>
  <si>
    <t>63022-09-3</t>
  </si>
  <si>
    <t>C.I. Pigment Violet 3</t>
  </si>
  <si>
    <t>1325-82-2</t>
  </si>
  <si>
    <t>C.I. pigment yellow 12</t>
  </si>
  <si>
    <t>6358-85-6</t>
  </si>
  <si>
    <t>C.I. Pigment Yellow 174</t>
  </si>
  <si>
    <t>78952-72-4</t>
  </si>
  <si>
    <t>C.I. pigment yellow 175</t>
  </si>
  <si>
    <t>35636-63-6</t>
  </si>
  <si>
    <t>C.I. pigment yellow 194</t>
  </si>
  <si>
    <t>82199-12-0</t>
  </si>
  <si>
    <t>C.I. Pigment Yellow 73</t>
  </si>
  <si>
    <t>13515-40-7</t>
  </si>
  <si>
    <t>C.I. pigment yellow 75</t>
  </si>
  <si>
    <t>5232-66-8</t>
  </si>
  <si>
    <t>C.I. pigment yellow 83</t>
  </si>
  <si>
    <t>5567-15-7</t>
  </si>
  <si>
    <t>C.I. Solvent Black 29, 6% Cr III</t>
  </si>
  <si>
    <t>57206-81-2</t>
  </si>
  <si>
    <t>C.I. Solvent Blue 98</t>
  </si>
  <si>
    <t>71819-49-3</t>
  </si>
  <si>
    <t>C.I. Solvent Red 164</t>
  </si>
  <si>
    <t>71819-51-7</t>
  </si>
  <si>
    <t>C.I. Solvent Yellow 82</t>
  </si>
  <si>
    <t>73297-13-9</t>
  </si>
  <si>
    <t>C.l Pigment Red 221</t>
  </si>
  <si>
    <t>71566-54-6</t>
  </si>
  <si>
    <t>C10-16-alkyl(2-hydroxy-3-sulfopropyl)dimethyl betaines</t>
  </si>
  <si>
    <t>72869-77-3 (PM)</t>
  </si>
  <si>
    <t>72869-77-3 (Vapor)</t>
  </si>
  <si>
    <t>C10-16-alkyldimethylamines oxides</t>
  </si>
  <si>
    <t>70592-80-2</t>
  </si>
  <si>
    <t>C11-13 branched alkylbenzenesulfonic acid</t>
  </si>
  <si>
    <t>68608-88-8</t>
  </si>
  <si>
    <t>C11-C13 branched alkylbenzenesulfonic acid, calcium salt</t>
  </si>
  <si>
    <t>68953-96-8 (PM)</t>
  </si>
  <si>
    <t>68953-96-8 (Vapor)</t>
  </si>
  <si>
    <t>C12-14-tert-alkyl amines</t>
  </si>
  <si>
    <t>68955-53-3</t>
  </si>
  <si>
    <t>C12-18-alkyldimethylamines</t>
  </si>
  <si>
    <t>68391-04-8</t>
  </si>
  <si>
    <t>C14-30 alkylaromatic derivs.</t>
  </si>
  <si>
    <t>68855-24-3</t>
  </si>
  <si>
    <t>C14-C18 and C16-C18 unsaturated alkylcarboxylic acid methyl ester</t>
  </si>
  <si>
    <t>67762-26-9 (PM)</t>
  </si>
  <si>
    <t>67762-26-9 (Vapor)</t>
  </si>
  <si>
    <t>C15-30 petroleum lubricating oils, hydrotreated neutral oil-based</t>
  </si>
  <si>
    <t>72623-86-0</t>
  </si>
  <si>
    <t>C16-C18 and C18 unsaturated alkyl and dialkyl glycerides</t>
  </si>
  <si>
    <t>68424-61-3</t>
  </si>
  <si>
    <t>C18-unsatd. fatty acids, dimers, compds. with alkylpyridines</t>
  </si>
  <si>
    <t>70900-17-3 (PM)</t>
  </si>
  <si>
    <t>70900-17-3 (Vapor)</t>
  </si>
  <si>
    <t>C1-C14 alkyldithiophosphoric acid</t>
  </si>
  <si>
    <t>68187-41-7</t>
  </si>
  <si>
    <t>C36-alkylenediamines</t>
  </si>
  <si>
    <t>68955-56-6</t>
  </si>
  <si>
    <t>C3-C4 alkane blend</t>
  </si>
  <si>
    <t>68475-59-2</t>
  </si>
  <si>
    <t>C4-C12 alkane hydrocarbons</t>
  </si>
  <si>
    <t>68527-27-5</t>
  </si>
  <si>
    <t>C5 unsaturated carbons</t>
  </si>
  <si>
    <t>68956-55-8</t>
  </si>
  <si>
    <t>C7-10 isoalkanes</t>
  </si>
  <si>
    <t>90622-56-3</t>
  </si>
  <si>
    <t>C8-18 and C18-unsaturated amides, ethoxylated</t>
  </si>
  <si>
    <t>68603-39-4</t>
  </si>
  <si>
    <t>C9-12 isoalkanes</t>
  </si>
  <si>
    <t>90622-57-4</t>
  </si>
  <si>
    <t>C9-13-neo-fatty acids, potassium salts</t>
  </si>
  <si>
    <t>92044-83-2 (PM)</t>
  </si>
  <si>
    <t>92044-83-2 (Vapor)</t>
  </si>
  <si>
    <t>Cacodylic acid</t>
  </si>
  <si>
    <t>75-60-5</t>
  </si>
  <si>
    <t>cadmium</t>
  </si>
  <si>
    <t>7440-43-9</t>
  </si>
  <si>
    <t>cadmium carbonate</t>
  </si>
  <si>
    <t>513-78-0</t>
  </si>
  <si>
    <t>cadmium chloride</t>
  </si>
  <si>
    <t>10108-64-2</t>
  </si>
  <si>
    <t>cadmium fluoborate</t>
  </si>
  <si>
    <t>14486-19-2</t>
  </si>
  <si>
    <t>cadmium oxide</t>
  </si>
  <si>
    <t>1306-19-0</t>
  </si>
  <si>
    <t>cadmium sulfate</t>
  </si>
  <si>
    <t>10124-36-4</t>
  </si>
  <si>
    <t>cadmium sulfide</t>
  </si>
  <si>
    <t>1306-23-6</t>
  </si>
  <si>
    <t>calcined bauxite</t>
  </si>
  <si>
    <t>92797-42-7</t>
  </si>
  <si>
    <t>calcite</t>
  </si>
  <si>
    <t>13397-26-7</t>
  </si>
  <si>
    <t>calcium alkanoate solution</t>
  </si>
  <si>
    <t>calcium alkyl salicylate mix</t>
  </si>
  <si>
    <t>calcium alpha-D-heptagluconate hydrate</t>
  </si>
  <si>
    <t>17140-60-2</t>
  </si>
  <si>
    <t>calcium aluminate cement</t>
  </si>
  <si>
    <t>65997-16-2</t>
  </si>
  <si>
    <t>calcium aluminate cement product</t>
  </si>
  <si>
    <t>calcium arsenate</t>
  </si>
  <si>
    <t>7778-44-1</t>
  </si>
  <si>
    <t>calcium bis(3-hexadecyl-2-hydroxybenzoate)</t>
  </si>
  <si>
    <t>114959-46-5</t>
  </si>
  <si>
    <t>calcium borate</t>
  </si>
  <si>
    <t>13701-64-9</t>
  </si>
  <si>
    <t>calcium borosilicate</t>
  </si>
  <si>
    <t>59794-15-9</t>
  </si>
  <si>
    <t>calcium bromide</t>
  </si>
  <si>
    <t>7789-41-5</t>
  </si>
  <si>
    <t>calcium carbide</t>
  </si>
  <si>
    <t>75-20-7</t>
  </si>
  <si>
    <t>calcium carbonate</t>
  </si>
  <si>
    <t>1317-65-3</t>
  </si>
  <si>
    <t>calcium chloride</t>
  </si>
  <si>
    <t>10043-52-4</t>
  </si>
  <si>
    <t>calcium chromate</t>
  </si>
  <si>
    <t>13765-19-0</t>
  </si>
  <si>
    <t>calcium cyanamide</t>
  </si>
  <si>
    <t>156-62-7</t>
  </si>
  <si>
    <t>calcium cyanide</t>
  </si>
  <si>
    <t>592-01-8</t>
  </si>
  <si>
    <t>calcium dichromate</t>
  </si>
  <si>
    <t>14307-33-6</t>
  </si>
  <si>
    <t>calcium dinonyl naphthalene sulfonate</t>
  </si>
  <si>
    <t>57855-77-3</t>
  </si>
  <si>
    <t>calcium fluoride</t>
  </si>
  <si>
    <t>7789-75-5 (Not Defined)</t>
  </si>
  <si>
    <t>calcium fluoride | For air permit reviews in agricultural areas</t>
  </si>
  <si>
    <t>calcium fluoride | For air permit reviews in agricultural areas with cattle</t>
  </si>
  <si>
    <t>calcium formate</t>
  </si>
  <si>
    <t>544-17-2</t>
  </si>
  <si>
    <t>calcium hydrogen sulfite solution</t>
  </si>
  <si>
    <t>13780-03-5</t>
  </si>
  <si>
    <t>calcium hydroxide</t>
  </si>
  <si>
    <t>1305-62-0</t>
  </si>
  <si>
    <t>calcium hypochlorite</t>
  </si>
  <si>
    <t>7778-54-3</t>
  </si>
  <si>
    <t>calcium lignosulfate</t>
  </si>
  <si>
    <t>8061-52-7</t>
  </si>
  <si>
    <t>calcium long chain alkyl salicylate</t>
  </si>
  <si>
    <t>83846-43-9</t>
  </si>
  <si>
    <t>calcium magnesium carbonate</t>
  </si>
  <si>
    <t>16389-88-1</t>
  </si>
  <si>
    <t>calcium metasilicate</t>
  </si>
  <si>
    <t>10101-39-0</t>
  </si>
  <si>
    <t>calcium molybdate</t>
  </si>
  <si>
    <t>7789-82-4</t>
  </si>
  <si>
    <t>calcium naphthenate</t>
  </si>
  <si>
    <t>61789-36-4</t>
  </si>
  <si>
    <t>calcium neodecanoate</t>
  </si>
  <si>
    <t>27253-33-4</t>
  </si>
  <si>
    <t>calcium nitrate</t>
  </si>
  <si>
    <t>10124-37-5</t>
  </si>
  <si>
    <t>calcium oxide</t>
  </si>
  <si>
    <t>1305-78-8</t>
  </si>
  <si>
    <t>calcium phosphide</t>
  </si>
  <si>
    <t>1305-99-3</t>
  </si>
  <si>
    <t>calcium propionate</t>
  </si>
  <si>
    <t>4075-81-4</t>
  </si>
  <si>
    <t>calcium silicate</t>
  </si>
  <si>
    <t>1344-95-2</t>
  </si>
  <si>
    <t>calcium solution</t>
  </si>
  <si>
    <t>6107-56-8</t>
  </si>
  <si>
    <t>calcium stearate</t>
  </si>
  <si>
    <t>1592-23-0</t>
  </si>
  <si>
    <t>calcium sulfate dihydrate</t>
  </si>
  <si>
    <t>10101-41-4</t>
  </si>
  <si>
    <t>calcium, carbonate dimethylhexanoate complexes</t>
  </si>
  <si>
    <t>68442-82-0</t>
  </si>
  <si>
    <t>calcium/bismuth drier</t>
  </si>
  <si>
    <t>calcium-2-ethylhexanoate</t>
  </si>
  <si>
    <t>136-51-6</t>
  </si>
  <si>
    <t>calcium-phosphate (3:2)</t>
  </si>
  <si>
    <t>7758-87-4</t>
  </si>
  <si>
    <t>camphene</t>
  </si>
  <si>
    <t>79-92-5 (PM)</t>
  </si>
  <si>
    <t>79-92-5 (Vapor)</t>
  </si>
  <si>
    <t>camphor</t>
  </si>
  <si>
    <t>76-22-2</t>
  </si>
  <si>
    <t>cannabinol</t>
  </si>
  <si>
    <t>521-35-7</t>
  </si>
  <si>
    <t>canola oil</t>
  </si>
  <si>
    <t>120962-03-0</t>
  </si>
  <si>
    <t>canola oil, methyl esters</t>
  </si>
  <si>
    <t>129828-16-6</t>
  </si>
  <si>
    <t>caprolactam</t>
  </si>
  <si>
    <t>105-60-2</t>
  </si>
  <si>
    <t>caprolactone</t>
  </si>
  <si>
    <t>502-44-3</t>
  </si>
  <si>
    <t>capronitrile</t>
  </si>
  <si>
    <t>628-73-9</t>
  </si>
  <si>
    <t>caprylic, capric acid, triethylene glycol diester</t>
  </si>
  <si>
    <t>68583-52-8</t>
  </si>
  <si>
    <t>Captafol</t>
  </si>
  <si>
    <t>2425-06-1</t>
  </si>
  <si>
    <t>Captan</t>
  </si>
  <si>
    <t>133-06-2</t>
  </si>
  <si>
    <t>carbamate hydrochloride</t>
  </si>
  <si>
    <t>65086-85-3</t>
  </si>
  <si>
    <t>Carbaryl (insecticide)</t>
  </si>
  <si>
    <t>63-25-2</t>
  </si>
  <si>
    <t>carbazole</t>
  </si>
  <si>
    <t>86-74-8</t>
  </si>
  <si>
    <t>carbinoxamine maleate salt</t>
  </si>
  <si>
    <t>3505-38-2</t>
  </si>
  <si>
    <t>Carbofuran</t>
  </si>
  <si>
    <t>1563-66-2</t>
  </si>
  <si>
    <t>carbohydrazide</t>
  </si>
  <si>
    <t>497-18-7</t>
  </si>
  <si>
    <t>carbon</t>
  </si>
  <si>
    <t>7440-44-0</t>
  </si>
  <si>
    <t>carbon black</t>
  </si>
  <si>
    <t>1333-86-4</t>
  </si>
  <si>
    <t>carbon black oil</t>
  </si>
  <si>
    <t>64742-90-1</t>
  </si>
  <si>
    <t>carbon disulfide</t>
  </si>
  <si>
    <t>75-15-0</t>
  </si>
  <si>
    <t>carbon monoxide</t>
  </si>
  <si>
    <t>630-08-0</t>
  </si>
  <si>
    <t>carbon tetrabromide</t>
  </si>
  <si>
    <t>558-13-4</t>
  </si>
  <si>
    <t>carbon tetrachloride</t>
  </si>
  <si>
    <t>56-23-5</t>
  </si>
  <si>
    <t>carbon tetrafluoride</t>
  </si>
  <si>
    <t>75-73-0</t>
  </si>
  <si>
    <t>carbonate, inorganic</t>
  </si>
  <si>
    <t>carbonic acid, bis[2-(dimethylamino)ethyl] ester</t>
  </si>
  <si>
    <t>3030-45-3</t>
  </si>
  <si>
    <t>carbonic acid, calcium salt</t>
  </si>
  <si>
    <t>471-34-1</t>
  </si>
  <si>
    <t>carbonic dichloride, polymer with 4,4-(1-methylethylidene)bisphenol</t>
  </si>
  <si>
    <t>25971-63-5</t>
  </si>
  <si>
    <t>carbonyl fluoride</t>
  </si>
  <si>
    <t>353-50-4 (Not Defined)</t>
  </si>
  <si>
    <t>carbonyl fluoride | For air permit reviews in agricultural areas</t>
  </si>
  <si>
    <t>carbonyl fluoride | For air permit reviews in agricultural areas with cattle</t>
  </si>
  <si>
    <t>carbonyl sulfide</t>
  </si>
  <si>
    <t>463-58-1</t>
  </si>
  <si>
    <t>Carbosulfan</t>
  </si>
  <si>
    <t>55285-14-8</t>
  </si>
  <si>
    <t>carboxymethyl cellulose, sodium salt (cellogen)</t>
  </si>
  <si>
    <t>9004-32-4</t>
  </si>
  <si>
    <t>carnauba wax</t>
  </si>
  <si>
    <t>8015-86-9</t>
  </si>
  <si>
    <t>casein</t>
  </si>
  <si>
    <t>9000-71-9</t>
  </si>
  <si>
    <t>castor oil</t>
  </si>
  <si>
    <t>8001-79-4</t>
  </si>
  <si>
    <t>castor oil dehydrated</t>
  </si>
  <si>
    <t>64147-40-6 (PM)</t>
  </si>
  <si>
    <t>64147-40-6 (Vapor)</t>
  </si>
  <si>
    <t>castor oil fatty acids</t>
  </si>
  <si>
    <t>61789-44-4 (PM)</t>
  </si>
  <si>
    <t>61789-44-4 (Vapor)</t>
  </si>
  <si>
    <t>castor oil, dehydrated, polymer with benzoic acid, pentaerythritol, phthalic anhydride and tung oil</t>
  </si>
  <si>
    <t>67922-67-2</t>
  </si>
  <si>
    <t>castor oil, ethoxylated</t>
  </si>
  <si>
    <t>61791-12-6</t>
  </si>
  <si>
    <t>castor oil, oxidized</t>
  </si>
  <si>
    <t>68187-84-8</t>
  </si>
  <si>
    <t>castor oil, pentaerythritol ester</t>
  </si>
  <si>
    <t>68459-68-7 (PM)</t>
  </si>
  <si>
    <t>68459-68-7 (Vapor)</t>
  </si>
  <si>
    <t>castor oil, polymd., oxidized</t>
  </si>
  <si>
    <t>68439-93-0</t>
  </si>
  <si>
    <t>catalytic dewaxed light paraffin oils (petroleum)</t>
  </si>
  <si>
    <t>64742-71-8</t>
  </si>
  <si>
    <t>cationic polyamine polymer</t>
  </si>
  <si>
    <t>cedar oil</t>
  </si>
  <si>
    <t>8000-27-9</t>
  </si>
  <si>
    <t>cellophane</t>
  </si>
  <si>
    <t>9005-81-6</t>
  </si>
  <si>
    <t>cellulose</t>
  </si>
  <si>
    <t>9004-34-6</t>
  </si>
  <si>
    <t>cellulose acetate</t>
  </si>
  <si>
    <t>9004-35-7</t>
  </si>
  <si>
    <t>cellulose acetate butyrate</t>
  </si>
  <si>
    <t>9004-36-8</t>
  </si>
  <si>
    <t>cellulose acetate phthalate</t>
  </si>
  <si>
    <t>9004-38-0</t>
  </si>
  <si>
    <t>cellulose acetate propionate</t>
  </si>
  <si>
    <t>9004-39-1</t>
  </si>
  <si>
    <t>ceric oxide</t>
  </si>
  <si>
    <t>1306-38-3</t>
  </si>
  <si>
    <t>cerium oxide</t>
  </si>
  <si>
    <t>1345-13-7</t>
  </si>
  <si>
    <t>cesium hydroxide</t>
  </si>
  <si>
    <t>21351-79-1</t>
  </si>
  <si>
    <t>cetostearyl alcohol</t>
  </si>
  <si>
    <t>67762-27-0 (Not Defined)</t>
  </si>
  <si>
    <t>67762-27-0 (PM)</t>
  </si>
  <si>
    <t>cetyl alcohol, ethoxylated, propoxylated</t>
  </si>
  <si>
    <t>9087-53-0</t>
  </si>
  <si>
    <t>cetyl methacrylate</t>
  </si>
  <si>
    <t>2495-27-4</t>
  </si>
  <si>
    <t>cetyltrimethylammonium bromide</t>
  </si>
  <si>
    <t>57-09-0</t>
  </si>
  <si>
    <t>chelating agent</t>
  </si>
  <si>
    <t>chloral hydrate</t>
  </si>
  <si>
    <t>302-17-0</t>
  </si>
  <si>
    <t>chlordane</t>
  </si>
  <si>
    <t>57-74-9</t>
  </si>
  <si>
    <t>chlordecone</t>
  </si>
  <si>
    <t>143-50-0</t>
  </si>
  <si>
    <t>chlorendic acid</t>
  </si>
  <si>
    <t>115-28-6</t>
  </si>
  <si>
    <t>chlorides</t>
  </si>
  <si>
    <t>16887-00-6</t>
  </si>
  <si>
    <t>chlorinated diphenyl oxide</t>
  </si>
  <si>
    <t>31242-93-0</t>
  </si>
  <si>
    <t>chlorinated n-paraffins</t>
  </si>
  <si>
    <t>68920-70-7</t>
  </si>
  <si>
    <t>chlorinated paraffin waxes and hydrocarbon waxes</t>
  </si>
  <si>
    <t>63449-39-8</t>
  </si>
  <si>
    <t>chlorinated trisodium phosphate</t>
  </si>
  <si>
    <t>11084-85-8</t>
  </si>
  <si>
    <t>chlorine</t>
  </si>
  <si>
    <t>7782-50-5</t>
  </si>
  <si>
    <t>chlorine dioxide</t>
  </si>
  <si>
    <t>10049-04-4</t>
  </si>
  <si>
    <t>chlorine trifluoride</t>
  </si>
  <si>
    <t>7790-91-2</t>
  </si>
  <si>
    <t>chlorite ion</t>
  </si>
  <si>
    <t>14998-27-7</t>
  </si>
  <si>
    <t>chloro(2-hydroxyphenyl)-mercury</t>
  </si>
  <si>
    <t>90-03-9</t>
  </si>
  <si>
    <t>chloroacetaldehyde</t>
  </si>
  <si>
    <t>107-20-0</t>
  </si>
  <si>
    <t>chloroacetaldehyde dimethyl acetal</t>
  </si>
  <si>
    <t>97-97-2</t>
  </si>
  <si>
    <t>chloroacetic acid</t>
  </si>
  <si>
    <t>79-11-8</t>
  </si>
  <si>
    <t>chloroacetic acid methyl ester</t>
  </si>
  <si>
    <t>96-34-4</t>
  </si>
  <si>
    <t>chloroacetone</t>
  </si>
  <si>
    <t>78-95-5</t>
  </si>
  <si>
    <t>chloroacetylchloride</t>
  </si>
  <si>
    <t>79-04-9</t>
  </si>
  <si>
    <t>chloroacetylene</t>
  </si>
  <si>
    <t>593-63-5</t>
  </si>
  <si>
    <t>Chloroambucil</t>
  </si>
  <si>
    <t>305-03-3</t>
  </si>
  <si>
    <t>chloroamphenicol</t>
  </si>
  <si>
    <t>56-75-7</t>
  </si>
  <si>
    <t>chlorobenzene</t>
  </si>
  <si>
    <t>108-90-7</t>
  </si>
  <si>
    <t>chlorobenzilate</t>
  </si>
  <si>
    <t>510-15-6</t>
  </si>
  <si>
    <t>chlorobenzyl alcohol</t>
  </si>
  <si>
    <t>873-76-7</t>
  </si>
  <si>
    <t>chlorocyclohexane</t>
  </si>
  <si>
    <t>542-18-7</t>
  </si>
  <si>
    <t>chlorodifluoromethane</t>
  </si>
  <si>
    <t>75-45-6</t>
  </si>
  <si>
    <t>chlorodiphenyl, 42% chlorine</t>
  </si>
  <si>
    <t>53469-21-9</t>
  </si>
  <si>
    <t>chlorodiphenyl, 54% chlorine</t>
  </si>
  <si>
    <t>11097-69-1</t>
  </si>
  <si>
    <t>chloroethane</t>
  </si>
  <si>
    <t>75-00-3</t>
  </si>
  <si>
    <t>chlorofluoromethane</t>
  </si>
  <si>
    <t>593-70-4</t>
  </si>
  <si>
    <t>chloroform</t>
  </si>
  <si>
    <t>67-66-3</t>
  </si>
  <si>
    <t>chloromethane</t>
  </si>
  <si>
    <t>74-87-3</t>
  </si>
  <si>
    <t>chloromethyl 2-chloroundecanoate</t>
  </si>
  <si>
    <t>80418-88-8 (PM)</t>
  </si>
  <si>
    <t>80418-88-8 (Vapor)</t>
  </si>
  <si>
    <t>chloromethyl methyl ether</t>
  </si>
  <si>
    <t>107-30-2</t>
  </si>
  <si>
    <t>Chloroneb</t>
  </si>
  <si>
    <t>2675-77-6</t>
  </si>
  <si>
    <t>chloronitropropane</t>
  </si>
  <si>
    <t>600-25-9</t>
  </si>
  <si>
    <t>chloropentafluorobenzene</t>
  </si>
  <si>
    <t>344-07-0</t>
  </si>
  <si>
    <t>chloropentafluoroethane</t>
  </si>
  <si>
    <t>76-15-3</t>
  </si>
  <si>
    <t>chlorophenolthiomethyl-O,O-diethyl phosphorodithioate</t>
  </si>
  <si>
    <t>786-19-6</t>
  </si>
  <si>
    <t>chloroplatinic acid</t>
  </si>
  <si>
    <t>16941-12-1</t>
  </si>
  <si>
    <t>Chloroprene</t>
  </si>
  <si>
    <t>126-99-8</t>
  </si>
  <si>
    <t>chlorosulfonated polyethylene (HYPALON, synthetic rubbers)</t>
  </si>
  <si>
    <t>68037-39-8</t>
  </si>
  <si>
    <t>chlorosulfonic acid</t>
  </si>
  <si>
    <t>7790-94-5</t>
  </si>
  <si>
    <t>chlorothalonil</t>
  </si>
  <si>
    <t>1897-45-6</t>
  </si>
  <si>
    <t>chlorotoluene, all isomers</t>
  </si>
  <si>
    <t>95-49-8</t>
  </si>
  <si>
    <t>chlorotrifluoroethylene</t>
  </si>
  <si>
    <t>79-38-9</t>
  </si>
  <si>
    <t>chlorotrifluoromethane</t>
  </si>
  <si>
    <t>75-72-9</t>
  </si>
  <si>
    <t>CHLOROWAX 50 (liquid chlorinated paraffin)</t>
  </si>
  <si>
    <t>61788-76-9</t>
  </si>
  <si>
    <t>chloroxylenol</t>
  </si>
  <si>
    <t>88-04-0</t>
  </si>
  <si>
    <t>Chlorpropham</t>
  </si>
  <si>
    <t>101-21-3</t>
  </si>
  <si>
    <t>Chlorpyrifos</t>
  </si>
  <si>
    <t>2921-88-2</t>
  </si>
  <si>
    <t>choline chloride</t>
  </si>
  <si>
    <t>67-48-1</t>
  </si>
  <si>
    <t>chrome (III) azo dye</t>
  </si>
  <si>
    <t>85828-89-3</t>
  </si>
  <si>
    <t>chrome black pigment</t>
  </si>
  <si>
    <t>71631-15-7</t>
  </si>
  <si>
    <t>chromic acid mist</t>
  </si>
  <si>
    <t>7738-94-5</t>
  </si>
  <si>
    <t>chromite</t>
  </si>
  <si>
    <t>1308-31-2</t>
  </si>
  <si>
    <t>chromium acetate</t>
  </si>
  <si>
    <t>1066-30-4</t>
  </si>
  <si>
    <t>chromium acetate monohydrate</t>
  </si>
  <si>
    <t>25013-82-5</t>
  </si>
  <si>
    <t>chromium aqua chlorohydroxy methacrylate complexes</t>
  </si>
  <si>
    <t>111031-82-4</t>
  </si>
  <si>
    <t>chromium bromide</t>
  </si>
  <si>
    <t>10049-25-9</t>
  </si>
  <si>
    <t>chromium carbide</t>
  </si>
  <si>
    <t>12012-61-9</t>
  </si>
  <si>
    <t>chromium carbonate</t>
  </si>
  <si>
    <t>29689-14-3</t>
  </si>
  <si>
    <t>chromium carbonyl</t>
  </si>
  <si>
    <t>13007-92-6</t>
  </si>
  <si>
    <t>chromium chloride</t>
  </si>
  <si>
    <t>10025-73-7</t>
  </si>
  <si>
    <t>chromium chloride hexahydrate</t>
  </si>
  <si>
    <t>10060-12-5</t>
  </si>
  <si>
    <t>chromium dioxide</t>
  </si>
  <si>
    <t>12018-01-8</t>
  </si>
  <si>
    <t>chromium fluoride</t>
  </si>
  <si>
    <t>7788-97-8</t>
  </si>
  <si>
    <t>chromium hydroxide</t>
  </si>
  <si>
    <t>1308-14-1</t>
  </si>
  <si>
    <t>chromium nitrate</t>
  </si>
  <si>
    <t>13548-38-4</t>
  </si>
  <si>
    <t>chromium nitrate nonahydrate</t>
  </si>
  <si>
    <t>7789-02-8</t>
  </si>
  <si>
    <t>chromium phosphate</t>
  </si>
  <si>
    <t>7789-04-0</t>
  </si>
  <si>
    <t>chromium phosphate hexahydrate</t>
  </si>
  <si>
    <t>13475-98-4</t>
  </si>
  <si>
    <t>chromium picolinate</t>
  </si>
  <si>
    <t>14639-25-9</t>
  </si>
  <si>
    <t>chromium potassium sulfate</t>
  </si>
  <si>
    <t>10141-00-1</t>
  </si>
  <si>
    <t>chromium sulfate</t>
  </si>
  <si>
    <t>10101-53-8</t>
  </si>
  <si>
    <t>chromium sulfate n-hydrate</t>
  </si>
  <si>
    <t>15244-38-9</t>
  </si>
  <si>
    <t>chromium trioxide</t>
  </si>
  <si>
    <t>1333-82-0</t>
  </si>
  <si>
    <t>chromium zinc oxide</t>
  </si>
  <si>
    <t>50922-29-7</t>
  </si>
  <si>
    <t>chromium(II) oxide</t>
  </si>
  <si>
    <t>12018-00-7</t>
  </si>
  <si>
    <t>chromium(III) compounds</t>
  </si>
  <si>
    <t>chromium(III) oxide</t>
  </si>
  <si>
    <t>1308-38-9</t>
  </si>
  <si>
    <t>chromium(VI) compounds</t>
  </si>
  <si>
    <t>chromium, elemental</t>
  </si>
  <si>
    <t>7440-47-3</t>
  </si>
  <si>
    <t>chromous acetate</t>
  </si>
  <si>
    <t>628-52-4</t>
  </si>
  <si>
    <t>chromous chloride</t>
  </si>
  <si>
    <t>10049-05-5</t>
  </si>
  <si>
    <t>chromous fluoride</t>
  </si>
  <si>
    <t>10049-10-2</t>
  </si>
  <si>
    <t>chromous sulfate</t>
  </si>
  <si>
    <t>13825-86-0</t>
  </si>
  <si>
    <t>chromyl chloride</t>
  </si>
  <si>
    <t>14977-61-8</t>
  </si>
  <si>
    <t>chrysene</t>
  </si>
  <si>
    <t>218-01-9</t>
  </si>
  <si>
    <t>chrysotile asbestos</t>
  </si>
  <si>
    <t>12001-29-5</t>
  </si>
  <si>
    <t>cinnamaldehyde</t>
  </si>
  <si>
    <t>104-55-2</t>
  </si>
  <si>
    <t>cinnamic acid</t>
  </si>
  <si>
    <t>621-82-9</t>
  </si>
  <si>
    <t>cis,cis,trans-1,2,4-trimethyl cyclopentane</t>
  </si>
  <si>
    <t>4850-28-6</t>
  </si>
  <si>
    <t>cis-1-(3-chloroallyl)-3,5,7-triaza-1-azoniaadamantane chloride</t>
  </si>
  <si>
    <t>51229-78-8</t>
  </si>
  <si>
    <t>cis-1,2-dichloroethylene</t>
  </si>
  <si>
    <t>156-59-2</t>
  </si>
  <si>
    <t>cis-1,2-dimethylcyclohexane</t>
  </si>
  <si>
    <t>2207-01-4</t>
  </si>
  <si>
    <t>cis-1,3-dichloropropene</t>
  </si>
  <si>
    <t>10061-01-5</t>
  </si>
  <si>
    <t>cis-1,3-dimethylcyclohexane</t>
  </si>
  <si>
    <t>638-04-0</t>
  </si>
  <si>
    <t>cis-1,3-dimethylcyclopentane</t>
  </si>
  <si>
    <t>2532-58-3</t>
  </si>
  <si>
    <t>cis-1,4-dimethylcyclohexane</t>
  </si>
  <si>
    <t>624-29-3</t>
  </si>
  <si>
    <t>cis-2-butene</t>
  </si>
  <si>
    <t>590-18-1</t>
  </si>
  <si>
    <t>cis-2-decene</t>
  </si>
  <si>
    <t>20348-51-0</t>
  </si>
  <si>
    <t>cis-2-hexene</t>
  </si>
  <si>
    <t>7688-21-3</t>
  </si>
  <si>
    <t>cis-2-pentene</t>
  </si>
  <si>
    <t>627-20-3</t>
  </si>
  <si>
    <t>cis-2-pentenenitrile</t>
  </si>
  <si>
    <t>25899-50-7</t>
  </si>
  <si>
    <t>cis-2-pinanol</t>
  </si>
  <si>
    <t>4948-28-1 (Not Defined)</t>
  </si>
  <si>
    <t>4948-28-1 (PM)</t>
  </si>
  <si>
    <t>cis-3-decene</t>
  </si>
  <si>
    <t>19398-86-8</t>
  </si>
  <si>
    <t>cis-3-hexene</t>
  </si>
  <si>
    <t>7642-09-3</t>
  </si>
  <si>
    <t>cis-3-hexenoic acid</t>
  </si>
  <si>
    <t>4219-24-3</t>
  </si>
  <si>
    <t>cis-3-methyl-2-pentene</t>
  </si>
  <si>
    <t>922-62-3</t>
  </si>
  <si>
    <t>cis-4-decene</t>
  </si>
  <si>
    <t>19398-88-0</t>
  </si>
  <si>
    <t>cis-4-methyl-2-pentene</t>
  </si>
  <si>
    <t>691-38-3</t>
  </si>
  <si>
    <t>cis-5-decene</t>
  </si>
  <si>
    <t>7433-78-5</t>
  </si>
  <si>
    <t>cis-9-tetradecenoic acid</t>
  </si>
  <si>
    <t>544-64-9</t>
  </si>
  <si>
    <t>cis-crotonaldehyde</t>
  </si>
  <si>
    <t>15798-64-8</t>
  </si>
  <si>
    <t>cis-isosafrole</t>
  </si>
  <si>
    <t>17627-76-8</t>
  </si>
  <si>
    <t>cis-piperylene</t>
  </si>
  <si>
    <t>1574-41-0</t>
  </si>
  <si>
    <t>citraconic acid</t>
  </si>
  <si>
    <t>498-23-7</t>
  </si>
  <si>
    <t>citraconic anhydride</t>
  </si>
  <si>
    <t>616-02-4</t>
  </si>
  <si>
    <t>citric acid</t>
  </si>
  <si>
    <t>77-92-9 (PM)</t>
  </si>
  <si>
    <t>77-92-9 (Vapor)</t>
  </si>
  <si>
    <t>citronella oil</t>
  </si>
  <si>
    <t>8000-29-1</t>
  </si>
  <si>
    <t>citrus extract</t>
  </si>
  <si>
    <t>8028-48-6</t>
  </si>
  <si>
    <t>citrus terpenes</t>
  </si>
  <si>
    <t>94266-47-4</t>
  </si>
  <si>
    <t>clinoptilolite</t>
  </si>
  <si>
    <t>12173-10-3</t>
  </si>
  <si>
    <t>Clopidol</t>
  </si>
  <si>
    <t>2971-90-6</t>
  </si>
  <si>
    <t>clove oil</t>
  </si>
  <si>
    <t>8000-34-8</t>
  </si>
  <si>
    <t>coal dust: bituminous</t>
  </si>
  <si>
    <t>125612-26-2 (PM)</t>
  </si>
  <si>
    <t>125612-26-2 (PM4)</t>
  </si>
  <si>
    <t>coal dust: lignite</t>
  </si>
  <si>
    <t>129521-66-0 (PM)</t>
  </si>
  <si>
    <t>129521-66-0 (PM4)</t>
  </si>
  <si>
    <t>coal fly ash</t>
  </si>
  <si>
    <t>68131-74-8 (PM)</t>
  </si>
  <si>
    <t>68131-74-8 (PM4)</t>
  </si>
  <si>
    <t>coal slag</t>
  </si>
  <si>
    <t>68476-96-0</t>
  </si>
  <si>
    <t>coal solvent naphtha</t>
  </si>
  <si>
    <t>65996-79-4</t>
  </si>
  <si>
    <t>coal tar</t>
  </si>
  <si>
    <t>8007-45-2</t>
  </si>
  <si>
    <t>coal tar distillate</t>
  </si>
  <si>
    <t>65996-92-1</t>
  </si>
  <si>
    <t>coal tar light oil (71% benzene)</t>
  </si>
  <si>
    <t>65996-78-3</t>
  </si>
  <si>
    <t>coal tar pitch volatiles</t>
  </si>
  <si>
    <t>65996-93-2</t>
  </si>
  <si>
    <t>cobalt</t>
  </si>
  <si>
    <t>7440-48-4</t>
  </si>
  <si>
    <t>cobalt 2-ethylhexanoate</t>
  </si>
  <si>
    <t>136-52-7</t>
  </si>
  <si>
    <t>cobalt aluminate blue spinel</t>
  </si>
  <si>
    <t>1345-16-0</t>
  </si>
  <si>
    <t>cobalt carbonyl</t>
  </si>
  <si>
    <t>10210-68-1</t>
  </si>
  <si>
    <t>cobalt carboxylate</t>
  </si>
  <si>
    <t>814-89-1</t>
  </si>
  <si>
    <t>cobalt chromite green spinel</t>
  </si>
  <si>
    <t>68187-49-5</t>
  </si>
  <si>
    <t>cobalt chromite pigment blue 36</t>
  </si>
  <si>
    <t>68187-11-1</t>
  </si>
  <si>
    <t>cobalt chromium alloy</t>
  </si>
  <si>
    <t>11114-92-4</t>
  </si>
  <si>
    <t>cobalt hydrocarbonyl</t>
  </si>
  <si>
    <t>16842-03-8</t>
  </si>
  <si>
    <t>cobalt naphthenate</t>
  </si>
  <si>
    <t>61789-51-3</t>
  </si>
  <si>
    <t>cobalt neodecanoate</t>
  </si>
  <si>
    <t>27253-31-2</t>
  </si>
  <si>
    <t>cobalt soap</t>
  </si>
  <si>
    <t>cobalt(II) acetate</t>
  </si>
  <si>
    <t>71-48-7</t>
  </si>
  <si>
    <t>cobalt(II) acetate tetrahydrate</t>
  </si>
  <si>
    <t>6147-53-1</t>
  </si>
  <si>
    <t>cobalt(II) carbonate</t>
  </si>
  <si>
    <t>513-79-1</t>
  </si>
  <si>
    <t>cobalt(II) chloride</t>
  </si>
  <si>
    <t>7646-79-9</t>
  </si>
  <si>
    <t>cobalt(II) hydroxide</t>
  </si>
  <si>
    <t>21041-93-0</t>
  </si>
  <si>
    <t>cobalt(II) nitrate anhydrous</t>
  </si>
  <si>
    <t>10141-05-6</t>
  </si>
  <si>
    <t>cobalt(II) nitrate hexahydrate</t>
  </si>
  <si>
    <t>10026-22-9</t>
  </si>
  <si>
    <t>cobalt(II) oxide</t>
  </si>
  <si>
    <t>1307-96-6</t>
  </si>
  <si>
    <t>cobalt(II) phosphate</t>
  </si>
  <si>
    <t>13455-36-2</t>
  </si>
  <si>
    <t>cobalt(II) sulfate</t>
  </si>
  <si>
    <t>10124-43-3</t>
  </si>
  <si>
    <t>cobalt(II,III) oxide</t>
  </si>
  <si>
    <t>1308-06-1</t>
  </si>
  <si>
    <t>cobalt(III) acetate</t>
  </si>
  <si>
    <t>917-69-1</t>
  </si>
  <si>
    <t>cobalt(III) oxide</t>
  </si>
  <si>
    <t>21158-51-0</t>
  </si>
  <si>
    <t>cobalt, 2-ethylhexanoate isononanoate complexes</t>
  </si>
  <si>
    <t>68478-57-9</t>
  </si>
  <si>
    <t>cocamide monoethanolamine</t>
  </si>
  <si>
    <t>68140-00-1</t>
  </si>
  <si>
    <t>cocamidopropyl hydroxysultaine</t>
  </si>
  <si>
    <t>68139-30-0 (PM)</t>
  </si>
  <si>
    <t>68139-30-0 (Vapor)</t>
  </si>
  <si>
    <t>coco alkyl amine</t>
  </si>
  <si>
    <t>61788-46-3</t>
  </si>
  <si>
    <t>coco alkyl amine acetates, ethoxylated (salts)</t>
  </si>
  <si>
    <t>61791-15-9</t>
  </si>
  <si>
    <t>coco alkyl amine, ethoxylated</t>
  </si>
  <si>
    <t>61791-14-8</t>
  </si>
  <si>
    <t>coco alkyldimethyl amine</t>
  </si>
  <si>
    <t>61788-93-0</t>
  </si>
  <si>
    <t>coco alkyldimethyl betaines</t>
  </si>
  <si>
    <t>68424-94-2 (PM)</t>
  </si>
  <si>
    <t>68424-94-2 (Vapor)</t>
  </si>
  <si>
    <t>coco amines</t>
  </si>
  <si>
    <t>coco dimethyl amines</t>
  </si>
  <si>
    <t>coco fatty acid</t>
  </si>
  <si>
    <t>61788-47-4</t>
  </si>
  <si>
    <t>coco fatty acids compds. with diethanolamine</t>
  </si>
  <si>
    <t>61790-63-4</t>
  </si>
  <si>
    <t>coco nitriles</t>
  </si>
  <si>
    <t>61789-53-5</t>
  </si>
  <si>
    <t>coco trimethyl ammonium chloride</t>
  </si>
  <si>
    <t>61789-18-2</t>
  </si>
  <si>
    <t>cocobis(2-hydroxypropyl)benzylammonium chloride</t>
  </si>
  <si>
    <t>73138-80-4 (Not Defined)</t>
  </si>
  <si>
    <t>73138-80-4 (PM)</t>
  </si>
  <si>
    <t>coconut diethanolamide</t>
  </si>
  <si>
    <t>68603-42-9</t>
  </si>
  <si>
    <t>coconut fatty acid methyl ester</t>
  </si>
  <si>
    <t>61788-59-8</t>
  </si>
  <si>
    <t>coconut monoisopropanolamide</t>
  </si>
  <si>
    <t>68333-82-4</t>
  </si>
  <si>
    <t>coconut oil</t>
  </si>
  <si>
    <t>8001-31-8</t>
  </si>
  <si>
    <t>coconut oil fatty acids, glycerin, phthalic anhydride polymer</t>
  </si>
  <si>
    <t>67746-02-5</t>
  </si>
  <si>
    <t>Coconut oil fatty acids, phthalic anhydride, glycerin polymer</t>
  </si>
  <si>
    <t>66070-87-9</t>
  </si>
  <si>
    <t>coconut oil, polymer with ethylene glycol, pentaerythritol and phthalic anhydride</t>
  </si>
  <si>
    <t>66070-89-1 (PM)</t>
  </si>
  <si>
    <t>66070-89-1 (Vapor)</t>
  </si>
  <si>
    <t>coconut oil, reaction products with diethanolamine</t>
  </si>
  <si>
    <t>8051-30-7 (Not Defined)</t>
  </si>
  <si>
    <t>8051-30-7 (PM)</t>
  </si>
  <si>
    <t>coke oven (emissions)</t>
  </si>
  <si>
    <t>collodial silica</t>
  </si>
  <si>
    <t>68611-44-9</t>
  </si>
  <si>
    <t>columbianetin glucopyranoside</t>
  </si>
  <si>
    <t>55836-35-6 (PM)</t>
  </si>
  <si>
    <t>55836-35-6 (Vapor)</t>
  </si>
  <si>
    <t>columbianetin-beta-D-glucopyranoside</t>
  </si>
  <si>
    <t>55838-67-0 (PM)</t>
  </si>
  <si>
    <t>55838-67-0 (Vapor)</t>
  </si>
  <si>
    <t>condensation polymer of formaldehyde and urea</t>
  </si>
  <si>
    <t>condensation product of phenol and aldehyde</t>
  </si>
  <si>
    <t>copolymer of ethylene and propylene</t>
  </si>
  <si>
    <t>127883-08-3 (PM)</t>
  </si>
  <si>
    <t>127883-08-3 (Vapor)</t>
  </si>
  <si>
    <t>copper</t>
  </si>
  <si>
    <t>7440-50-8</t>
  </si>
  <si>
    <t>copper (II) sulfate</t>
  </si>
  <si>
    <t>7758-98-7</t>
  </si>
  <si>
    <t>copper acetylacetonate</t>
  </si>
  <si>
    <t>13395-16-9</t>
  </si>
  <si>
    <t>copper chromite</t>
  </si>
  <si>
    <t>12018-10-9</t>
  </si>
  <si>
    <t>copper dimethyldithiocarbamate</t>
  </si>
  <si>
    <t>137-29-1</t>
  </si>
  <si>
    <t>copper naphthenate</t>
  </si>
  <si>
    <t>1338-02-9</t>
  </si>
  <si>
    <t>copper nitrate trihydrate</t>
  </si>
  <si>
    <t>10031-43-3</t>
  </si>
  <si>
    <t>copper oxide</t>
  </si>
  <si>
    <t>1317-38-0</t>
  </si>
  <si>
    <t>copper phthalocyanine monosulfonate</t>
  </si>
  <si>
    <t>28901-96-4</t>
  </si>
  <si>
    <t>copper(II) carbonate basic</t>
  </si>
  <si>
    <t>12069-69-1</t>
  </si>
  <si>
    <t>copper(II) chloride</t>
  </si>
  <si>
    <t>7447-39-4</t>
  </si>
  <si>
    <t>copper(II) chloride dihydrate</t>
  </si>
  <si>
    <t>10125-13-0</t>
  </si>
  <si>
    <t>copper, dusts and mists</t>
  </si>
  <si>
    <t>corn oil</t>
  </si>
  <si>
    <t>8001-30-7</t>
  </si>
  <si>
    <t>corn syrup</t>
  </si>
  <si>
    <t>8029-43-4</t>
  </si>
  <si>
    <t>corrosion or scale inhibitor, generic, not otherwise specified</t>
  </si>
  <si>
    <t>corundum</t>
  </si>
  <si>
    <t>1302-74-5</t>
  </si>
  <si>
    <t>cottonseed oil</t>
  </si>
  <si>
    <t>8001-29-4</t>
  </si>
  <si>
    <t>coumaphos</t>
  </si>
  <si>
    <t>56-72-4</t>
  </si>
  <si>
    <t>coumarin</t>
  </si>
  <si>
    <t>91-64-5</t>
  </si>
  <si>
    <t>creosote oil</t>
  </si>
  <si>
    <t>8001-58-9</t>
  </si>
  <si>
    <t>cresol propoxylate</t>
  </si>
  <si>
    <t>9064-13-5</t>
  </si>
  <si>
    <t>cresols (mixed isomers)</t>
  </si>
  <si>
    <t>1319-77-3</t>
  </si>
  <si>
    <t>cresyl diphenyl phosphate</t>
  </si>
  <si>
    <t>26444-49-5</t>
  </si>
  <si>
    <t>cresyl glycidyl ether</t>
  </si>
  <si>
    <t>26447-14-3</t>
  </si>
  <si>
    <t>croton oil</t>
  </si>
  <si>
    <t>8001-28-3</t>
  </si>
  <si>
    <t>crotonaldehyde</t>
  </si>
  <si>
    <t>4170-30-3</t>
  </si>
  <si>
    <t>crotonic acid</t>
  </si>
  <si>
    <t>107-93-7</t>
  </si>
  <si>
    <t>crude isoprene (hydrocarbons, C5-rich)</t>
  </si>
  <si>
    <t>68476-55-1</t>
  </si>
  <si>
    <t>crude naphthenic acid</t>
  </si>
  <si>
    <t>crude oil, &lt; 1% benzene</t>
  </si>
  <si>
    <t>Cruformate</t>
  </si>
  <si>
    <t>299-86-5</t>
  </si>
  <si>
    <t>cumene</t>
  </si>
  <si>
    <t>98-82-8</t>
  </si>
  <si>
    <t>cumene hydroperoxide</t>
  </si>
  <si>
    <t>80-15-9</t>
  </si>
  <si>
    <t>cuminaldehyde</t>
  </si>
  <si>
    <t>122-03-2</t>
  </si>
  <si>
    <t>cumyl peroxyneodecanoate</t>
  </si>
  <si>
    <t>26748-47-0</t>
  </si>
  <si>
    <t>cupric nitrate</t>
  </si>
  <si>
    <t>3251-23-8</t>
  </si>
  <si>
    <t>cuprous iodide</t>
  </si>
  <si>
    <t>7681-65-4</t>
  </si>
  <si>
    <t>cuprous oxide</t>
  </si>
  <si>
    <t>1317-39-1</t>
  </si>
  <si>
    <t>cutter stock (general)</t>
  </si>
  <si>
    <t>cutting oil</t>
  </si>
  <si>
    <t>cyanamide</t>
  </si>
  <si>
    <t>420-04-2</t>
  </si>
  <si>
    <t>cyanide</t>
  </si>
  <si>
    <t>57-12-5</t>
  </si>
  <si>
    <t>cyanogen</t>
  </si>
  <si>
    <t>460-19-5</t>
  </si>
  <si>
    <t>cyanogen bromide</t>
  </si>
  <si>
    <t>506-68-3</t>
  </si>
  <si>
    <t>cyanogen chloride</t>
  </si>
  <si>
    <t>506-77-4</t>
  </si>
  <si>
    <t>cyanoguanidine</t>
  </si>
  <si>
    <t>461-58-5</t>
  </si>
  <si>
    <t>Cycasin</t>
  </si>
  <si>
    <t>14901-08-7</t>
  </si>
  <si>
    <t>cyclic amine derivatives</t>
  </si>
  <si>
    <t>cyclic hexanediol</t>
  </si>
  <si>
    <t>61412-63-3</t>
  </si>
  <si>
    <t>cyclized polyisoprene</t>
  </si>
  <si>
    <t>68441-13-4</t>
  </si>
  <si>
    <t>cycloaliphatic amine</t>
  </si>
  <si>
    <t>cyclobutane</t>
  </si>
  <si>
    <t>287-23-0</t>
  </si>
  <si>
    <t>cyclodecane</t>
  </si>
  <si>
    <t>293-96-9</t>
  </si>
  <si>
    <t>cyclododecane</t>
  </si>
  <si>
    <t>294-62-2</t>
  </si>
  <si>
    <t>cyclododecanone</t>
  </si>
  <si>
    <t>830-13-7</t>
  </si>
  <si>
    <t>cyclododecene, mixture of cis and trans</t>
  </si>
  <si>
    <t>1501-82-2</t>
  </si>
  <si>
    <t>cyclododecyl alcohol</t>
  </si>
  <si>
    <t>1724-39-6</t>
  </si>
  <si>
    <t>cycloheptane</t>
  </si>
  <si>
    <t>291-64-5</t>
  </si>
  <si>
    <t>cyclohexanamine, 4,4'-methylene bis-reaction products with bisphenol A diglycidylether homoploymer</t>
  </si>
  <si>
    <t>129733-57-9</t>
  </si>
  <si>
    <t>cyclohexane</t>
  </si>
  <si>
    <t>110-82-7</t>
  </si>
  <si>
    <t>cyclohexane, oxidized, non-acidic by-products, distn. residues</t>
  </si>
  <si>
    <t>68609-04-1</t>
  </si>
  <si>
    <t>cyclohexanediamine</t>
  </si>
  <si>
    <t>694-83-7</t>
  </si>
  <si>
    <t>cyclohexanediol, all isomers</t>
  </si>
  <si>
    <t>cyclohexanol</t>
  </si>
  <si>
    <t>108-93-0</t>
  </si>
  <si>
    <t>cyclohexanone</t>
  </si>
  <si>
    <t>108-94-1</t>
  </si>
  <si>
    <t>cyclohexanone oxime</t>
  </si>
  <si>
    <t>100-64-1</t>
  </si>
  <si>
    <t>cyclohexene</t>
  </si>
  <si>
    <t>110-83-8</t>
  </si>
  <si>
    <t>cyclohexene oxide</t>
  </si>
  <si>
    <t>286-20-4</t>
  </si>
  <si>
    <t>cyclohexyl acetate</t>
  </si>
  <si>
    <t>622-45-7</t>
  </si>
  <si>
    <t>cyclohexyl benzene</t>
  </si>
  <si>
    <t>827-52-1</t>
  </si>
  <si>
    <t>cyclohexyl butyrate</t>
  </si>
  <si>
    <t>1551-44-6</t>
  </si>
  <si>
    <t>cyclohexyl formate</t>
  </si>
  <si>
    <t>4351-54-6</t>
  </si>
  <si>
    <t>cyclohexyl hexanoate</t>
  </si>
  <si>
    <t>6243-10-3</t>
  </si>
  <si>
    <t>cyclohexyl hydroperoxide</t>
  </si>
  <si>
    <t>766-07-4</t>
  </si>
  <si>
    <t>cyclohexyl isocyanate</t>
  </si>
  <si>
    <t>3173-53-3</t>
  </si>
  <si>
    <t>cyclohexyl valerate</t>
  </si>
  <si>
    <t>1551-43-5</t>
  </si>
  <si>
    <t>cyclohexyl-2-pyrrolidone</t>
  </si>
  <si>
    <t>6837-24-7</t>
  </si>
  <si>
    <t>cyclohexylamine</t>
  </si>
  <si>
    <t>108-91-8</t>
  </si>
  <si>
    <t>cyclohexylammonium sulfate</t>
  </si>
  <si>
    <t>19834-02-7</t>
  </si>
  <si>
    <t>cyclohexyldiethanolamine</t>
  </si>
  <si>
    <t>4500-29-2</t>
  </si>
  <si>
    <t>cyclohexylmercaptan</t>
  </si>
  <si>
    <t>1569-69-3</t>
  </si>
  <si>
    <t>cyclohexylsulfamic acid</t>
  </si>
  <si>
    <t>100-88-9</t>
  </si>
  <si>
    <t>cyclonite</t>
  </si>
  <si>
    <t>121-82-4</t>
  </si>
  <si>
    <t>cyclooctadiene</t>
  </si>
  <si>
    <t>29965-97-7</t>
  </si>
  <si>
    <t>cyclooctane</t>
  </si>
  <si>
    <t>292-64-8</t>
  </si>
  <si>
    <t>cyclooctatetraene</t>
  </si>
  <si>
    <t>629-20-9</t>
  </si>
  <si>
    <t>cyclopenta[d,e,f]phenanthrene</t>
  </si>
  <si>
    <t>203-64-5</t>
  </si>
  <si>
    <t>cyclopentadiene</t>
  </si>
  <si>
    <t>542-92-7</t>
  </si>
  <si>
    <t>cyclopentamine</t>
  </si>
  <si>
    <t>102-45-4</t>
  </si>
  <si>
    <t>cyclopentane</t>
  </si>
  <si>
    <t>287-92-3</t>
  </si>
  <si>
    <t>cyclopentanone</t>
  </si>
  <si>
    <t>120-92-3</t>
  </si>
  <si>
    <t>cyclopentene</t>
  </si>
  <si>
    <t>142-29-0</t>
  </si>
  <si>
    <t>cyclopentyl alcohol</t>
  </si>
  <si>
    <t>96-41-3</t>
  </si>
  <si>
    <t>cyclopropane</t>
  </si>
  <si>
    <t>75-19-4</t>
  </si>
  <si>
    <t>cyclopropanecarboxaldehyde</t>
  </si>
  <si>
    <t>1489-69-6</t>
  </si>
  <si>
    <t>cyclopropanemethanol</t>
  </si>
  <si>
    <t>2516-33-8</t>
  </si>
  <si>
    <t>cyclosiloxanes, di-Me, polymers with 1,3-diethenyl-1,3-dimethyl-1,3-diphenyldisiloxane</t>
  </si>
  <si>
    <t>68037-52-5 (PM)</t>
  </si>
  <si>
    <t>68037-52-5 (Vapor)</t>
  </si>
  <si>
    <t>cyclotetramethylenetetranitramine</t>
  </si>
  <si>
    <t>2691-41-0</t>
  </si>
  <si>
    <t>Cyfluthrin</t>
  </si>
  <si>
    <t>68359-37-5</t>
  </si>
  <si>
    <t>Cyhexatin</t>
  </si>
  <si>
    <t>13121-70-5</t>
  </si>
  <si>
    <t>Cymoxanil</t>
  </si>
  <si>
    <t>57966-95-7</t>
  </si>
  <si>
    <t>Cypermethrin</t>
  </si>
  <si>
    <t>66841-24-5</t>
  </si>
  <si>
    <t>Cyromazine</t>
  </si>
  <si>
    <t>66215-27-8</t>
  </si>
  <si>
    <t>Daunomycin</t>
  </si>
  <si>
    <t>20830-81-3</t>
  </si>
  <si>
    <t>decaborane</t>
  </si>
  <si>
    <t>17702-41-9</t>
  </si>
  <si>
    <t>decabromodiphenyl oxide</t>
  </si>
  <si>
    <t>1163-19-5</t>
  </si>
  <si>
    <t>decafluorobutane</t>
  </si>
  <si>
    <t>355-25-9</t>
  </si>
  <si>
    <t>decahydronaphthalene</t>
  </si>
  <si>
    <t>91-17-8</t>
  </si>
  <si>
    <t>decamethylcyclopentasiloxane</t>
  </si>
  <si>
    <t>541-02-6</t>
  </si>
  <si>
    <t>decamethyltetrasiloxane</t>
  </si>
  <si>
    <t>141-62-8</t>
  </si>
  <si>
    <t>decanal</t>
  </si>
  <si>
    <t>112-31-2</t>
  </si>
  <si>
    <t>decanoic acid</t>
  </si>
  <si>
    <t>334-48-5 (PM)</t>
  </si>
  <si>
    <t>334-48-5 (Vapor)</t>
  </si>
  <si>
    <t>decanol, mixed isomers</t>
  </si>
  <si>
    <t>85566-12-7</t>
  </si>
  <si>
    <t>decene, isomer not specified</t>
  </si>
  <si>
    <t>25339-53-1</t>
  </si>
  <si>
    <t>Dechlorane Plus</t>
  </si>
  <si>
    <t>13560-89-9</t>
  </si>
  <si>
    <t>decyl acetate</t>
  </si>
  <si>
    <t>112-17-4</t>
  </si>
  <si>
    <t>decyl alcohol</t>
  </si>
  <si>
    <t>112-30-1</t>
  </si>
  <si>
    <t>decyl alcohol ethoxylated, phosphate</t>
  </si>
  <si>
    <t>52019-36-0</t>
  </si>
  <si>
    <t>decylamidopropyl betaine</t>
  </si>
  <si>
    <t>73772-45-9 (PM)</t>
  </si>
  <si>
    <t>73772-45-9 (Vapor)</t>
  </si>
  <si>
    <t>decylbenzene</t>
  </si>
  <si>
    <t>104-72-3</t>
  </si>
  <si>
    <t>decylmercaptan</t>
  </si>
  <si>
    <t>143-10-2</t>
  </si>
  <si>
    <t>decyl-N,N-dimethylamine oxide</t>
  </si>
  <si>
    <t>2605-79-0</t>
  </si>
  <si>
    <t>DEGREE Xtra Herbicide</t>
  </si>
  <si>
    <t>dehydroabietic acid</t>
  </si>
  <si>
    <t>1740-19-8 (PM)</t>
  </si>
  <si>
    <t>1740-19-8 (Vapor)</t>
  </si>
  <si>
    <t>delta-8-tetrahydrocannabinol</t>
  </si>
  <si>
    <t>5957-75-5</t>
  </si>
  <si>
    <t>delta-9-tetrahydrocannabinol</t>
  </si>
  <si>
    <t>6465-30-1</t>
  </si>
  <si>
    <t>delta-hexachlorocyclohexane</t>
  </si>
  <si>
    <t>319-86-8</t>
  </si>
  <si>
    <t>Deltamethrin</t>
  </si>
  <si>
    <t>52918-63-5</t>
  </si>
  <si>
    <t>Demeton</t>
  </si>
  <si>
    <t>8065-48-3</t>
  </si>
  <si>
    <t>demeton-methyl</t>
  </si>
  <si>
    <t>8022-00-2</t>
  </si>
  <si>
    <t>denatonium benzoate</t>
  </si>
  <si>
    <t>3734-33-6</t>
  </si>
  <si>
    <t>Dextrin</t>
  </si>
  <si>
    <t>9004-53-9</t>
  </si>
  <si>
    <t>D-glucopyranuronic acid, polymer with 6-deoxy-L-mannose, D-glucose and D-mannose, calcium potassium sodium salt</t>
  </si>
  <si>
    <t>72121-88-1</t>
  </si>
  <si>
    <t>D-Glucose, reaction products with nitric acid and sodium nitrite (1:1), potassium sodium salts</t>
  </si>
  <si>
    <t>1362054-55-4</t>
  </si>
  <si>
    <t>di-(2-ethylhexyl) peroxydicarbonate</t>
  </si>
  <si>
    <t>16111-62-9</t>
  </si>
  <si>
    <t>di(2-ethylhexyl) phenyl phosphate</t>
  </si>
  <si>
    <t>16368-97-1</t>
  </si>
  <si>
    <t>di(2-ethylhexyl)adipate</t>
  </si>
  <si>
    <t>103-23-1</t>
  </si>
  <si>
    <t>di(2-ethylhexyl)phthalate</t>
  </si>
  <si>
    <t>117-81-7</t>
  </si>
  <si>
    <t>di(n-propyl)peroxydicarbonate</t>
  </si>
  <si>
    <t>16066-38-9 (PM)</t>
  </si>
  <si>
    <t>16066-38-9 (Vapor)</t>
  </si>
  <si>
    <t>di(propylene glycol) dibenzoate</t>
  </si>
  <si>
    <t>27138-31-4</t>
  </si>
  <si>
    <t>di(tetrahydrofuryl)propane</t>
  </si>
  <si>
    <t>89686-69-1</t>
  </si>
  <si>
    <t>di-2-ethylhexylamine</t>
  </si>
  <si>
    <t>106-20-7</t>
  </si>
  <si>
    <t>diacetyl bis(2-methyl-2-propanyl) orthosilicate</t>
  </si>
  <si>
    <t>13170-23-5 (PM)</t>
  </si>
  <si>
    <t>13170-23-5 (Vapor)</t>
  </si>
  <si>
    <t>diacrylate monomer</t>
  </si>
  <si>
    <t>24447-78-7</t>
  </si>
  <si>
    <t>dialkyl amino propylamine</t>
  </si>
  <si>
    <t>dialkyl benzene</t>
  </si>
  <si>
    <t>85117-34-6</t>
  </si>
  <si>
    <t>dialkyl phosphates and dialkyl amines</t>
  </si>
  <si>
    <t>122970-62-1</t>
  </si>
  <si>
    <t>dialkyl phthalate</t>
  </si>
  <si>
    <t>83968-18-7</t>
  </si>
  <si>
    <t>dialkyl phthalates, C6-C11</t>
  </si>
  <si>
    <t>68515-43-5</t>
  </si>
  <si>
    <t>dialkylcocoamidoalkylamine</t>
  </si>
  <si>
    <t>Diallate</t>
  </si>
  <si>
    <t>2303-16-4</t>
  </si>
  <si>
    <t>diallyl phthalate</t>
  </si>
  <si>
    <t>131-17-9</t>
  </si>
  <si>
    <t>diallyl sulfide</t>
  </si>
  <si>
    <t>592-88-1</t>
  </si>
  <si>
    <t>diallyl trisulfide</t>
  </si>
  <si>
    <t>2050-87-5</t>
  </si>
  <si>
    <t>diallylamine</t>
  </si>
  <si>
    <t>124-02-7</t>
  </si>
  <si>
    <t>diallyldimethylammonium chloride</t>
  </si>
  <si>
    <t>7398-69-8</t>
  </si>
  <si>
    <t>diammonium salt of ethylene diaminetetraacetic acid (EDTA)</t>
  </si>
  <si>
    <t>20824-56-0</t>
  </si>
  <si>
    <t>diamylamines, mixed isomers</t>
  </si>
  <si>
    <t>dianhydro-D-glucitol</t>
  </si>
  <si>
    <t>652-67-5</t>
  </si>
  <si>
    <t>dianisidine orange/orange 16</t>
  </si>
  <si>
    <t>6505-28-8</t>
  </si>
  <si>
    <t>diaryl-p-phenylenediamine</t>
  </si>
  <si>
    <t>68953-84-4</t>
  </si>
  <si>
    <t>diatomaceous earth, flux-calcined</t>
  </si>
  <si>
    <t>68855-54-9</t>
  </si>
  <si>
    <t>Diazinon</t>
  </si>
  <si>
    <t>333-41-5</t>
  </si>
  <si>
    <t>diazomethane</t>
  </si>
  <si>
    <t>334-88-3</t>
  </si>
  <si>
    <t>diazonaphthoquinone sulfonic acid esters</t>
  </si>
  <si>
    <t>5610-94-6</t>
  </si>
  <si>
    <t>dibasic ester, generic, not otherwise specified</t>
  </si>
  <si>
    <t>dibenz[a,h]anthracene</t>
  </si>
  <si>
    <t>53-70-3</t>
  </si>
  <si>
    <t>Dibenzene chromium</t>
  </si>
  <si>
    <t>1271-54-1</t>
  </si>
  <si>
    <t>dibenzofluoranthene</t>
  </si>
  <si>
    <t>60382-88-9</t>
  </si>
  <si>
    <t>dibenzofuran</t>
  </si>
  <si>
    <t>132-64-9</t>
  </si>
  <si>
    <t>dibenzo-furans, chlorinated</t>
  </si>
  <si>
    <t>dibenzothiophene</t>
  </si>
  <si>
    <t>132-65-0</t>
  </si>
  <si>
    <t>dibenzyl</t>
  </si>
  <si>
    <t>103-29-7 (PM)</t>
  </si>
  <si>
    <t>103-29-7 (Vapor)</t>
  </si>
  <si>
    <t>dibenzyl ether</t>
  </si>
  <si>
    <t>103-50-4</t>
  </si>
  <si>
    <t>diborane</t>
  </si>
  <si>
    <t>19287-45-7</t>
  </si>
  <si>
    <t>dibromoacetonitrile</t>
  </si>
  <si>
    <t>3252-43-5</t>
  </si>
  <si>
    <t>dibromochloromethane</t>
  </si>
  <si>
    <t>124-48-1</t>
  </si>
  <si>
    <t>dibromomethane</t>
  </si>
  <si>
    <t>74-95-3</t>
  </si>
  <si>
    <t>dibutyl 2,2'-oxybisacetate</t>
  </si>
  <si>
    <t>6634-18-0</t>
  </si>
  <si>
    <t>dibutyl adipate</t>
  </si>
  <si>
    <t>105-99-7</t>
  </si>
  <si>
    <t>dibutyl ether</t>
  </si>
  <si>
    <t>142-96-1</t>
  </si>
  <si>
    <t>dibutyl maleate</t>
  </si>
  <si>
    <t>105-76-0</t>
  </si>
  <si>
    <t>dibutyl phenyl phosphate</t>
  </si>
  <si>
    <t>2528-36-1</t>
  </si>
  <si>
    <t>dibutyl phosphate</t>
  </si>
  <si>
    <t>107-66-4</t>
  </si>
  <si>
    <t>dibutyl phosphite</t>
  </si>
  <si>
    <t>1809-19-4</t>
  </si>
  <si>
    <t>dibutyl phthalate</t>
  </si>
  <si>
    <t>84-74-2</t>
  </si>
  <si>
    <t>dibutyl sebacate</t>
  </si>
  <si>
    <t>109-43-3</t>
  </si>
  <si>
    <t>dibutyl sulfide</t>
  </si>
  <si>
    <t>544-40-1</t>
  </si>
  <si>
    <t>dibutyl terephthalate</t>
  </si>
  <si>
    <t>1962-75-0</t>
  </si>
  <si>
    <t>dibutyl tin oxide</t>
  </si>
  <si>
    <t>818-08-6</t>
  </si>
  <si>
    <t>dibutylamine</t>
  </si>
  <si>
    <t>111-92-2</t>
  </si>
  <si>
    <t>dibutyltin bis(2-ethyl-hexyl mercapto-acetate)</t>
  </si>
  <si>
    <t>10584-98-2</t>
  </si>
  <si>
    <t>dibutyltin bis(acetylacetonate)</t>
  </si>
  <si>
    <t>22673-19-4</t>
  </si>
  <si>
    <t>dibutyltin diacetate</t>
  </si>
  <si>
    <t>1067-33-0</t>
  </si>
  <si>
    <t>dibutyltin dilaurate</t>
  </si>
  <si>
    <t>77-58-7</t>
  </si>
  <si>
    <t>dibutyltin dilauryl mercaptide</t>
  </si>
  <si>
    <t>1185-81-5</t>
  </si>
  <si>
    <t>Dicamba</t>
  </si>
  <si>
    <t>1918-00-9</t>
  </si>
  <si>
    <t>Dicamba diglycolamine salt</t>
  </si>
  <si>
    <t>104040-79-1</t>
  </si>
  <si>
    <t>dicamba dimethylamine salt</t>
  </si>
  <si>
    <t>2300-66-5</t>
  </si>
  <si>
    <t>dichloro (chloromethyl) methylsilane</t>
  </si>
  <si>
    <t>1558-33-4</t>
  </si>
  <si>
    <t>dichloroacetaldehyde</t>
  </si>
  <si>
    <t>79-02-7</t>
  </si>
  <si>
    <t>dichloroacetic acid</t>
  </si>
  <si>
    <t>79-43-6</t>
  </si>
  <si>
    <t>dichloroacetic acid, ethyl ester</t>
  </si>
  <si>
    <t>535-15-9</t>
  </si>
  <si>
    <t>dichloroacetonitrile</t>
  </si>
  <si>
    <t>3018-12-0</t>
  </si>
  <si>
    <t>dichloroacetyl chloride</t>
  </si>
  <si>
    <t>79-36-7</t>
  </si>
  <si>
    <t>dichloroacetylene</t>
  </si>
  <si>
    <t>7572-29-4</t>
  </si>
  <si>
    <t>dichlorobenzene, all isomers</t>
  </si>
  <si>
    <t>25321-22-6</t>
  </si>
  <si>
    <t>dichlorodifluoromethane</t>
  </si>
  <si>
    <t>75-71-8</t>
  </si>
  <si>
    <t>dichlorodimethylsilane</t>
  </si>
  <si>
    <t>75-78-5</t>
  </si>
  <si>
    <t>dichloroethyl ether</t>
  </si>
  <si>
    <t>111-44-4</t>
  </si>
  <si>
    <t>dichlorofluoromethane</t>
  </si>
  <si>
    <t>75-43-4</t>
  </si>
  <si>
    <t>dichloroisocyanuric acid sodium salt dihydrate</t>
  </si>
  <si>
    <t>51580-86-0</t>
  </si>
  <si>
    <t>dichloromethylvinylsilane</t>
  </si>
  <si>
    <t>124-70-9</t>
  </si>
  <si>
    <t>dichlorophenoxy acetic acid</t>
  </si>
  <si>
    <t>94-75-7</t>
  </si>
  <si>
    <t>dichlorophenylisocyanate</t>
  </si>
  <si>
    <t>102-36-3</t>
  </si>
  <si>
    <t>dichloropropanes</t>
  </si>
  <si>
    <t>26638-19-7</t>
  </si>
  <si>
    <t>dichlorosilane</t>
  </si>
  <si>
    <t>4109-96-0</t>
  </si>
  <si>
    <t>Dichlorvos</t>
  </si>
  <si>
    <t>62-73-7</t>
  </si>
  <si>
    <t>dicoco alkyl amine</t>
  </si>
  <si>
    <t>61789-76-2</t>
  </si>
  <si>
    <t>dicoco alkylmethyl amine</t>
  </si>
  <si>
    <t>61788-62-3</t>
  </si>
  <si>
    <t>Dicofol</t>
  </si>
  <si>
    <t>115-32-2</t>
  </si>
  <si>
    <t>Dicrotophos</t>
  </si>
  <si>
    <t>141-66-2</t>
  </si>
  <si>
    <t>dicumyl peroxide</t>
  </si>
  <si>
    <t>80-43-3</t>
  </si>
  <si>
    <t>dicyclohexyl peroxide</t>
  </si>
  <si>
    <t>1758-61-8</t>
  </si>
  <si>
    <t>dicyclohexyl phthalate</t>
  </si>
  <si>
    <t>84-61-7</t>
  </si>
  <si>
    <t>dicyclohexylamine</t>
  </si>
  <si>
    <t>101-83-7</t>
  </si>
  <si>
    <t>dicyclopentadiene</t>
  </si>
  <si>
    <t>77-73-6</t>
  </si>
  <si>
    <t>dicyclopentadienyl iron</t>
  </si>
  <si>
    <t>102-54-5</t>
  </si>
  <si>
    <t>didecyl dimethyl ammonium chloride</t>
  </si>
  <si>
    <t>7173-51-5</t>
  </si>
  <si>
    <t>didecyl(methyl)amine oxide</t>
  </si>
  <si>
    <t>100545-50-4</t>
  </si>
  <si>
    <t>didecylmethylamine</t>
  </si>
  <si>
    <t>7396-58-9</t>
  </si>
  <si>
    <t>Dieldrin</t>
  </si>
  <si>
    <t>60-57-1</t>
  </si>
  <si>
    <t>Dienochlor</t>
  </si>
  <si>
    <t>2227-17-0</t>
  </si>
  <si>
    <t>diesel engine exhaust</t>
  </si>
  <si>
    <t>diesel fuel</t>
  </si>
  <si>
    <t>68334-30-5</t>
  </si>
  <si>
    <t>diesel fuel #2</t>
  </si>
  <si>
    <t>68476-34-6</t>
  </si>
  <si>
    <t>diethanolamine</t>
  </si>
  <si>
    <t>111-42-2</t>
  </si>
  <si>
    <t>diethoxymethane</t>
  </si>
  <si>
    <t>462-95-3</t>
  </si>
  <si>
    <t>diethyl aluminum chloride</t>
  </si>
  <si>
    <t>96-10-6</t>
  </si>
  <si>
    <t>diethyl butyral</t>
  </si>
  <si>
    <t>26254-89-7</t>
  </si>
  <si>
    <t>diethyl carbonate</t>
  </si>
  <si>
    <t>105-58-8 (PM)</t>
  </si>
  <si>
    <t>105-58-8 (Vapor)</t>
  </si>
  <si>
    <t>diethyl disulfide</t>
  </si>
  <si>
    <t>110-81-6</t>
  </si>
  <si>
    <t>diethyl ether</t>
  </si>
  <si>
    <t>60-29-7</t>
  </si>
  <si>
    <t>diethyl fumarate</t>
  </si>
  <si>
    <t>623-91-6</t>
  </si>
  <si>
    <t>diethyl maleate</t>
  </si>
  <si>
    <t>141-05-9</t>
  </si>
  <si>
    <t>diethyl malonate</t>
  </si>
  <si>
    <t>105-53-3</t>
  </si>
  <si>
    <t>diethyl naphthalene</t>
  </si>
  <si>
    <t>31831-35-3</t>
  </si>
  <si>
    <t>diethyl oxalate</t>
  </si>
  <si>
    <t>95-92-1</t>
  </si>
  <si>
    <t>diethyl phosphorochlorodithioate</t>
  </si>
  <si>
    <t>2524-04-1</t>
  </si>
  <si>
    <t>diethyl phthalate</t>
  </si>
  <si>
    <t>84-66-2</t>
  </si>
  <si>
    <t>diethyl succinate</t>
  </si>
  <si>
    <t>123-25-1</t>
  </si>
  <si>
    <t>diethyl sulfate</t>
  </si>
  <si>
    <t>64-67-5</t>
  </si>
  <si>
    <t>diethyl sulfide</t>
  </si>
  <si>
    <t>352-93-2</t>
  </si>
  <si>
    <t>diethyl-1,2-dihydro-1-phenyl-2-propylpyridine</t>
  </si>
  <si>
    <t>34562-31-7</t>
  </si>
  <si>
    <t>diethylamine</t>
  </si>
  <si>
    <t>109-89-7</t>
  </si>
  <si>
    <t>diethylaminotrimethylsilane</t>
  </si>
  <si>
    <t>996-50-9</t>
  </si>
  <si>
    <t>diethylammonium phosphate</t>
  </si>
  <si>
    <t>68109-72-8 (Not Defined)</t>
  </si>
  <si>
    <t>68109-72-8 (PM)</t>
  </si>
  <si>
    <t>diethylbenzene, mixed isomers</t>
  </si>
  <si>
    <t>25340-17-4</t>
  </si>
  <si>
    <t>diethylene glycol</t>
  </si>
  <si>
    <t>111-46-6</t>
  </si>
  <si>
    <t>diethylene glycol bis(3-aminopropyl) ether</t>
  </si>
  <si>
    <t>4246-51-9</t>
  </si>
  <si>
    <t>diethylene glycol bis-chloroformate</t>
  </si>
  <si>
    <t>106-75-2</t>
  </si>
  <si>
    <t>diethylene glycol dimethyl ether</t>
  </si>
  <si>
    <t>111-96-6</t>
  </si>
  <si>
    <t>diethylene glycol di-n-butyl ether</t>
  </si>
  <si>
    <t>112-73-2</t>
  </si>
  <si>
    <t>diethylene glycol divinyl ether</t>
  </si>
  <si>
    <t>764-99-8</t>
  </si>
  <si>
    <t>diethylene glycol ethyl ether</t>
  </si>
  <si>
    <t>111-90-0</t>
  </si>
  <si>
    <t>diethylene glycol ethyl methyl ether</t>
  </si>
  <si>
    <t>1002-67-1</t>
  </si>
  <si>
    <t>diethylene glycol ethyl vinyl ether</t>
  </si>
  <si>
    <t>10143-53-0</t>
  </si>
  <si>
    <t>diethylene glycol mono-2-ethylhexyl ether</t>
  </si>
  <si>
    <t>1559-36-0</t>
  </si>
  <si>
    <t>diethylene glycol mono-2-methyl pentyl ether</t>
  </si>
  <si>
    <t>10143-56-3</t>
  </si>
  <si>
    <t>diethylene glycol monobutyl ether</t>
  </si>
  <si>
    <t>112-34-5</t>
  </si>
  <si>
    <t>diethylene glycol monobutyl ether acetate</t>
  </si>
  <si>
    <t>124-17-4</t>
  </si>
  <si>
    <t>diethylene glycol monoethyl ether acetate</t>
  </si>
  <si>
    <t>112-15-2</t>
  </si>
  <si>
    <t>diethylene glycol monohexyl ether</t>
  </si>
  <si>
    <t>112-59-4</t>
  </si>
  <si>
    <t>diethylene glycol monoisobutyl ether</t>
  </si>
  <si>
    <t>18912-80-6</t>
  </si>
  <si>
    <t>diethylene glycol monomethyl ether</t>
  </si>
  <si>
    <t>111-77-3</t>
  </si>
  <si>
    <t>diethylene glycol monophenyl ether</t>
  </si>
  <si>
    <t>104-68-7</t>
  </si>
  <si>
    <t>diethylene glycol monopropyl ether</t>
  </si>
  <si>
    <t>6881-94-3</t>
  </si>
  <si>
    <t>diethylene glycol monovinyl ether</t>
  </si>
  <si>
    <t>929-37-3</t>
  </si>
  <si>
    <t>diethylene glycol phthalic anhydride polymer</t>
  </si>
  <si>
    <t>32472-85-8</t>
  </si>
  <si>
    <t>diethylenetoluenediamine</t>
  </si>
  <si>
    <t>68479-98-1</t>
  </si>
  <si>
    <t>diethylenetriamine</t>
  </si>
  <si>
    <t>111-40-0</t>
  </si>
  <si>
    <t>diethylenetriamine hydrochloride</t>
  </si>
  <si>
    <t>21120-99-0</t>
  </si>
  <si>
    <t>diethylenetriamine penta(methylenephosphonic acid) sodium salt</t>
  </si>
  <si>
    <t>22042-96-2</t>
  </si>
  <si>
    <t>diethylenetriamine pentacetic acid</t>
  </si>
  <si>
    <t>67-43-6</t>
  </si>
  <si>
    <t>diethylthiourea</t>
  </si>
  <si>
    <t>105-55-5</t>
  </si>
  <si>
    <t>diethylzinc</t>
  </si>
  <si>
    <t>557-20-0</t>
  </si>
  <si>
    <t>difluorodibromomethane</t>
  </si>
  <si>
    <t>75-61-6</t>
  </si>
  <si>
    <t>difluoromethane</t>
  </si>
  <si>
    <t>75-10-5</t>
  </si>
  <si>
    <t>diglycidyl bisphenol A ether</t>
  </si>
  <si>
    <t>1675-54-3 (Not Defined)</t>
  </si>
  <si>
    <t>1675-54-3 (PM)</t>
  </si>
  <si>
    <t>diglycidyl ether</t>
  </si>
  <si>
    <t>2238-07-5</t>
  </si>
  <si>
    <t>diglycidyl resorcinol ether</t>
  </si>
  <si>
    <t>101-90-6 (PM)</t>
  </si>
  <si>
    <t>101-90-6 (Vapor)</t>
  </si>
  <si>
    <t>dihexylphosphine</t>
  </si>
  <si>
    <t>24674-43-9</t>
  </si>
  <si>
    <t>dihydro-2,5-furandione, mono-C15-20-alkenyl derivs.</t>
  </si>
  <si>
    <t>68784-12-3</t>
  </si>
  <si>
    <t>dihydro-3,5-dimethyl-2(3H)-furanone</t>
  </si>
  <si>
    <t>5145-01-7</t>
  </si>
  <si>
    <t>dihydro-5-pentyl-2(3H)-furanone</t>
  </si>
  <si>
    <t>104-61-0</t>
  </si>
  <si>
    <t>dihydromyrcenol</t>
  </si>
  <si>
    <t>18479-58-8</t>
  </si>
  <si>
    <t>dihydrosafrole</t>
  </si>
  <si>
    <t>94-58-6</t>
  </si>
  <si>
    <t>dihydroxymethyl furatrizine</t>
  </si>
  <si>
    <t>794-93-4</t>
  </si>
  <si>
    <t>diindolo[3,2-b:3',2'-m]triphenodioxazine,8,18-dichloro-5,15-diethyl-5,15-dihydro-, (5-methyl-1H-imidazol-4-yl)methylderivs</t>
  </si>
  <si>
    <t>128973-76-2</t>
  </si>
  <si>
    <t>diiodomethane</t>
  </si>
  <si>
    <t>75-11-6</t>
  </si>
  <si>
    <t>diisobutyl adipate</t>
  </si>
  <si>
    <t>141-04-8 (Not Defined)</t>
  </si>
  <si>
    <t>141-04-8 (PM)</t>
  </si>
  <si>
    <t>diisobutyl glutarate</t>
  </si>
  <si>
    <t>71195-64-7</t>
  </si>
  <si>
    <t>diisobutyl phthalate</t>
  </si>
  <si>
    <t>84-69-5</t>
  </si>
  <si>
    <t>diisobutyl succinate</t>
  </si>
  <si>
    <t>925-06-4</t>
  </si>
  <si>
    <t>diisobutylamine</t>
  </si>
  <si>
    <t>110-96-3</t>
  </si>
  <si>
    <t>diisobutylene</t>
  </si>
  <si>
    <t>25167-70-8</t>
  </si>
  <si>
    <t>diisodecyl adipate</t>
  </si>
  <si>
    <t>27178-16-1 (Not Defined)</t>
  </si>
  <si>
    <t>27178-16-1 (PM)</t>
  </si>
  <si>
    <t>diisodecyl phenyl phosphate</t>
  </si>
  <si>
    <t>51363-64-5 (Not Defined)</t>
  </si>
  <si>
    <t>51363-64-5 (PM)</t>
  </si>
  <si>
    <t>diisodecyl phthalate</t>
  </si>
  <si>
    <t>26761-40-0</t>
  </si>
  <si>
    <t>diisononyl adipate</t>
  </si>
  <si>
    <t>33703-08-1</t>
  </si>
  <si>
    <t>diisononyl phthalate</t>
  </si>
  <si>
    <t>28553-12-0</t>
  </si>
  <si>
    <t>diisooctyl adipate</t>
  </si>
  <si>
    <t>1330-86-5 (Not Defined)</t>
  </si>
  <si>
    <t>1330-86-5 (PM)</t>
  </si>
  <si>
    <t>diisopropanolamine</t>
  </si>
  <si>
    <t>110-97-4</t>
  </si>
  <si>
    <t>diisopropoxy di(ethoxyacetoacetyl) titanate</t>
  </si>
  <si>
    <t>27858-32-8</t>
  </si>
  <si>
    <t>diisopropyl disulfide</t>
  </si>
  <si>
    <t>4253-89-9</t>
  </si>
  <si>
    <t>diisopropyl ether</t>
  </si>
  <si>
    <t>108-20-3</t>
  </si>
  <si>
    <t>diisopropyl ketone</t>
  </si>
  <si>
    <t>565-80-0</t>
  </si>
  <si>
    <t>diisopropyl phosphonate</t>
  </si>
  <si>
    <t>1809-20-7</t>
  </si>
  <si>
    <t>diisopropyl succinate</t>
  </si>
  <si>
    <t>924-88-9</t>
  </si>
  <si>
    <t>diisopropyl-1,1'-biphenyl</t>
  </si>
  <si>
    <t>69009-90-1</t>
  </si>
  <si>
    <t>diisopropylamine</t>
  </si>
  <si>
    <t>108-18-9</t>
  </si>
  <si>
    <t>diisopropylbenzene, all isomers</t>
  </si>
  <si>
    <t>diisopropylbenzene, mixture of m- and p- isomers</t>
  </si>
  <si>
    <t>25321-09-9</t>
  </si>
  <si>
    <t>diisopropylnaphthalene</t>
  </si>
  <si>
    <t>38640-62-9</t>
  </si>
  <si>
    <t>diisopropylnaphthalenesulphonic acid, compound with cyclohexylamine (1:1)</t>
  </si>
  <si>
    <t>68425-61-6 (Not Defined)</t>
  </si>
  <si>
    <t>68425-61-6 (PM)</t>
  </si>
  <si>
    <t>dilauroyl peroxide</t>
  </si>
  <si>
    <t>105-74-8</t>
  </si>
  <si>
    <t>dimer acid, hydrogenated</t>
  </si>
  <si>
    <t>68783-41-5 (PM)</t>
  </si>
  <si>
    <t>68783-41-5 (Vapor)</t>
  </si>
  <si>
    <t>dimethenamid</t>
  </si>
  <si>
    <t>87674-68-8</t>
  </si>
  <si>
    <t>dimethoxy(dimethyl)silane</t>
  </si>
  <si>
    <t>1112-39-6</t>
  </si>
  <si>
    <t>dimethoxymethane</t>
  </si>
  <si>
    <t>109-87-5</t>
  </si>
  <si>
    <t>dimethyl acetoacetamide</t>
  </si>
  <si>
    <t>2044-64-6</t>
  </si>
  <si>
    <t>dimethyl acetylenedicarboxylate</t>
  </si>
  <si>
    <t>762-42-5</t>
  </si>
  <si>
    <t>dimethyl adipate</t>
  </si>
  <si>
    <t>627-93-0 (Not Defined)</t>
  </si>
  <si>
    <t>627-93-0 (PM)</t>
  </si>
  <si>
    <t>dimethyl aminopropylene</t>
  </si>
  <si>
    <t>2978-60-1</t>
  </si>
  <si>
    <t>dimethyl carbonate</t>
  </si>
  <si>
    <t>616-38-6</t>
  </si>
  <si>
    <t>dimethyl dihydrogen diphosphate</t>
  </si>
  <si>
    <t>26644-00-8</t>
  </si>
  <si>
    <t>dimethyl disulfide</t>
  </si>
  <si>
    <t>624-92-0</t>
  </si>
  <si>
    <t>dimethyl ether</t>
  </si>
  <si>
    <t>115-10-6</t>
  </si>
  <si>
    <t>dimethyl glutarate</t>
  </si>
  <si>
    <t>1119-40-0</t>
  </si>
  <si>
    <t>dimethyl hexynediol</t>
  </si>
  <si>
    <t>142-30-3</t>
  </si>
  <si>
    <t>dimethyl methyl phenyl methoxysiloxane</t>
  </si>
  <si>
    <t>68952-93-2</t>
  </si>
  <si>
    <t>dimethyl oleyl amine</t>
  </si>
  <si>
    <t>28061-69-0</t>
  </si>
  <si>
    <t>dimethyl pentane, all isomers</t>
  </si>
  <si>
    <t>dimethyl phthalate</t>
  </si>
  <si>
    <t>131-11-3</t>
  </si>
  <si>
    <t>dimethyl propanolamine</t>
  </si>
  <si>
    <t>3179-63-3</t>
  </si>
  <si>
    <t>dimethyl sebacate</t>
  </si>
  <si>
    <t>106-79-6</t>
  </si>
  <si>
    <t>dimethyl succinate</t>
  </si>
  <si>
    <t>106-65-0</t>
  </si>
  <si>
    <t>dimethyl sulfate</t>
  </si>
  <si>
    <t>77-78-1</t>
  </si>
  <si>
    <t>dimethyl sulfide</t>
  </si>
  <si>
    <t>75-18-3</t>
  </si>
  <si>
    <t>dimethyl sulfone</t>
  </si>
  <si>
    <t>67-71-0</t>
  </si>
  <si>
    <t>dimethyl sulfoxide</t>
  </si>
  <si>
    <t>67-68-5</t>
  </si>
  <si>
    <t>dimethyl terephthalate</t>
  </si>
  <si>
    <t>120-61-6</t>
  </si>
  <si>
    <t>dimethyl thionates</t>
  </si>
  <si>
    <t>dimethyl zinc</t>
  </si>
  <si>
    <t>544-97-8</t>
  </si>
  <si>
    <t>dimethyl, phenyl siloxane, methoxy-terminated</t>
  </si>
  <si>
    <t>68957-04-0</t>
  </si>
  <si>
    <t>dimethylacetamide</t>
  </si>
  <si>
    <t>127-19-5</t>
  </si>
  <si>
    <t>dimethylacrylamide</t>
  </si>
  <si>
    <t>2680-03-7</t>
  </si>
  <si>
    <t>dimethylacrylamide polymer</t>
  </si>
  <si>
    <t>26793-34-0</t>
  </si>
  <si>
    <t>dimethylamide of organic acid</t>
  </si>
  <si>
    <t>68308-74-7</t>
  </si>
  <si>
    <t>dimethylamine</t>
  </si>
  <si>
    <t>124-40-3</t>
  </si>
  <si>
    <t>dimethylamine borane</t>
  </si>
  <si>
    <t>74-94-2</t>
  </si>
  <si>
    <t>dimethylamino (2S)-2-(4-chloro-2-methyl-phenoxy)propanoate</t>
  </si>
  <si>
    <t>66423-09-4</t>
  </si>
  <si>
    <t>dimethylaminoethoxyethanol</t>
  </si>
  <si>
    <t>1704-62-7</t>
  </si>
  <si>
    <t>dimethylaminoethyl methacrylate</t>
  </si>
  <si>
    <t>2867-47-2</t>
  </si>
  <si>
    <t>dimethylbenzene sulfonic acid, sodium salt</t>
  </si>
  <si>
    <t>39340-93-7 (PM)</t>
  </si>
  <si>
    <t>39340-93-7 (Vapor)</t>
  </si>
  <si>
    <t>dimethylbis[2-[(1-oxooctadecyl)oxy]ethyl]ammonium chloride</t>
  </si>
  <si>
    <t>67846-68-8</t>
  </si>
  <si>
    <t>dimethylcarbamoyl chloride</t>
  </si>
  <si>
    <t>79-44-7</t>
  </si>
  <si>
    <t>dimethylcyclopentane, all isomers</t>
  </si>
  <si>
    <t>dimethyldipropylammonium hydroxide</t>
  </si>
  <si>
    <t>836597-65-0</t>
  </si>
  <si>
    <t>dimethylethoxysilane</t>
  </si>
  <si>
    <t>14857-34-2</t>
  </si>
  <si>
    <t>dimethylethyl benzene</t>
  </si>
  <si>
    <t>98-06-6</t>
  </si>
  <si>
    <t>dimethylformamide</t>
  </si>
  <si>
    <t>68-12-2</t>
  </si>
  <si>
    <t>dimethylisopropylamine</t>
  </si>
  <si>
    <t>598-74-3</t>
  </si>
  <si>
    <t>dimethylnaphthalene (mixed isomers)</t>
  </si>
  <si>
    <t>28804-88-8</t>
  </si>
  <si>
    <t>dimethyloctylamine</t>
  </si>
  <si>
    <t>7378-99-6</t>
  </si>
  <si>
    <t>dimethylolpropionic acid</t>
  </si>
  <si>
    <t>4767-03-7</t>
  </si>
  <si>
    <t>dimethylphenethylamine</t>
  </si>
  <si>
    <t>122-09-8</t>
  </si>
  <si>
    <t>dimethylpiperazine</t>
  </si>
  <si>
    <t>25155-35-5</t>
  </si>
  <si>
    <t>dimethylpropylamine</t>
  </si>
  <si>
    <t>926-63-6</t>
  </si>
  <si>
    <t>dimethylsoya alkyl amine</t>
  </si>
  <si>
    <t>61788-91-8</t>
  </si>
  <si>
    <t>dimethyl-substituted cyclosiloxanes</t>
  </si>
  <si>
    <t>69430-24-6 (PM)</t>
  </si>
  <si>
    <t>69430-24-6 (Vapor)</t>
  </si>
  <si>
    <t>dimethyltallow alkyl amine</t>
  </si>
  <si>
    <t>68814-69-7</t>
  </si>
  <si>
    <t>dimethyltin bis(2-ethylhexylmercaptoacetate)</t>
  </si>
  <si>
    <t>57583-35-4</t>
  </si>
  <si>
    <t>dimethylvinyl chloride</t>
  </si>
  <si>
    <t>513-37-1</t>
  </si>
  <si>
    <t>dinaphtho[1,2,3-cd:1',2',3'-lm]perylene-9,18-dione, lauryl derivs.</t>
  </si>
  <si>
    <t>68411-75-6</t>
  </si>
  <si>
    <t>dinitrobenzene, all isomers</t>
  </si>
  <si>
    <t>dinitrogen tetraoxide</t>
  </si>
  <si>
    <t>10544-72-6</t>
  </si>
  <si>
    <t>dinitrotoluene, mixed isomers</t>
  </si>
  <si>
    <t>25321-14-6</t>
  </si>
  <si>
    <t>di-n-octyl phthalate</t>
  </si>
  <si>
    <t>117-84-0</t>
  </si>
  <si>
    <t>dinonyl phenol</t>
  </si>
  <si>
    <t>1323-65-5</t>
  </si>
  <si>
    <t>dinonyl phenol branched, ethoxylate</t>
  </si>
  <si>
    <t>68891-21-4</t>
  </si>
  <si>
    <t>dinonylnaphthylsulfonic acid</t>
  </si>
  <si>
    <t>25322-17-2 (Not Defined)</t>
  </si>
  <si>
    <t>25322-17-2 (PM)</t>
  </si>
  <si>
    <t>dinoseb</t>
  </si>
  <si>
    <t>88-85-7</t>
  </si>
  <si>
    <t>di-n-undecyl phthalate</t>
  </si>
  <si>
    <t>85507-79-5</t>
  </si>
  <si>
    <t>dioctyl azelate</t>
  </si>
  <si>
    <t>103-24-2</t>
  </si>
  <si>
    <t>dioctyl disulfide</t>
  </si>
  <si>
    <t>822-27-5</t>
  </si>
  <si>
    <t>dioctyl sodium sulfosuccinate</t>
  </si>
  <si>
    <t>577-11-7</t>
  </si>
  <si>
    <t>dioctyl terephthalate</t>
  </si>
  <si>
    <t>6422-86-2</t>
  </si>
  <si>
    <t>dioctyldimethylammonium chloride</t>
  </si>
  <si>
    <t>5538-94-3</t>
  </si>
  <si>
    <t>dioctyldiphenylamine</t>
  </si>
  <si>
    <t>101-67-7</t>
  </si>
  <si>
    <t>Dioxathion</t>
  </si>
  <si>
    <t>78-34-2</t>
  </si>
  <si>
    <t>dioxazine carbozole pigment</t>
  </si>
  <si>
    <t>4378-61-4</t>
  </si>
  <si>
    <t>dipentaerythritol</t>
  </si>
  <si>
    <t>126-58-9</t>
  </si>
  <si>
    <t>dipentaerythritol pentaacrylate</t>
  </si>
  <si>
    <t>60506-81-2</t>
  </si>
  <si>
    <t>dipentene hydrocarbons</t>
  </si>
  <si>
    <t>68956-56-9</t>
  </si>
  <si>
    <t>dipentyl phthalate</t>
  </si>
  <si>
    <t>131-18-0</t>
  </si>
  <si>
    <t>diphenhramine hydrochloride</t>
  </si>
  <si>
    <t>147-24-0</t>
  </si>
  <si>
    <t>diphenyl ether</t>
  </si>
  <si>
    <t>101-84-8</t>
  </si>
  <si>
    <t>diphenyl phosphoric acid</t>
  </si>
  <si>
    <t>838-85-7</t>
  </si>
  <si>
    <t>diphenyl(2,4,6-trimethylbenzoyl)phosphine oxide</t>
  </si>
  <si>
    <t>75980-60-8</t>
  </si>
  <si>
    <t>di-phenyl, methyl-phenyl siloxanes and silicones, polymers with methyl-phenyl silsesquioxanes</t>
  </si>
  <si>
    <t>68037-81-0 (PM)</t>
  </si>
  <si>
    <t>68037-81-0 (Vapor)</t>
  </si>
  <si>
    <t>diphenylamine</t>
  </si>
  <si>
    <t>122-39-4</t>
  </si>
  <si>
    <t>diphenylcarboxylate</t>
  </si>
  <si>
    <t>93-99-2 (Not Defined)</t>
  </si>
  <si>
    <t>93-99-2 (PM)</t>
  </si>
  <si>
    <t>diphenyldimethoxysilane</t>
  </si>
  <si>
    <t>6843-66-9</t>
  </si>
  <si>
    <t>diphenylmethane</t>
  </si>
  <si>
    <t>101-81-5</t>
  </si>
  <si>
    <t>diphenylpropylphosphine</t>
  </si>
  <si>
    <t>7650-84-2</t>
  </si>
  <si>
    <t>diphenylpropylphosphine oxide</t>
  </si>
  <si>
    <t>4252-88-4</t>
  </si>
  <si>
    <t>diphosphoric acid, tetrapotassium salt</t>
  </si>
  <si>
    <t>7320-34-5</t>
  </si>
  <si>
    <t>dipotassium 2-ethylhexyl phosphate</t>
  </si>
  <si>
    <t>67989-97-3</t>
  </si>
  <si>
    <t>dipotassium hydrogen citrate</t>
  </si>
  <si>
    <t>3609-96-9</t>
  </si>
  <si>
    <t>dipotassium phosphite</t>
  </si>
  <si>
    <t>13492-26-7</t>
  </si>
  <si>
    <t>dipropyl disulfide</t>
  </si>
  <si>
    <t>629-19-6</t>
  </si>
  <si>
    <t>dipropyl ether</t>
  </si>
  <si>
    <t>111-43-3</t>
  </si>
  <si>
    <t>dipropyl ketone</t>
  </si>
  <si>
    <t>123-19-3</t>
  </si>
  <si>
    <t>dipropyl sulfide</t>
  </si>
  <si>
    <t>111-47-7</t>
  </si>
  <si>
    <t>dipropylamine</t>
  </si>
  <si>
    <t>142-84-7</t>
  </si>
  <si>
    <t>dipropylbenzene</t>
  </si>
  <si>
    <t>4815-57-0</t>
  </si>
  <si>
    <t>dipropylene glycol</t>
  </si>
  <si>
    <t>25265-71-8</t>
  </si>
  <si>
    <t>dipropylene glycol allyl ether</t>
  </si>
  <si>
    <t>79313-20-5</t>
  </si>
  <si>
    <t>dipropylene glycol dibenzoate</t>
  </si>
  <si>
    <t>94-51-9</t>
  </si>
  <si>
    <t>dipropylene glycol diglycidyl ether</t>
  </si>
  <si>
    <t>41638-13-5 (PM)</t>
  </si>
  <si>
    <t>41638-13-5 (Vapor)</t>
  </si>
  <si>
    <t>dipropylene glycol dimethyl ether</t>
  </si>
  <si>
    <t>111109-77-4</t>
  </si>
  <si>
    <t>dipropylene glycol monobenzoate</t>
  </si>
  <si>
    <t>32686-95-6</t>
  </si>
  <si>
    <t>dipropylene glycol monoethyl ether</t>
  </si>
  <si>
    <t>15764-24-6</t>
  </si>
  <si>
    <t>dipropylene glycol monomethyl ether</t>
  </si>
  <si>
    <t>34590-94-8</t>
  </si>
  <si>
    <t>dipropylene glycol monomethyl ether acetate</t>
  </si>
  <si>
    <t>88917-22-0</t>
  </si>
  <si>
    <t>dipropylene glycol monopropyl ether</t>
  </si>
  <si>
    <t>29911-27-1</t>
  </si>
  <si>
    <t>dipropylene glycol n-butyl ether</t>
  </si>
  <si>
    <t>29911-28-2</t>
  </si>
  <si>
    <t>dipropylene glycol phenyl ether</t>
  </si>
  <si>
    <t>51730-94-0</t>
  </si>
  <si>
    <t>dipyridinylmethane</t>
  </si>
  <si>
    <t>1132-37-2</t>
  </si>
  <si>
    <t>diquat</t>
  </si>
  <si>
    <t>231-36-7</t>
  </si>
  <si>
    <t>diquat dibromide</t>
  </si>
  <si>
    <t>85-00-7</t>
  </si>
  <si>
    <t>diquat dibromide monohydrate</t>
  </si>
  <si>
    <t>6385-62-2</t>
  </si>
  <si>
    <t>di-s-butyl disulfide</t>
  </si>
  <si>
    <t>5943-30-6</t>
  </si>
  <si>
    <t>disilane</t>
  </si>
  <si>
    <t>1590-87-0</t>
  </si>
  <si>
    <t>disiloxane, 1,3-bis(2-bicyclo4.2.0octa-1,3,5-trien-3-ylethenyl)-1,1,3,3-tetramethyl-, homopolymer</t>
  </si>
  <si>
    <t>124221-30-3 (PM)</t>
  </si>
  <si>
    <t>124221-30-3 (Vapor)</t>
  </si>
  <si>
    <t>D-isoascorbic acid</t>
  </si>
  <si>
    <t>89-65-6</t>
  </si>
  <si>
    <t>disodium [{2-[bis(carboxylatomethyl)amino]ethyl}(2-hydroxyethyl)amino]acetate</t>
  </si>
  <si>
    <t>62099-15-4 (PM)</t>
  </si>
  <si>
    <t>62099-15-4 (Vapor)</t>
  </si>
  <si>
    <t>disodium 2,2'-{1,2-ethanediylbis[(carboxymethyl)imino]}diacetate</t>
  </si>
  <si>
    <t>139-33-3</t>
  </si>
  <si>
    <t>disodium distyrybiphenyl disulfonate</t>
  </si>
  <si>
    <t>27344-41-8</t>
  </si>
  <si>
    <t>disodium ethylenediamine diacetate</t>
  </si>
  <si>
    <t>38011-25-5</t>
  </si>
  <si>
    <t>disodium iminodiacetate solution (&lt; 2% sodium hydroxide)</t>
  </si>
  <si>
    <t>928-72-3</t>
  </si>
  <si>
    <t>disodium N-[2-(carboxylatomethoxy)ethyl]-N-[2-[(1-oxododecyl)amino]ethyl]glycinate</t>
  </si>
  <si>
    <t>68298-20-4</t>
  </si>
  <si>
    <t>disodium phosphate</t>
  </si>
  <si>
    <t>7558-79-4</t>
  </si>
  <si>
    <t>disodium tetraborate anhydrous</t>
  </si>
  <si>
    <t>1330-43-4</t>
  </si>
  <si>
    <t>disoya alkyl amine</t>
  </si>
  <si>
    <t>68783-23-3</t>
  </si>
  <si>
    <t>Dispergon LFH</t>
  </si>
  <si>
    <t>114535-82-9 (PM)</t>
  </si>
  <si>
    <t>114535-82-9 (Vapor)</t>
  </si>
  <si>
    <t>dispersing agent, generic, not otherwise specified</t>
  </si>
  <si>
    <t>distearyl pentaerythritol diphosphite</t>
  </si>
  <si>
    <t>3806-34-6</t>
  </si>
  <si>
    <t>Distillate Fuel Cutterstock</t>
  </si>
  <si>
    <t>distillate, middle, sweetened</t>
  </si>
  <si>
    <t>64741-86-2</t>
  </si>
  <si>
    <t>distillates (petroleum) solvent-dewaxed heavy paraffinic</t>
  </si>
  <si>
    <t>64742-65-0</t>
  </si>
  <si>
    <t>distillates (petroleum) solvent-refined heavy paraffinic</t>
  </si>
  <si>
    <t>64741-88-4</t>
  </si>
  <si>
    <t>distillates (petroleum), acid treated, light</t>
  </si>
  <si>
    <t>64742-14-9</t>
  </si>
  <si>
    <t>distillates (petroleum), C3-6, piperylene-rich</t>
  </si>
  <si>
    <t>68477-35-0</t>
  </si>
  <si>
    <t>distillates (petroleum), catalytic reformer fractionator residue, high-boiling</t>
  </si>
  <si>
    <t>68477-29-2</t>
  </si>
  <si>
    <t>distillates (petroleum), crude oil</t>
  </si>
  <si>
    <t>68410-00-4</t>
  </si>
  <si>
    <t>distillates (petroleum), hydrotreated light</t>
  </si>
  <si>
    <t>64742-47-8</t>
  </si>
  <si>
    <t>distillates (petroleum), light catalytic cracked</t>
  </si>
  <si>
    <t>64741-59-9</t>
  </si>
  <si>
    <t>distillates (petroleum), oxidized light, strong acid components, compds. with diethanolamine</t>
  </si>
  <si>
    <t>68602-96-0</t>
  </si>
  <si>
    <t>distillates (petroleum), solvent-dewaxed light naphthenic</t>
  </si>
  <si>
    <t>64742-64-9</t>
  </si>
  <si>
    <t>distillates (petroleum), steam-cracked polymers with light steam-cracked petroleum naphtha</t>
  </si>
  <si>
    <t>68410-16-2</t>
  </si>
  <si>
    <t>distillates (petroleum), steam-cracked, polymers with acid-treated coal solvent naphtha and phenol</t>
  </si>
  <si>
    <t>68131-80-6</t>
  </si>
  <si>
    <t>distillates (petroleum), straight-run middle</t>
  </si>
  <si>
    <t>64741-44-2</t>
  </si>
  <si>
    <t>distillates [petroleum], catalytic reformer fractionator residue</t>
  </si>
  <si>
    <t>68477-31-6</t>
  </si>
  <si>
    <t>distillates, petroleum, clay treated middle</t>
  </si>
  <si>
    <t>64742-38-7</t>
  </si>
  <si>
    <t>distillates, petroleum, oxidized light</t>
  </si>
  <si>
    <t>64742-98-9</t>
  </si>
  <si>
    <t>distillates, petroleum, steam cracked, C8-12 fraction</t>
  </si>
  <si>
    <t>68477-54-3</t>
  </si>
  <si>
    <t>distillates, petroleum, vacuum</t>
  </si>
  <si>
    <t>70592-78-8</t>
  </si>
  <si>
    <t>disulfide oil</t>
  </si>
  <si>
    <t>Disulfiram</t>
  </si>
  <si>
    <t>97-77-8</t>
  </si>
  <si>
    <t>Disulfoton</t>
  </si>
  <si>
    <t>298-04-4</t>
  </si>
  <si>
    <t>di-tert-amyl peroxide</t>
  </si>
  <si>
    <t>10508-09-5</t>
  </si>
  <si>
    <t>di-tert-amyl phenol</t>
  </si>
  <si>
    <t>25231-47-4</t>
  </si>
  <si>
    <t>di-tert-butyl ether</t>
  </si>
  <si>
    <t>109-93-3</t>
  </si>
  <si>
    <t>di-tert-butyldisulfide</t>
  </si>
  <si>
    <t>110-06-5</t>
  </si>
  <si>
    <t>di-tert-nonyl polysulfide</t>
  </si>
  <si>
    <t>68425-16-1</t>
  </si>
  <si>
    <t>di-tert-octyl diphenyl oxide</t>
  </si>
  <si>
    <t>dithiocarbamate</t>
  </si>
  <si>
    <t>4384-82-1</t>
  </si>
  <si>
    <t>ditridecyl phthalate</t>
  </si>
  <si>
    <t>119-06-2</t>
  </si>
  <si>
    <t>Diuron</t>
  </si>
  <si>
    <t>330-54-1</t>
  </si>
  <si>
    <t>Diutan gum</t>
  </si>
  <si>
    <t>125005-87-0</t>
  </si>
  <si>
    <t>divinylbenzene</t>
  </si>
  <si>
    <t>1321-74-0</t>
  </si>
  <si>
    <t>d-limonene</t>
  </si>
  <si>
    <t>5989-27-5</t>
  </si>
  <si>
    <t>docosanamide</t>
  </si>
  <si>
    <t>3061-75-4</t>
  </si>
  <si>
    <t>docosane</t>
  </si>
  <si>
    <t>629-97-0</t>
  </si>
  <si>
    <t>docusate potassium</t>
  </si>
  <si>
    <t>7491-09-0</t>
  </si>
  <si>
    <t>dodecamethylcyclohexasiloxane</t>
  </si>
  <si>
    <t>540-97-6</t>
  </si>
  <si>
    <t>dodecamethylpentasiloxane</t>
  </si>
  <si>
    <t>141-63-9</t>
  </si>
  <si>
    <t>dodecan-1-ol</t>
  </si>
  <si>
    <t>8032-10-8</t>
  </si>
  <si>
    <t>dodecane</t>
  </si>
  <si>
    <t>112-40-3</t>
  </si>
  <si>
    <t>dodecanedioic acid</t>
  </si>
  <si>
    <t>693-23-2</t>
  </si>
  <si>
    <t>dodecanethiols</t>
  </si>
  <si>
    <t>1322-36-7</t>
  </si>
  <si>
    <t>dodecene polymer with butene</t>
  </si>
  <si>
    <t>28208-17-5</t>
  </si>
  <si>
    <t>dodecene polymer with hexene</t>
  </si>
  <si>
    <t>86797-81-1</t>
  </si>
  <si>
    <t>dodecene, predominantly linear</t>
  </si>
  <si>
    <t>25378-22-7</t>
  </si>
  <si>
    <t>dodecene-1-sulfonic acid, sodium salt</t>
  </si>
  <si>
    <t>30965-85-6</t>
  </si>
  <si>
    <t>dodecenylsuccinic anhydride</t>
  </si>
  <si>
    <t>25377-73-5</t>
  </si>
  <si>
    <t>dodecenylsuccinic anhydride, mixture of isomers</t>
  </si>
  <si>
    <t>26544-38-7</t>
  </si>
  <si>
    <t>dodecyl 2-methylacrylate</t>
  </si>
  <si>
    <t>142-90-5</t>
  </si>
  <si>
    <t>dodecyl acetate</t>
  </si>
  <si>
    <t>112-66-3</t>
  </si>
  <si>
    <t>dodecyl alcohol ethoxylates</t>
  </si>
  <si>
    <t>9002-92-0 (PM)</t>
  </si>
  <si>
    <t>9002-92-0 (Vapor)</t>
  </si>
  <si>
    <t>dodecyl aldehyde</t>
  </si>
  <si>
    <t>112-54-9</t>
  </si>
  <si>
    <t>dodecyl cyclohexane (C17 and above)</t>
  </si>
  <si>
    <t>1795-17-1</t>
  </si>
  <si>
    <t>dodecyl methyl sulfide</t>
  </si>
  <si>
    <t>3698-89-3</t>
  </si>
  <si>
    <t>dodecyl sulfide</t>
  </si>
  <si>
    <t>2469-45-6</t>
  </si>
  <si>
    <t>dodecyl(sulfophenoxy)benzenesulfonic acid, sodium salt</t>
  </si>
  <si>
    <t>28519-02-0 (PM)</t>
  </si>
  <si>
    <t>28519-02-0 (Vapor)</t>
  </si>
  <si>
    <t>dodecylamine</t>
  </si>
  <si>
    <t>124-22-1</t>
  </si>
  <si>
    <t>dodecylbenzene sulfonic acid, amine salt</t>
  </si>
  <si>
    <t>29061-63-0 (PM)</t>
  </si>
  <si>
    <t>29061-63-0 (Vapor)</t>
  </si>
  <si>
    <t>dodecylbenzene sulfonic acid, ammonium salt</t>
  </si>
  <si>
    <t>1331-61-9 (PM)</t>
  </si>
  <si>
    <t>1331-61-9 (Vapor)</t>
  </si>
  <si>
    <t>dodecylbenzene sulfonic acid, branched</t>
  </si>
  <si>
    <t>68411-32-5 (PM)</t>
  </si>
  <si>
    <t>68411-32-5 (Vapor)</t>
  </si>
  <si>
    <t>dodecylbenzene sulfonic acid, compound with 2-aminoethanol (1:1)</t>
  </si>
  <si>
    <t>26836-07-7 (PM)</t>
  </si>
  <si>
    <t>26836-07-7 (Vapor)</t>
  </si>
  <si>
    <t>dodecylbenzenesulfonic acid</t>
  </si>
  <si>
    <t>27176-87-0 (PM)</t>
  </si>
  <si>
    <t>27176-87-0 (Vapor)</t>
  </si>
  <si>
    <t>dodecylbenzenesulfonic acid, branched, calcium salts</t>
  </si>
  <si>
    <t>70528-83-5</t>
  </si>
  <si>
    <t>dodecylbenzenesulfonic acid, branched, compd. with 2-propanamine</t>
  </si>
  <si>
    <t>90218-35-2 (PM)</t>
  </si>
  <si>
    <t>90218-35-2 (Vapor)</t>
  </si>
  <si>
    <t>dodecylbenzenesulfonic acid, branched, compds. with ethanolamine</t>
  </si>
  <si>
    <t>68953-98-0</t>
  </si>
  <si>
    <t>dodecylbenzenesulfonic acid, calcium salt</t>
  </si>
  <si>
    <t>26264-06-2 (PM)</t>
  </si>
  <si>
    <t>26264-06-2 (Vapor)</t>
  </si>
  <si>
    <t>dodecylbenzenesulfonic acid, compds. with ammonia-ethylene glycol reaction product morpholine derivs. residues</t>
  </si>
  <si>
    <t>68955-71-5 (Not Defined)</t>
  </si>
  <si>
    <t>68955-71-5 (PM)</t>
  </si>
  <si>
    <t>dodecylbenzenesulfonic acid, compound with 2,2'-iminobis[ethanol]</t>
  </si>
  <si>
    <t>26545-53-9 (PM)</t>
  </si>
  <si>
    <t>26545-53-9 (Vapor)</t>
  </si>
  <si>
    <t>dodecylbenzenesulfonic acid, compound with 2-propanamine (1:1)</t>
  </si>
  <si>
    <t>26264-05-1 (PM)</t>
  </si>
  <si>
    <t>26264-05-1 (Vapor)</t>
  </si>
  <si>
    <t>dotriacontane</t>
  </si>
  <si>
    <t>544-85-4</t>
  </si>
  <si>
    <t>drilling mud oil</t>
  </si>
  <si>
    <t>D-sorbitol</t>
  </si>
  <si>
    <t>50-70-4</t>
  </si>
  <si>
    <t>D-trans Allethrin</t>
  </si>
  <si>
    <t>28057-48-9</t>
  </si>
  <si>
    <t>eicosane</t>
  </si>
  <si>
    <t>112-95-8</t>
  </si>
  <si>
    <t>Empigen BS</t>
  </si>
  <si>
    <t>128770-26-3 (PM)</t>
  </si>
  <si>
    <t>128770-26-3 (Vapor)</t>
  </si>
  <si>
    <t>Endosulfan</t>
  </si>
  <si>
    <t>115-29-7</t>
  </si>
  <si>
    <t>Endrin</t>
  </si>
  <si>
    <t>72-20-8</t>
  </si>
  <si>
    <t>enflurane</t>
  </si>
  <si>
    <t>13838-16-9</t>
  </si>
  <si>
    <t>ENGAGE POLYOLEFIN ELASTOMER (99% copolymer of ethylene + octene-1))</t>
  </si>
  <si>
    <t>26221-73-8</t>
  </si>
  <si>
    <t>Epal fungicide</t>
  </si>
  <si>
    <t>39148-24-8</t>
  </si>
  <si>
    <t>epichlorohydrin</t>
  </si>
  <si>
    <t>106-89-8</t>
  </si>
  <si>
    <t>epichlorohydrin, bisphenol A, methacrylic acid polymer</t>
  </si>
  <si>
    <t>36425-15-7 (PM)</t>
  </si>
  <si>
    <t>36425-15-7 (Vapor)</t>
  </si>
  <si>
    <t>epinephrine</t>
  </si>
  <si>
    <t>51-43-4</t>
  </si>
  <si>
    <t>epoxy copolymer</t>
  </si>
  <si>
    <t>61788-97-4</t>
  </si>
  <si>
    <t>epoxy cylcohexylmethyl 3,4-epoxycycloheane carboxylate</t>
  </si>
  <si>
    <t>2386-87-0</t>
  </si>
  <si>
    <t>epoxy ether of alkylphenol (cashew, nutshell liq glycidyl ethers)</t>
  </si>
  <si>
    <t>171263-25-5</t>
  </si>
  <si>
    <t>epoxy hardener</t>
  </si>
  <si>
    <t>38294-69-8</t>
  </si>
  <si>
    <t>epoxy phenol novolac</t>
  </si>
  <si>
    <t>9003-36-5</t>
  </si>
  <si>
    <t>epoxy polyamine adduct</t>
  </si>
  <si>
    <t>epoxy terminated polysulphide polymer</t>
  </si>
  <si>
    <t>117527-71-6</t>
  </si>
  <si>
    <t>epoxy terminated urethane with diphenyl methane</t>
  </si>
  <si>
    <t>119796-38-2</t>
  </si>
  <si>
    <t>erucic acid</t>
  </si>
  <si>
    <t>112-86-7</t>
  </si>
  <si>
    <t>erythromycin</t>
  </si>
  <si>
    <t>114-07-8</t>
  </si>
  <si>
    <t>ethane</t>
  </si>
  <si>
    <t>74-84-0</t>
  </si>
  <si>
    <t>ethanol</t>
  </si>
  <si>
    <t>64-17-5</t>
  </si>
  <si>
    <t>ethanolamine hydrochloride</t>
  </si>
  <si>
    <t>2002-24-6</t>
  </si>
  <si>
    <t>ethanolamine, borate salt</t>
  </si>
  <si>
    <t>68425-67-2</t>
  </si>
  <si>
    <t>ethanolamine, organic acid salt</t>
  </si>
  <si>
    <t>ethenylbenzene, 2-ethylhexyl 2-propenoate, 2-methylpropyl 2-methyl-2-propenoate, hydroxyethyl 2-methyl-2-propenoate, 2-methyl-2-propenoic acid polymer</t>
  </si>
  <si>
    <t>72252-50-7 (PM)</t>
  </si>
  <si>
    <t>72252-50-7 (Vapor)</t>
  </si>
  <si>
    <t>ethenylbenzene, polymer with (1-methylethenyl)benzene</t>
  </si>
  <si>
    <t>68441-37-2</t>
  </si>
  <si>
    <t>ethenylbenzene, polymer with 1,3-butadiene, hydrogenated</t>
  </si>
  <si>
    <t>66070-58-4</t>
  </si>
  <si>
    <t>Ethion</t>
  </si>
  <si>
    <t>563-12-2</t>
  </si>
  <si>
    <t>Ethoprophos</t>
  </si>
  <si>
    <t>13194-48-4</t>
  </si>
  <si>
    <t>ethoxybenzene</t>
  </si>
  <si>
    <t>103-73-1</t>
  </si>
  <si>
    <t>ethoxylated di-sec-butylphenol</t>
  </si>
  <si>
    <t>53964-94-6</t>
  </si>
  <si>
    <t>ethoxylated glycerine triacrylate</t>
  </si>
  <si>
    <t>101661-95-4</t>
  </si>
  <si>
    <t>ethoxylated oleylamine</t>
  </si>
  <si>
    <t>26635-93-8</t>
  </si>
  <si>
    <t>ethoxylated phosphated nonyl phenol, triethanolamine salt</t>
  </si>
  <si>
    <t>68957-76-6</t>
  </si>
  <si>
    <t>ethoxylated propoxylated C6-10 alcohols</t>
  </si>
  <si>
    <t>68987-81-5</t>
  </si>
  <si>
    <t>ethoxylated tallow alcohols</t>
  </si>
  <si>
    <t>61791-28-4</t>
  </si>
  <si>
    <t>ethoxylated tridecyl alcohol</t>
  </si>
  <si>
    <t>24938-91-8</t>
  </si>
  <si>
    <t>ethoxymethyl polysiloxane</t>
  </si>
  <si>
    <t>67762-97-4 (PM)</t>
  </si>
  <si>
    <t>67762-97-4 (Vapor)</t>
  </si>
  <si>
    <t>ethoxypropyl acetate</t>
  </si>
  <si>
    <t>98516-30-4</t>
  </si>
  <si>
    <t>ethoxyquin</t>
  </si>
  <si>
    <t>91-53-2</t>
  </si>
  <si>
    <t>ethyl (2E)-2-butenoate</t>
  </si>
  <si>
    <t>623-70-1</t>
  </si>
  <si>
    <t>ethyl (2R)-hydroxy(phenyl)acetate</t>
  </si>
  <si>
    <t>10606-72-1 (PM)</t>
  </si>
  <si>
    <t>10606-72-1 (Vapor)</t>
  </si>
  <si>
    <t>ethyl 2-methacrylate</t>
  </si>
  <si>
    <t>97-63-2</t>
  </si>
  <si>
    <t>ethyl 3,3-di-(tert-amylperoxy) butyrate</t>
  </si>
  <si>
    <t>67567-23-1</t>
  </si>
  <si>
    <t>ethyl 3-[4-hydroxy-3,5-bis(2-methyl-2-propanyl)phenyl]propanoate</t>
  </si>
  <si>
    <t>36294-24-3</t>
  </si>
  <si>
    <t>ethyl 3-amino-4,4,4-trifluorocrotonate</t>
  </si>
  <si>
    <t>372-29-2</t>
  </si>
  <si>
    <t>ethyl 4-ethoxybenzoate</t>
  </si>
  <si>
    <t>23676-09-7</t>
  </si>
  <si>
    <t>ethyl 4-methoxybenzoate</t>
  </si>
  <si>
    <t>94-30-4</t>
  </si>
  <si>
    <t>ethyl acetate</t>
  </si>
  <si>
    <t>141-78-6</t>
  </si>
  <si>
    <t>ethyl acetoacetate</t>
  </si>
  <si>
    <t>141-97-9</t>
  </si>
  <si>
    <t>ethyl acetylene</t>
  </si>
  <si>
    <t>107-00-6</t>
  </si>
  <si>
    <t>ethyl acrylate</t>
  </si>
  <si>
    <t>140-88-5</t>
  </si>
  <si>
    <t>ethyl aluminum dichloride</t>
  </si>
  <si>
    <t>563-43-9</t>
  </si>
  <si>
    <t>ethyl aniline</t>
  </si>
  <si>
    <t>103-69-5</t>
  </si>
  <si>
    <t>ethyl benzoate</t>
  </si>
  <si>
    <t>93-89-0</t>
  </si>
  <si>
    <t>ethyl borate</t>
  </si>
  <si>
    <t>34099-73-5</t>
  </si>
  <si>
    <t>ethyl butyrate</t>
  </si>
  <si>
    <t>105-54-4</t>
  </si>
  <si>
    <t>ethyl chloroacetate</t>
  </si>
  <si>
    <t>105-39-5</t>
  </si>
  <si>
    <t>ethyl chloroformate</t>
  </si>
  <si>
    <t>541-41-3</t>
  </si>
  <si>
    <t>ethyl cyanoacetate</t>
  </si>
  <si>
    <t>105-56-6</t>
  </si>
  <si>
    <t>ethyl formate</t>
  </si>
  <si>
    <t>109-94-4</t>
  </si>
  <si>
    <t>ethyl heptanoate</t>
  </si>
  <si>
    <t>106-30-9</t>
  </si>
  <si>
    <t>ethyl hydroxyethyl cellulose</t>
  </si>
  <si>
    <t>9004-58-4</t>
  </si>
  <si>
    <t>ethyl iodide</t>
  </si>
  <si>
    <t>75-03-6</t>
  </si>
  <si>
    <t>ethyl isobutyrate</t>
  </si>
  <si>
    <t>97-62-1</t>
  </si>
  <si>
    <t>ethyl isocyanate</t>
  </si>
  <si>
    <t>542-85-8</t>
  </si>
  <si>
    <t>ethyl isopropyl ether</t>
  </si>
  <si>
    <t>625-54-7</t>
  </si>
  <si>
    <t>ethyl isopropyl ketone</t>
  </si>
  <si>
    <t>565-69-5</t>
  </si>
  <si>
    <t>ethyl isovalerate</t>
  </si>
  <si>
    <t>108-64-5</t>
  </si>
  <si>
    <t>ethyl lactate</t>
  </si>
  <si>
    <t>97-64-3</t>
  </si>
  <si>
    <t>ethyl mercaptan</t>
  </si>
  <si>
    <t>75-08-1</t>
  </si>
  <si>
    <t>ethyl methanesulfonate</t>
  </si>
  <si>
    <t>62-50-0</t>
  </si>
  <si>
    <t>ethyl methyl disulfide</t>
  </si>
  <si>
    <t>20333-39-5</t>
  </si>
  <si>
    <t>ethyl methyl siloxane, 2-phenyl propyl methyl siloxane copolymer</t>
  </si>
  <si>
    <t>68037-77-4 (PM)</t>
  </si>
  <si>
    <t>68037-77-4 (Vapor)</t>
  </si>
  <si>
    <t>ethyl nitrite</t>
  </si>
  <si>
    <t>109-95-5</t>
  </si>
  <si>
    <t>ethyl n-octyl sulfide</t>
  </si>
  <si>
    <t>3698-94-0</t>
  </si>
  <si>
    <t>ethyl nonafluoroisobutyl ether</t>
  </si>
  <si>
    <t>163702-06-5</t>
  </si>
  <si>
    <t>ethyl perfluorobutyl ether</t>
  </si>
  <si>
    <t>163702-05-4</t>
  </si>
  <si>
    <t>ethyl phenylglyoxylic acid</t>
  </si>
  <si>
    <t>1603-79-8 (PM)</t>
  </si>
  <si>
    <t>1603-79-8 (Vapor)</t>
  </si>
  <si>
    <t>ethyl polysilicate</t>
  </si>
  <si>
    <t>11099-06-2 (PM)</t>
  </si>
  <si>
    <t>11099-06-2 (Vapor)</t>
  </si>
  <si>
    <t>ethyl propionate</t>
  </si>
  <si>
    <t>105-37-3</t>
  </si>
  <si>
    <t>ethyl silicate polymer</t>
  </si>
  <si>
    <t>26352-16-9 (PM)</t>
  </si>
  <si>
    <t>26352-16-9 (Vapor)</t>
  </si>
  <si>
    <t>ethyl tert-butyl ether</t>
  </si>
  <si>
    <t>637-92-3</t>
  </si>
  <si>
    <t>ethyl thioacetate</t>
  </si>
  <si>
    <t>59094-77-8</t>
  </si>
  <si>
    <t>ethyl trichloroacetate</t>
  </si>
  <si>
    <t>515-84-4</t>
  </si>
  <si>
    <t>ethyl trimethylcyclopentene butenol</t>
  </si>
  <si>
    <t>28219-61-6</t>
  </si>
  <si>
    <t>ethyl vanillin</t>
  </si>
  <si>
    <t>121-32-4</t>
  </si>
  <si>
    <t>ethyl vinyl alcohol</t>
  </si>
  <si>
    <t>25067-34-9</t>
  </si>
  <si>
    <t>ethyl(triphenyl)phosphonium acetate</t>
  </si>
  <si>
    <t>35835-94-0</t>
  </si>
  <si>
    <t>ethyl-3-ethoxypropionate</t>
  </si>
  <si>
    <t>763-69-9</t>
  </si>
  <si>
    <t>ethylamine</t>
  </si>
  <si>
    <t>75-04-7</t>
  </si>
  <si>
    <t>ethylbenzene</t>
  </si>
  <si>
    <t>100-41-4</t>
  </si>
  <si>
    <t>ethylbenzene hydroperoxide</t>
  </si>
  <si>
    <t>3071-32-7</t>
  </si>
  <si>
    <t>ethylcyanoacrylate</t>
  </si>
  <si>
    <t>7085-85-0</t>
  </si>
  <si>
    <t>ethylcyclohexane</t>
  </si>
  <si>
    <t>1678-91-7</t>
  </si>
  <si>
    <t>ethylcyclohexyl dimercaptan</t>
  </si>
  <si>
    <t>115408-95-2</t>
  </si>
  <si>
    <t>ethylcyclopentane</t>
  </si>
  <si>
    <t>1640-89-7</t>
  </si>
  <si>
    <t>ethyldimethylproylamine</t>
  </si>
  <si>
    <t>2738-06-9</t>
  </si>
  <si>
    <t>ethylene</t>
  </si>
  <si>
    <t>74-85-1</t>
  </si>
  <si>
    <t>ethylene amine</t>
  </si>
  <si>
    <t>593-67-9</t>
  </si>
  <si>
    <t>ethylene bisdithiocarbamate</t>
  </si>
  <si>
    <t>34731-32-3</t>
  </si>
  <si>
    <t>ethylene cyanohydrin</t>
  </si>
  <si>
    <t>109-78-4</t>
  </si>
  <si>
    <t>ethylene dibromide</t>
  </si>
  <si>
    <t>106-93-4</t>
  </si>
  <si>
    <t>ethylene dichloride</t>
  </si>
  <si>
    <t>107-06-2</t>
  </si>
  <si>
    <t>ethylene dimethacrylate</t>
  </si>
  <si>
    <t>97-90-5</t>
  </si>
  <si>
    <t>ethylene glycol</t>
  </si>
  <si>
    <t>107-21-1</t>
  </si>
  <si>
    <t>ethylene glycol bis(2-aminoethyl) ether</t>
  </si>
  <si>
    <t>929-59-9</t>
  </si>
  <si>
    <t>ethylene glycol bis(propylene glycol-b-ethylene glycol) ether</t>
  </si>
  <si>
    <t>53637-25-5</t>
  </si>
  <si>
    <t>ethylene glycol butyl ethyl ether</t>
  </si>
  <si>
    <t>4413-13-2</t>
  </si>
  <si>
    <t>ethylene glycol butyl vinyl ether</t>
  </si>
  <si>
    <t>4223-11-4</t>
  </si>
  <si>
    <t>ethylene glycol carbonate</t>
  </si>
  <si>
    <t>96-49-1 (PM)</t>
  </si>
  <si>
    <t>96-49-1 (Vapor)</t>
  </si>
  <si>
    <t>ethylene glycol diacetate</t>
  </si>
  <si>
    <t>111-55-7</t>
  </si>
  <si>
    <t>ethylene glycol diallyl ether</t>
  </si>
  <si>
    <t>7529-27-3</t>
  </si>
  <si>
    <t>ethylene glycol dibutyl ether</t>
  </si>
  <si>
    <t>112-48-1</t>
  </si>
  <si>
    <t>ethylene glycol diethyl ether</t>
  </si>
  <si>
    <t>629-14-1</t>
  </si>
  <si>
    <t>ethylene glycol dinitrate</t>
  </si>
  <si>
    <t>628-96-6</t>
  </si>
  <si>
    <t>ethylene glycol mono-2-ethylhexyl ether (EEH)</t>
  </si>
  <si>
    <t>1559-35-9</t>
  </si>
  <si>
    <t>ethylene glycol mono-2-methylpentyl ether</t>
  </si>
  <si>
    <t>10137-96-9</t>
  </si>
  <si>
    <t>ethylene glycol monoacetate</t>
  </si>
  <si>
    <t>542-59-6</t>
  </si>
  <si>
    <t>ethylene glycol monohexyl ether</t>
  </si>
  <si>
    <t>112-25-4</t>
  </si>
  <si>
    <t>ethylene glycol monoisobutyl ether</t>
  </si>
  <si>
    <t>4439-24-1</t>
  </si>
  <si>
    <t>ethylene glycol monopropyl ether</t>
  </si>
  <si>
    <t>2807-30-9</t>
  </si>
  <si>
    <t>ethylene glycol monopropyl ether acetate</t>
  </si>
  <si>
    <t>20706-25-6</t>
  </si>
  <si>
    <t>ethylene glycol mono-sec-butyl ether</t>
  </si>
  <si>
    <t>7795-91-7</t>
  </si>
  <si>
    <t>ethylene oxide</t>
  </si>
  <si>
    <t>75-21-8</t>
  </si>
  <si>
    <t>ethylene sulfide</t>
  </si>
  <si>
    <t>420-12-2</t>
  </si>
  <si>
    <t>ethylene thiourea</t>
  </si>
  <si>
    <t>96-45-7</t>
  </si>
  <si>
    <t>ethylenediamine</t>
  </si>
  <si>
    <t>107-15-3</t>
  </si>
  <si>
    <t>ethylenediamine ethoxylate</t>
  </si>
  <si>
    <t>27014-42-2</t>
  </si>
  <si>
    <t>ethylenediamine tetra(methylenephosphonic acid) pentasodium salt</t>
  </si>
  <si>
    <t>7651-99-2</t>
  </si>
  <si>
    <t>ethylenediamine tetrakis(ethoxylate-block-propoxylate) tetrol</t>
  </si>
  <si>
    <t>26316-40-5</t>
  </si>
  <si>
    <t>ethylenediaminetetraacetic acid</t>
  </si>
  <si>
    <t>60-00-4</t>
  </si>
  <si>
    <t>ethylenediaminetetraacetic acid diammonium copper</t>
  </si>
  <si>
    <t>67989-88-2</t>
  </si>
  <si>
    <t>ethylenediaminetetraacetic acid disodium zinc salt tetrahydrate</t>
  </si>
  <si>
    <t>176736-49-5</t>
  </si>
  <si>
    <t>ethylenediaminetetraacetic acid potassium salt</t>
  </si>
  <si>
    <t>7379-27-3</t>
  </si>
  <si>
    <t>ethylenediaminetetraacetic acid tetrapotassium salt</t>
  </si>
  <si>
    <t>5964-35-2</t>
  </si>
  <si>
    <t>ethylenediaminetetraacetic acid tetrasodium salt</t>
  </si>
  <si>
    <t>64-02-8 (PM)</t>
  </si>
  <si>
    <t>64-02-8 (Vapor)</t>
  </si>
  <si>
    <t>ethyleneimine</t>
  </si>
  <si>
    <t>151-56-4</t>
  </si>
  <si>
    <t>ethylhexyl aldehyde</t>
  </si>
  <si>
    <t>123-05-7</t>
  </si>
  <si>
    <t>ethylhexylmethyl terephthalate</t>
  </si>
  <si>
    <t>63468-13-3</t>
  </si>
  <si>
    <t>ethylidene diacetate</t>
  </si>
  <si>
    <t>542-10-9</t>
  </si>
  <si>
    <t>ethyl-n-butyl ether</t>
  </si>
  <si>
    <t>628-81-9</t>
  </si>
  <si>
    <t>ethylphenol</t>
  </si>
  <si>
    <t>25429-37-2</t>
  </si>
  <si>
    <t>ethyltoluene</t>
  </si>
  <si>
    <t>25550-14-5</t>
  </si>
  <si>
    <t>ethyltriacetoxysilane</t>
  </si>
  <si>
    <t>17689-77-9</t>
  </si>
  <si>
    <t>eucalyptol</t>
  </si>
  <si>
    <t>470-82-6</t>
  </si>
  <si>
    <t>eucalyptus citriodora oil</t>
  </si>
  <si>
    <t>129828-24-6</t>
  </si>
  <si>
    <t>eucalyptus extract</t>
  </si>
  <si>
    <t>84625-32-1</t>
  </si>
  <si>
    <t>Eucalyptus oil</t>
  </si>
  <si>
    <t>8000-48-4</t>
  </si>
  <si>
    <t>eugenol</t>
  </si>
  <si>
    <t>97-53-0</t>
  </si>
  <si>
    <t>expanded vermiculite</t>
  </si>
  <si>
    <t>1318-00-9</t>
  </si>
  <si>
    <t>extracts, petroleum, heavy naphtha solvent</t>
  </si>
  <si>
    <t>64741-98-6</t>
  </si>
  <si>
    <t>Famotidine</t>
  </si>
  <si>
    <t>76824-35-6</t>
  </si>
  <si>
    <t>Famphur</t>
  </si>
  <si>
    <t>52-85-7</t>
  </si>
  <si>
    <t>FAR-GO Herbicide</t>
  </si>
  <si>
    <t>2303-17-5</t>
  </si>
  <si>
    <t>fats and glyceridic oils, menhaden, polymd., oxidized</t>
  </si>
  <si>
    <t>68440-42-6</t>
  </si>
  <si>
    <t>fats and oils, generic, not otherwise specified</t>
  </si>
  <si>
    <t>fatty acid polydiethanolamide</t>
  </si>
  <si>
    <t>68603-38-3</t>
  </si>
  <si>
    <t>fatty acid, tall-oil</t>
  </si>
  <si>
    <t>61790-12-3 (PM)</t>
  </si>
  <si>
    <t>61790-12-3 (Vapor)</t>
  </si>
  <si>
    <t>fatty acid, tall-oil, ammonium salts</t>
  </si>
  <si>
    <t>68132-50-3 (PM)</t>
  </si>
  <si>
    <t>68132-50-3 (Vapor)</t>
  </si>
  <si>
    <t>fatty acids, C-12-20 and C12-20-unsatd</t>
  </si>
  <si>
    <t>68334-03-2 (PM)</t>
  </si>
  <si>
    <t>68334-03-2 (Vapor)</t>
  </si>
  <si>
    <t>fatty acids, C14-18 and C16-18-unsatd., 2-ethylhexyl esters</t>
  </si>
  <si>
    <t>84988-77-2 (PM)</t>
  </si>
  <si>
    <t>84988-77-2 (Vapor)</t>
  </si>
  <si>
    <t>fatty acids, C16-18 and C-18-unsatd, Me esters</t>
  </si>
  <si>
    <t>68937-81-5 (PM)</t>
  </si>
  <si>
    <t>68937-81-5 (Vapor)</t>
  </si>
  <si>
    <t>fatty acids, C16-18 and C-18-unsatd, sulfonated, ethoxylated propoxylated</t>
  </si>
  <si>
    <t>68604-43-3 (PM)</t>
  </si>
  <si>
    <t>68604-43-3 (Vapor)</t>
  </si>
  <si>
    <t>fatty acids, C16-18 and C18-unsatd.</t>
  </si>
  <si>
    <t>67701-08-0 (PM)</t>
  </si>
  <si>
    <t>67701-08-0 (Vapor)</t>
  </si>
  <si>
    <t>fatty acids, C16-18 and C18-unsatd., branched and linear</t>
  </si>
  <si>
    <t>68955-98-6 (PM)</t>
  </si>
  <si>
    <t>68955-98-6 (Vapor)</t>
  </si>
  <si>
    <t>fatty acids, C16-18 and C18-unsatd., branched and linear, Bu esters</t>
  </si>
  <si>
    <t>163961-32-8</t>
  </si>
  <si>
    <t>fatty acids, C16-18 and C18-unsatd., polymers with maleic anhydride, pentaerythritol and phthalic anhydride</t>
  </si>
  <si>
    <t>68956-04-7 (PM)</t>
  </si>
  <si>
    <t>68956-04-7 (Vapor)</t>
  </si>
  <si>
    <t>fatty acids, C16-C18-unsatd., Me esters</t>
  </si>
  <si>
    <t>67762-38-3</t>
  </si>
  <si>
    <t>fatty acids, C18-unsatd, dimers</t>
  </si>
  <si>
    <t>61788-89-4 (PM)</t>
  </si>
  <si>
    <t>61788-89-4 (Vapor)</t>
  </si>
  <si>
    <t>fatty acids, C18-unsatd, dimers, compds with 4,5-dihydro-2-nortall oil alkyl-1H-imidazole-1-ethanamine</t>
  </si>
  <si>
    <t>68390-61-4 (PM)</t>
  </si>
  <si>
    <t>68390-61-4 (Vapor)</t>
  </si>
  <si>
    <t>fatty acids, C18-unsatd, dimers, compds with diethylamine</t>
  </si>
  <si>
    <t>68154-46-1</t>
  </si>
  <si>
    <t>fatty acids, C18-unsatd, dimers, compds with ethoxylated N-tallow alkyltrimethylenediamines</t>
  </si>
  <si>
    <t>68154-48-3</t>
  </si>
  <si>
    <t>fatty acids, C18-unsatd, dimers, compds with ethoxylated propoxylated diethylenetriamine</t>
  </si>
  <si>
    <t>68911-14-8 (PM)</t>
  </si>
  <si>
    <t>68911-14-8 (Vapor)</t>
  </si>
  <si>
    <t>fatty acids, C18-unsatd, dimers, compds with N-[2-(4,5-dihydro-2-nortall-oil alkyl-1-H-imidazol-1-y)ethyl] tall-oil fatty amides</t>
  </si>
  <si>
    <t>68911-13-7 (PM)</t>
  </si>
  <si>
    <t>68911-13-7 (Vapor)</t>
  </si>
  <si>
    <t>fatty acids, C18-unsatd, dimers, compds with N-tallow alkyltrimethylenediamines</t>
  </si>
  <si>
    <t>68154-49-4</t>
  </si>
  <si>
    <t>fatty acids, C18-unsatd, dimers, compds with polyethylenepolyamines-tall-oil fatty acid reaction products</t>
  </si>
  <si>
    <t>64754-99-0 (PM)</t>
  </si>
  <si>
    <t>64754-99-0 (Vapor)</t>
  </si>
  <si>
    <t>fatty acids, C18-unsatd, dimers, ethoxylated</t>
  </si>
  <si>
    <t>68551-92-8 (PM)</t>
  </si>
  <si>
    <t>68551-92-8 (Vapor)</t>
  </si>
  <si>
    <t>fatty acids, C18-unsatd, dimers, ethoxylated, propoxylated</t>
  </si>
  <si>
    <t>68308-89-4 (PM)</t>
  </si>
  <si>
    <t>68308-89-4 (Vapor)</t>
  </si>
  <si>
    <t>fatty acids, C18-unsatd, dimers, monoesters with polyethylene glycol hydrogen phthalate, esters with castor oil</t>
  </si>
  <si>
    <t>68410-19-5 (PM)</t>
  </si>
  <si>
    <t>68410-19-5 (Vapor)</t>
  </si>
  <si>
    <t>fatty acids, C18-unsatd, dimers, polymers with bisphenol A and epichlorohydrin</t>
  </si>
  <si>
    <t>67989-52-0 (PM)</t>
  </si>
  <si>
    <t>67989-52-0 (Vapor)</t>
  </si>
  <si>
    <t>fatty acids, C18-unsatd, dimers, polymers with tall oil fatty acids and triethylene tetramine</t>
  </si>
  <si>
    <t>68082-29-1 (PM)</t>
  </si>
  <si>
    <t>68082-29-1 (Vapor)</t>
  </si>
  <si>
    <t>fatty acids, C18-unsatd, trimers</t>
  </si>
  <si>
    <t>68937-90-6 (PM)</t>
  </si>
  <si>
    <t>68937-90-6 (Vapor)</t>
  </si>
  <si>
    <t>fatty acids, C18-unsatd., dimers, compds. with alkylpyridines</t>
  </si>
  <si>
    <t>100816-02-2 (PM)</t>
  </si>
  <si>
    <t>100816-02-2 (Vapor)</t>
  </si>
  <si>
    <t>fatty acids, C18-unsatd., dimers, compds. with diethylenetriamine-tall-oil fatty acid reaction products</t>
  </si>
  <si>
    <t>68647-57-4 (PM)</t>
  </si>
  <si>
    <t>68647-57-4 (Vapor)</t>
  </si>
  <si>
    <t>fatty acids, C18-unsatd., dimers, polymers with benzoic acid, linoleic acid, octadecadienoicacid, pentaerythritol, phthalic anhydride and tall-oil fatty acids</t>
  </si>
  <si>
    <t>150739-79-0 (PM)</t>
  </si>
  <si>
    <t>150739-79-0 (Vapor)</t>
  </si>
  <si>
    <t>fatty acids, C18-unsatd., dimers, polymers with castor oil, phthalic anhydride and polyethylene glycol</t>
  </si>
  <si>
    <t>68551-95-1</t>
  </si>
  <si>
    <t>fatty acids, C18-unsatd., dimers, polymers with diethylenetriamine, ethylenediamine, sebacic acid and tall-oil fatty acids</t>
  </si>
  <si>
    <t>68475-96-7 (PM)</t>
  </si>
  <si>
    <t>68475-96-7 (Vapor)</t>
  </si>
  <si>
    <t>fatty acids, C18-unsatd., dimers, polymers with ethylenediamine</t>
  </si>
  <si>
    <t>68650-50-0 (PM)</t>
  </si>
  <si>
    <t>68650-50-0 (Vapor)</t>
  </si>
  <si>
    <t>fatty acids, C18-unsatd., dimers, polymers with ethylenediamine and tall-oil fatty acids</t>
  </si>
  <si>
    <t>68139-80-0</t>
  </si>
  <si>
    <t>fatty acids, C18-unsatd., dimers, polymers with ethylenediamine, hexamethylenediamine and propionic acid</t>
  </si>
  <si>
    <t>67989-30-4 (PM)</t>
  </si>
  <si>
    <t>67989-30-4 (Vapor)</t>
  </si>
  <si>
    <t>fatty acids, C18-unsatd., dimers, polymers with tall-oil fatty acids, tetraethylenepentamine and triethylenetetramine</t>
  </si>
  <si>
    <t>68071-65-8 (PM)</t>
  </si>
  <si>
    <t>68071-65-8 (Vapor)</t>
  </si>
  <si>
    <t>fatty acids, C18-unsatd., dimers, polymers with triethylenetetramine, reaction products with poly(bisphenol A diglycidyl ether)</t>
  </si>
  <si>
    <t>68424-41-9</t>
  </si>
  <si>
    <t>fatty acids, C18-unsatd., dimers, potassium salts</t>
  </si>
  <si>
    <t>67701-19-3 (PM)</t>
  </si>
  <si>
    <t>67701-19-3 (Vapor)</t>
  </si>
  <si>
    <t>fatty acids, C18-unsatd., dimers, reaction products with N,N-dimethyl-1,3-propanediamine and 1,3-propanediamine</t>
  </si>
  <si>
    <t>162627-17-0 (PM)</t>
  </si>
  <si>
    <t>162627-17-0 (Vapor)</t>
  </si>
  <si>
    <t>fatty acids, C18-unsaturated, dimers, distillation lights</t>
  </si>
  <si>
    <t>68956-12-7 (PM)</t>
  </si>
  <si>
    <t>68956-12-7 (Vapor)</t>
  </si>
  <si>
    <t>fatty acids, C18-unsaturated, dimers, polymers with bisphenol A, epichlorohydrin and soya fatty acids</t>
  </si>
  <si>
    <t>66070-80-2 (PM)</t>
  </si>
  <si>
    <t>66070-80-2 (Vapor)</t>
  </si>
  <si>
    <t>fatty acids, C6-12</t>
  </si>
  <si>
    <t>67762-36-1 (PM)</t>
  </si>
  <si>
    <t>67762-36-1 (Vapor)</t>
  </si>
  <si>
    <t>fatty acids, C6-19-branched, manganese salts</t>
  </si>
  <si>
    <t>68551-42-8</t>
  </si>
  <si>
    <t>fatty acids, C8-18 and C18-unsatd.</t>
  </si>
  <si>
    <t>67701-05-7 (PM)</t>
  </si>
  <si>
    <t>67701-05-7 (Vapor)</t>
  </si>
  <si>
    <t>fatty acids, C8-18 and C18-unsatd., compds. with diisopropanolamine</t>
  </si>
  <si>
    <t>68855-69-6</t>
  </si>
  <si>
    <t>fatty acids, C8-18 and C18-unsatd., sodium salts</t>
  </si>
  <si>
    <t>67701-10-4 (PM)</t>
  </si>
  <si>
    <t>67701-10-4 (Vapor)</t>
  </si>
  <si>
    <t>fatty acids, C8-C18, methyl ester</t>
  </si>
  <si>
    <t>68937-84-8 (PM)</t>
  </si>
  <si>
    <t>68937-84-8 (Vapor)</t>
  </si>
  <si>
    <t>fatty acids, C-9-28-neo-</t>
  </si>
  <si>
    <t>72480-45-6 (PM)</t>
  </si>
  <si>
    <t>72480-45-6 (Vapor)</t>
  </si>
  <si>
    <t>fatty acids, coco, monoesters with sorbitan</t>
  </si>
  <si>
    <t>68154-36-9 (PM)</t>
  </si>
  <si>
    <t>68154-36-9 (Vapor)</t>
  </si>
  <si>
    <t>fatty acids, coco, reaction products with diethylenetriamine and soya fatty acids, ethoxylated, chloromethane-quaternized</t>
  </si>
  <si>
    <t>68604-75-1</t>
  </si>
  <si>
    <t>fatty acids, coco, reaction products with polyethylene polyamines</t>
  </si>
  <si>
    <t>64754-98-9 (PM)</t>
  </si>
  <si>
    <t>64754-98-9 (Vapor)</t>
  </si>
  <si>
    <t>fatty acids, coconut oil, sodium salts</t>
  </si>
  <si>
    <t>61789-31-9</t>
  </si>
  <si>
    <t>fatty acids, linseed-oil, reaction products with 2-amino-2-(hydroxymethyl)-1,3-propanediol and formaldehyde, polymers with Bu methacrylate, 2-(diethylamino)ethyl methacrylate, 2-hydroxyethyl acrylate and Me methacrylate</t>
  </si>
  <si>
    <t>96591-17-2 (PM)</t>
  </si>
  <si>
    <t>96591-17-2 (Vapor)</t>
  </si>
  <si>
    <t>fatty acids, methyl esters</t>
  </si>
  <si>
    <t>67762-39-4</t>
  </si>
  <si>
    <t>fatty acids, mixed tallow and vegetable oil, distn. residues</t>
  </si>
  <si>
    <t>70248-31-6 (PM)</t>
  </si>
  <si>
    <t>70248-31-6 (Vapor)</t>
  </si>
  <si>
    <t>fatty acids, palm-oil</t>
  </si>
  <si>
    <t>68440-15-3 (PM)</t>
  </si>
  <si>
    <t>68440-15-3 (Vapor)</t>
  </si>
  <si>
    <t>fatty acids, soya, polymers with acrylonitrile, crotonic acid, 2-ethylhexyl acrylate, Me methacrylate, pentaerythritol, phthalic anhydride and styrene</t>
  </si>
  <si>
    <t>68938-27-2 (PM)</t>
  </si>
  <si>
    <t>68938-27-2 (Vapor)</t>
  </si>
  <si>
    <t>fatty acids, tall-oil, cobalt salts</t>
  </si>
  <si>
    <t>61789-52-4</t>
  </si>
  <si>
    <t>fatty acids, tall-oil, compds with diethanolamine</t>
  </si>
  <si>
    <t>61790-66-7 (PM)</t>
  </si>
  <si>
    <t>61790-66-7 (Vapor)</t>
  </si>
  <si>
    <t>fatty acids, tall-oil, compds with diethanolamine-tall-oil fatty acid reaction products</t>
  </si>
  <si>
    <t>68526-44-3 (PM)</t>
  </si>
  <si>
    <t>68526-44-3 (Vapor)</t>
  </si>
  <si>
    <t>fatty acids, tall-oil, compds with morpholine</t>
  </si>
  <si>
    <t>68002-77-7 (PM)</t>
  </si>
  <si>
    <t>68002-77-7 (Vapor)</t>
  </si>
  <si>
    <t>fatty acids, tall-oil, compds with N-[2-(4,5-dihydro-2-nortall-oil alkyl-1H-imidazol-1yl)ethyl] tall-oil fatty amides</t>
  </si>
  <si>
    <t>68132-60-5 (PM)</t>
  </si>
  <si>
    <t>68132-60-5 (Vapor)</t>
  </si>
  <si>
    <t>fatty acids, tall-oil, compds with polyethylenepolyamine-tall-oil fatty acid reaction products</t>
  </si>
  <si>
    <t>64754-94-5 (PM)</t>
  </si>
  <si>
    <t>64754-94-5 (Vapor)</t>
  </si>
  <si>
    <t>fatty acids, tall-oil, compds. with ammonia-diethylene glycol reaction products morpholine derivs. residues</t>
  </si>
  <si>
    <t>68956-25-2 (PM)</t>
  </si>
  <si>
    <t>68956-25-2 (Vapor)</t>
  </si>
  <si>
    <t>fatty acids, tall-oil, compds. with oleylamine</t>
  </si>
  <si>
    <t>85711-55-3</t>
  </si>
  <si>
    <t>fatty acids, tall-oil, compds. with tallow alkyl amines</t>
  </si>
  <si>
    <t>68552-48-7 (PM)</t>
  </si>
  <si>
    <t>68552-48-7 (Vapor)</t>
  </si>
  <si>
    <t>fatty acids, tall-oil, dimers, compds. with ethoxylated tallow alkylamines</t>
  </si>
  <si>
    <t>68920-32-1 (PM)</t>
  </si>
  <si>
    <t>68920-32-1 (Vapor)</t>
  </si>
  <si>
    <t>fatty acids, tall-oil, epoxidized, 2-ethylhexyl esters</t>
  </si>
  <si>
    <t>61789-01-3</t>
  </si>
  <si>
    <t>fatty acids, tall-oil, esters with ethoxylated propoxylated formaldehyde p-tert-pentylphenol poly</t>
  </si>
  <si>
    <t>68891-75-8 (PM)</t>
  </si>
  <si>
    <t>68891-75-8 (Vapor)</t>
  </si>
  <si>
    <t>fatty acids, tall-oil, esters with ethoxylated sorbitol</t>
  </si>
  <si>
    <t>68953-01-5 (PM)</t>
  </si>
  <si>
    <t>68953-01-5 (Vapor)</t>
  </si>
  <si>
    <t>fatty acids, tall-oil, ethoxylated</t>
  </si>
  <si>
    <t>61791-00-2 (PM)</t>
  </si>
  <si>
    <t>61791-00-2 (Vapor)</t>
  </si>
  <si>
    <t>fatty acids, tall-oil, hexaesters with sorbitol, ethoxylated</t>
  </si>
  <si>
    <t>61790-90-7 (PM)</t>
  </si>
  <si>
    <t>61790-90-7 (Vapor)</t>
  </si>
  <si>
    <t>fatty acids, tall-oil, low-boiling</t>
  </si>
  <si>
    <t>65997-03-7 (PM)</t>
  </si>
  <si>
    <t>65997-03-7 (Vapor)</t>
  </si>
  <si>
    <t>fatty acids, tall-oil, low-boiling, reaction products with 1-piperazine ethanamine</t>
  </si>
  <si>
    <t>71820-35-4 (PM)</t>
  </si>
  <si>
    <t>71820-35-4 (Vapor)</t>
  </si>
  <si>
    <t>fatty acids, tall-oil, maleated</t>
  </si>
  <si>
    <t>68139-89-9</t>
  </si>
  <si>
    <t>fatty acids, tall-oil, monoesters with sorbitan, ethoxylated</t>
  </si>
  <si>
    <t>61790-86-1 (PM)</t>
  </si>
  <si>
    <t>61790-86-1 (Vapor)</t>
  </si>
  <si>
    <t>fatty acids, tall-oil, polymd</t>
  </si>
  <si>
    <t>73138-54-2 (PM)</t>
  </si>
  <si>
    <t>73138-54-2 (Vapor)</t>
  </si>
  <si>
    <t>fatty acids, tall-oil, polymers with bisphenol A, epichlorohydrin and rosin</t>
  </si>
  <si>
    <t>68038-22-2</t>
  </si>
  <si>
    <t>fatty acids, tall-oil, polymers with glycerol, isophthalic acid and rosin</t>
  </si>
  <si>
    <t>68956-34-3</t>
  </si>
  <si>
    <t>fatty acids, tall-oil, polymers with maleic anhydride</t>
  </si>
  <si>
    <t>68309-24-0 (PM)</t>
  </si>
  <si>
    <t>68309-24-0 (Vapor)</t>
  </si>
  <si>
    <t>fatty acids, tall-oil, polymers with tetraethylenepentamine, acetates, mercaptoacetates</t>
  </si>
  <si>
    <t>176022-77-8</t>
  </si>
  <si>
    <t>fatty acids, tall-oil, potassium salts</t>
  </si>
  <si>
    <t>61790-44-1 (PM)</t>
  </si>
  <si>
    <t>61790-44-1 (Vapor)</t>
  </si>
  <si>
    <t>fatty acids, tall-oil, reaction products with 2-[(2-aminoethyl)amino] ethanol</t>
  </si>
  <si>
    <t>68919-76-6 (PM)</t>
  </si>
  <si>
    <t>68919-76-6 (Vapor)</t>
  </si>
  <si>
    <t>fatty acids, tall-oil, reaction products with 2-amino-2-methyl-1-propanol</t>
  </si>
  <si>
    <t>68956-41-2 (PM)</t>
  </si>
  <si>
    <t>68956-41-2 (Vapor)</t>
  </si>
  <si>
    <t>fatty acids, tall-oil, reaction products with acetophenone, formaldehyde and thiourea, hydrochlorides</t>
  </si>
  <si>
    <t>68188-40-9 (PM)</t>
  </si>
  <si>
    <t>68188-40-9 (Vapor)</t>
  </si>
  <si>
    <t>fatty acids, tall-oil, reaction products with diethanolamine and triethanolamine</t>
  </si>
  <si>
    <t>68648-19-1 (PM)</t>
  </si>
  <si>
    <t>68648-19-1 (Vapor)</t>
  </si>
  <si>
    <t>fatty acids, tall-oil, reaction products with diethylenetriamine</t>
  </si>
  <si>
    <t>61790-69-0 (PM)</t>
  </si>
  <si>
    <t>61790-69-0 (Vapor)</t>
  </si>
  <si>
    <t>fatty acids, tall-oil, reaction products with diethylenetriamine, acetates</t>
  </si>
  <si>
    <t>68153-60-6 (PM)</t>
  </si>
  <si>
    <t>68153-60-6 (Vapor)</t>
  </si>
  <si>
    <t>fatty acids, tall-oil, reaction products with diethylenetriamine, dodecylbenzenesulfonates</t>
  </si>
  <si>
    <t>68956-43-4 (PM)</t>
  </si>
  <si>
    <t>68956-43-4 (Vapor)</t>
  </si>
  <si>
    <t>fatty acids, tall-oil, reaction products with diethylenetriamine, maleic anhydride, tetraethylenepentamine and triethylenetetramine</t>
  </si>
  <si>
    <t>68990-47-6 (PM)</t>
  </si>
  <si>
    <t>68990-47-6 (Vapor)</t>
  </si>
  <si>
    <t>fatty acids, tall-oil, reaction products with ethanolamine, ethoxylated</t>
  </si>
  <si>
    <t>61791-19-3 (PM)</t>
  </si>
  <si>
    <t>61791-19-3 (Vapor)</t>
  </si>
  <si>
    <t>fatty acids, tall-oil, reaction products with polyalkylenepolyamines, compds with tall-oil fatty acids</t>
  </si>
  <si>
    <t>68910-84-9 (PM)</t>
  </si>
  <si>
    <t>68910-84-9 (Vapor)</t>
  </si>
  <si>
    <t>fatty acids, tall-oil, reaction products with polyalkylenepolyamines, dodecylbenzenesulfonates</t>
  </si>
  <si>
    <t>68910-87-2</t>
  </si>
  <si>
    <t>fatty acids, tall-oil, reaction products with polyethylenepolyamines, acetates</t>
  </si>
  <si>
    <t>64754-93-4 (PM)</t>
  </si>
  <si>
    <t>64754-93-4 (Vapor)</t>
  </si>
  <si>
    <t>fatty acids, tall-oil, reaction products with polyethylenepolyamines, compds. with polyethylene glycol decyl ether phosphate</t>
  </si>
  <si>
    <t>68605-92-5 (PM)</t>
  </si>
  <si>
    <t>68605-92-5 (Vapor)</t>
  </si>
  <si>
    <t>fatty acids, tall-oil, reaction products with polyethylenepolyamines, compds. with polyethylene glycol monooctyl ether phosphate</t>
  </si>
  <si>
    <t>68920-41-2 (PM)</t>
  </si>
  <si>
    <t>68920-41-2 (Vapor)</t>
  </si>
  <si>
    <t>fatty acids, tall-oil, reaction products with polyethylenepolyamines, ethoxylated, acetates (salts)</t>
  </si>
  <si>
    <t>68132-39-8 (PM)</t>
  </si>
  <si>
    <t>68132-39-8 (Vapor)</t>
  </si>
  <si>
    <t>fatty acids, tall-oil, reaction products with tetraethylenepentamine</t>
  </si>
  <si>
    <t>68953-36-6 (PM)</t>
  </si>
  <si>
    <t>68953-36-6 (Vapor)</t>
  </si>
  <si>
    <t>fatty acids, tall-oil, reaction products with tetraethylenepentamine, dodecylbenzenesulfonates myristates</t>
  </si>
  <si>
    <t>91051-73-9 (PM)</t>
  </si>
  <si>
    <t>91051-73-9 (Vapor)</t>
  </si>
  <si>
    <t>fatty acids, tall-oil, reaction products with triethanolamine</t>
  </si>
  <si>
    <t>67784-78-5 (PM)</t>
  </si>
  <si>
    <t>67784-78-5 (Vapor)</t>
  </si>
  <si>
    <t>fatty acids, tall-oil, sulfonated</t>
  </si>
  <si>
    <t>68153-61-7 (PM)</t>
  </si>
  <si>
    <t>68153-61-7 (Vapor)</t>
  </si>
  <si>
    <t>fatty acids, tall-oil, sulfurized</t>
  </si>
  <si>
    <t>68440-27-7 (PM)</t>
  </si>
  <si>
    <t>68440-27-7 (Vapor)</t>
  </si>
  <si>
    <t>fatty acids, unsaturated C14-C18</t>
  </si>
  <si>
    <t>67701-06-8 (PM)</t>
  </si>
  <si>
    <t>67701-06-8 (Vapor)</t>
  </si>
  <si>
    <t>fatty alcohol ethoxylates (nonionic surfactant)</t>
  </si>
  <si>
    <t>fatty alcohols C16-C18</t>
  </si>
  <si>
    <t>67762-30-5</t>
  </si>
  <si>
    <t>fatty amines, generic</t>
  </si>
  <si>
    <t>Fenamiphos</t>
  </si>
  <si>
    <t>22224-92-6</t>
  </si>
  <si>
    <t>Fenpropathrin</t>
  </si>
  <si>
    <t>39515-41-8</t>
  </si>
  <si>
    <t>fenpropidine</t>
  </si>
  <si>
    <t>67306-00-7</t>
  </si>
  <si>
    <t>Fensulfothion</t>
  </si>
  <si>
    <t>115-90-2</t>
  </si>
  <si>
    <t>Fenthion</t>
  </si>
  <si>
    <t>55-38-9</t>
  </si>
  <si>
    <t>Fenvalerate</t>
  </si>
  <si>
    <t>51630-58-1</t>
  </si>
  <si>
    <t>Ferbam</t>
  </si>
  <si>
    <t>14484-64-1</t>
  </si>
  <si>
    <t>ferric ammonium EDTA</t>
  </si>
  <si>
    <t>21265-50-9</t>
  </si>
  <si>
    <t>ferric chloride</t>
  </si>
  <si>
    <t>7705-08-0</t>
  </si>
  <si>
    <t>ferric hexacyanoferrate</t>
  </si>
  <si>
    <t>14038-43-8</t>
  </si>
  <si>
    <t>ferric nitrate</t>
  </si>
  <si>
    <t>7782-61-8</t>
  </si>
  <si>
    <t>ferric pyrophosphate</t>
  </si>
  <si>
    <t>10058-44-3</t>
  </si>
  <si>
    <t>Ferrochrome</t>
  </si>
  <si>
    <t>11114-46-8</t>
  </si>
  <si>
    <t>ferromanganese oxide</t>
  </si>
  <si>
    <t>75864-23-2</t>
  </si>
  <si>
    <t>ferrous chloride</t>
  </si>
  <si>
    <t>7758-94-3</t>
  </si>
  <si>
    <t>ferrous disulfide</t>
  </si>
  <si>
    <t>12068-85-8</t>
  </si>
  <si>
    <t>ferrous sulfate hydrate</t>
  </si>
  <si>
    <t>7782-63-0</t>
  </si>
  <si>
    <t>ferrous sulfate solution</t>
  </si>
  <si>
    <t>7720-78-7</t>
  </si>
  <si>
    <t>ferrovanadium dust</t>
  </si>
  <si>
    <t>12604-58-9</t>
  </si>
  <si>
    <t>fiber glass wool</t>
  </si>
  <si>
    <t>65597-17-3</t>
  </si>
  <si>
    <t>fibrous glass dust</t>
  </si>
  <si>
    <t>65997-17-3</t>
  </si>
  <si>
    <t>film formers</t>
  </si>
  <si>
    <t>FIPRONIL</t>
  </si>
  <si>
    <t>120068-37-3</t>
  </si>
  <si>
    <t>flow control agent</t>
  </si>
  <si>
    <t>fluazifop-P-butyl</t>
  </si>
  <si>
    <t>79241-46-6</t>
  </si>
  <si>
    <t>Fluazinam</t>
  </si>
  <si>
    <t>79622-59-6</t>
  </si>
  <si>
    <t>Fludioxonil (fungicide)</t>
  </si>
  <si>
    <t>131341-86-1</t>
  </si>
  <si>
    <t>Fluopyram</t>
  </si>
  <si>
    <t>658066-35-4</t>
  </si>
  <si>
    <t>fluoranthene</t>
  </si>
  <si>
    <t>206-44-0</t>
  </si>
  <si>
    <t>fluorene</t>
  </si>
  <si>
    <t>86-73-7</t>
  </si>
  <si>
    <t>Fluorescein sodium</t>
  </si>
  <si>
    <t>518-47-8</t>
  </si>
  <si>
    <t>fluorinated alkyl alkoxylate (C8) (87-93%)</t>
  </si>
  <si>
    <t>68958-61-2</t>
  </si>
  <si>
    <t>fluorinated alkyl sulfonamide (C8) (4-10%)</t>
  </si>
  <si>
    <t>4151-50-2</t>
  </si>
  <si>
    <t>fluorine</t>
  </si>
  <si>
    <t>7782-41-4</t>
  </si>
  <si>
    <t>fluorobenzene</t>
  </si>
  <si>
    <t>462-06-6</t>
  </si>
  <si>
    <t>fluoroboric acid</t>
  </si>
  <si>
    <t>16872-11-0 (Not Defined)</t>
  </si>
  <si>
    <t>fluoroboric acid | For air permit reviews in agricultural areas</t>
  </si>
  <si>
    <t>fluoroboric acid | For air permit reviews in agricultural areas with cattle</t>
  </si>
  <si>
    <t>fluoroethane</t>
  </si>
  <si>
    <t>353-36-6</t>
  </si>
  <si>
    <t>fluoromethane</t>
  </si>
  <si>
    <t>593-53-3</t>
  </si>
  <si>
    <t>fluorosilicic acid</t>
  </si>
  <si>
    <t>16961-83-4 (Not Defined)</t>
  </si>
  <si>
    <t>fluorosilicic acid | For air permit reviews in agricultural areas</t>
  </si>
  <si>
    <t>fluorosilicic acid | For air permit reviews in agricultural areas with cattle</t>
  </si>
  <si>
    <t>fluorosilicone</t>
  </si>
  <si>
    <t>fluorosulfonic acid</t>
  </si>
  <si>
    <t>7789-21-1 (Not Defined)</t>
  </si>
  <si>
    <t>fluorosulfonic acid | For air permit reviews in agricultural areas</t>
  </si>
  <si>
    <t>fluorosulfonic acid | For air permit reviews in agricultural areas with cattle</t>
  </si>
  <si>
    <t>fluotitanic acid</t>
  </si>
  <si>
    <t>17439-11-1 (Not Defined)</t>
  </si>
  <si>
    <t>fluotitanic acid | For air permit reviews in agricultural areas</t>
  </si>
  <si>
    <t>fluotitanic acid | For air permit reviews in agricultural areas with cattle</t>
  </si>
  <si>
    <t>fluozirconia acid</t>
  </si>
  <si>
    <t>12021-95-3 (Not Defined)</t>
  </si>
  <si>
    <t>fluozirconia acid | For air permit reviews in agricultural areas</t>
  </si>
  <si>
    <t>fluozirconia acid | For air permit reviews in agricultural areas with cattle</t>
  </si>
  <si>
    <t>fluroxene</t>
  </si>
  <si>
    <t>406-90-6</t>
  </si>
  <si>
    <t>fly ash</t>
  </si>
  <si>
    <t>68131-24-8</t>
  </si>
  <si>
    <t>Fonophos</t>
  </si>
  <si>
    <t>944-22-9</t>
  </si>
  <si>
    <t>formaldehyde</t>
  </si>
  <si>
    <t>50-00-0</t>
  </si>
  <si>
    <t>formaldehyde, reaction products with glycerol</t>
  </si>
  <si>
    <t>68442-91-1 (PM)</t>
  </si>
  <si>
    <t>68442-91-1 (Vapor)</t>
  </si>
  <si>
    <t>formaldehyde, reaction products with N-butyl-1-butanamine</t>
  </si>
  <si>
    <t>208852-57-7</t>
  </si>
  <si>
    <t>formalin (37-50% formaldehyde)</t>
  </si>
  <si>
    <t>formamide</t>
  </si>
  <si>
    <t>75-12-7</t>
  </si>
  <si>
    <t>formic acid</t>
  </si>
  <si>
    <t>64-18-6</t>
  </si>
  <si>
    <t>fosamine ammonium (Krenite S brush control agent [herbicide])</t>
  </si>
  <si>
    <t>25954-13-6</t>
  </si>
  <si>
    <t>fractionation bottoms of mono-C12-14-alkylbenzenes</t>
  </si>
  <si>
    <t>68515-32-2</t>
  </si>
  <si>
    <t>fragrance</t>
  </si>
  <si>
    <t>Freon TMS</t>
  </si>
  <si>
    <t>Freon, generic, not otherwise specified</t>
  </si>
  <si>
    <t>fuel oil cutter stock</t>
  </si>
  <si>
    <t>fuel oil No. 2</t>
  </si>
  <si>
    <t>68476-30-2</t>
  </si>
  <si>
    <t>fuel oil No. 4</t>
  </si>
  <si>
    <t>68476-31-3</t>
  </si>
  <si>
    <t>fuel oil, residual</t>
  </si>
  <si>
    <t>68476-33-5</t>
  </si>
  <si>
    <t>fuel oils, generic</t>
  </si>
  <si>
    <t>full range reformate (contains 4-8% benzene)</t>
  </si>
  <si>
    <t>Fuller's earth</t>
  </si>
  <si>
    <t>8031-18-3</t>
  </si>
  <si>
    <t>fumaric acid</t>
  </si>
  <si>
    <t>110-17-8</t>
  </si>
  <si>
    <t>fumaric acid modified rosin</t>
  </si>
  <si>
    <t>65997-04-8</t>
  </si>
  <si>
    <t>fumaronitrile</t>
  </si>
  <si>
    <t>764-42-1</t>
  </si>
  <si>
    <t>fumed silica</t>
  </si>
  <si>
    <t>67256-35-3</t>
  </si>
  <si>
    <t>fumed silica, di-me siloxanes and silicones, reaction products with silica</t>
  </si>
  <si>
    <t>67762-90-7</t>
  </si>
  <si>
    <t>furan</t>
  </si>
  <si>
    <t>110-00-9</t>
  </si>
  <si>
    <t>furfural</t>
  </si>
  <si>
    <t>98-01-1</t>
  </si>
  <si>
    <t>furfuryl alcohol</t>
  </si>
  <si>
    <t>98-00-0</t>
  </si>
  <si>
    <t>Furilazole</t>
  </si>
  <si>
    <t>121776-33-8</t>
  </si>
  <si>
    <t>Galaxolide</t>
  </si>
  <si>
    <t>1222-05-5</t>
  </si>
  <si>
    <t>gallic acid</t>
  </si>
  <si>
    <t>149-91-7</t>
  </si>
  <si>
    <t>gallium arsenide</t>
  </si>
  <si>
    <t>1303-00-0</t>
  </si>
  <si>
    <t>gallium, organic compounds</t>
  </si>
  <si>
    <t>gamma-(mercaptopropyl, 3-) triethoxysilane</t>
  </si>
  <si>
    <t>14814-09-6</t>
  </si>
  <si>
    <t>gamma-(mercaptopropyl, 3-) trimethoxysilane</t>
  </si>
  <si>
    <t>4420-74-0</t>
  </si>
  <si>
    <t>gamma-butyrolactone</t>
  </si>
  <si>
    <t>96-48-0</t>
  </si>
  <si>
    <t>gamma-dodecalactone</t>
  </si>
  <si>
    <t>2305-05-7</t>
  </si>
  <si>
    <t>gamma-heptalactone</t>
  </si>
  <si>
    <t>105-21-5</t>
  </si>
  <si>
    <t>gamma-hydroxybutyric acid</t>
  </si>
  <si>
    <t>591-81-1</t>
  </si>
  <si>
    <t>gamma-octalactone</t>
  </si>
  <si>
    <t>104-50-7</t>
  </si>
  <si>
    <t>gamma-terpinene</t>
  </si>
  <si>
    <t>99-85-4</t>
  </si>
  <si>
    <t>gamma-valerolactone</t>
  </si>
  <si>
    <t>108-29-2</t>
  </si>
  <si>
    <t>Garnet-group minerals</t>
  </si>
  <si>
    <t>12178-41-5</t>
  </si>
  <si>
    <t>gas oils acid treated</t>
  </si>
  <si>
    <t>64742-17-2</t>
  </si>
  <si>
    <t>gasoline</t>
  </si>
  <si>
    <t>8006-61-9</t>
  </si>
  <si>
    <t>gasoline (&gt;C3)</t>
  </si>
  <si>
    <t>86290-81-5</t>
  </si>
  <si>
    <t>gasoline, pyrolysis, debutanizer bottoms</t>
  </si>
  <si>
    <t>68606-10-0</t>
  </si>
  <si>
    <t>gelatin</t>
  </si>
  <si>
    <t>9000-70-8</t>
  </si>
  <si>
    <t>geraniol</t>
  </si>
  <si>
    <t>106-24-1</t>
  </si>
  <si>
    <t>germanium tetrafluoride</t>
  </si>
  <si>
    <t>7783-58-6</t>
  </si>
  <si>
    <t>germanium tetrahydride</t>
  </si>
  <si>
    <t>7782-65-2</t>
  </si>
  <si>
    <t>germanium(IV) oxide</t>
  </si>
  <si>
    <t>1310-53-8</t>
  </si>
  <si>
    <t>Gibberellic acid</t>
  </si>
  <si>
    <t>77-06-5</t>
  </si>
  <si>
    <t>gilsonite</t>
  </si>
  <si>
    <t>12002-43-6</t>
  </si>
  <si>
    <t>gluconic acid</t>
  </si>
  <si>
    <t>526-95-4</t>
  </si>
  <si>
    <t>gluconic acid, monopotassium salt</t>
  </si>
  <si>
    <t>299-27-4</t>
  </si>
  <si>
    <t>glutaraldehyde</t>
  </si>
  <si>
    <t>111-30-8</t>
  </si>
  <si>
    <t>glutaric acid</t>
  </si>
  <si>
    <t>110-94-1</t>
  </si>
  <si>
    <t>glutaric anhydride</t>
  </si>
  <si>
    <t>108-55-4</t>
  </si>
  <si>
    <t>glycerides, tallow, hydrogenated</t>
  </si>
  <si>
    <t>68308-54-3</t>
  </si>
  <si>
    <t>glycerin</t>
  </si>
  <si>
    <t>56-81-5 (PM)</t>
  </si>
  <si>
    <t>56-81-5 (Vapor)</t>
  </si>
  <si>
    <t>glycerol esters of rosin acids</t>
  </si>
  <si>
    <t>8050-31-5</t>
  </si>
  <si>
    <t>glycerol monooleate</t>
  </si>
  <si>
    <t>25496-72-4</t>
  </si>
  <si>
    <t>glycerol propoxylate (1PO/OH) triacrylate</t>
  </si>
  <si>
    <t>52408-84-1</t>
  </si>
  <si>
    <t>glyceryl monostearate</t>
  </si>
  <si>
    <t>31566-31-1</t>
  </si>
  <si>
    <t>glyceryl triacetate</t>
  </si>
  <si>
    <t>102-76-1</t>
  </si>
  <si>
    <t>glycidol</t>
  </si>
  <si>
    <t>556-52-5</t>
  </si>
  <si>
    <t>glycidyl ether, C8-10, oxirane</t>
  </si>
  <si>
    <t>68609-96-1</t>
  </si>
  <si>
    <t>glycine</t>
  </si>
  <si>
    <t>56-40-6 (PM)</t>
  </si>
  <si>
    <t>56-40-6 (Vapor)</t>
  </si>
  <si>
    <t>glycol ether PPH</t>
  </si>
  <si>
    <t>770-35-4</t>
  </si>
  <si>
    <t>glycol ether, generic, not otherwise specified</t>
  </si>
  <si>
    <t>glycol terephthalate esters</t>
  </si>
  <si>
    <t>68987-51-9</t>
  </si>
  <si>
    <t>glycolaldehyde</t>
  </si>
  <si>
    <t>141-46-8</t>
  </si>
  <si>
    <t>glycolic acid</t>
  </si>
  <si>
    <t>79-14-1</t>
  </si>
  <si>
    <t>glycolonitrile</t>
  </si>
  <si>
    <t>107-16-4</t>
  </si>
  <si>
    <t>glyoxal</t>
  </si>
  <si>
    <t>107-22-2</t>
  </si>
  <si>
    <t>glyoxylic acid</t>
  </si>
  <si>
    <t>298-12-4</t>
  </si>
  <si>
    <t>glyphosate</t>
  </si>
  <si>
    <t>1071-83-6 (PM)</t>
  </si>
  <si>
    <t>1071-83-6 (Vapor)</t>
  </si>
  <si>
    <t>glyphosate, isopropylamine salt</t>
  </si>
  <si>
    <t>38641-94-0</t>
  </si>
  <si>
    <t>gold</t>
  </si>
  <si>
    <t>7440-57-5</t>
  </si>
  <si>
    <t>grain dust, total (oats, wheat, barley)</t>
  </si>
  <si>
    <t>grapefruit terpenes</t>
  </si>
  <si>
    <t>68917-32-8</t>
  </si>
  <si>
    <t>graphite, natural or synthetic</t>
  </si>
  <si>
    <t>7782-42-5</t>
  </si>
  <si>
    <t>Guaifenesin</t>
  </si>
  <si>
    <t>93-14-1</t>
  </si>
  <si>
    <t>Guar Gum</t>
  </si>
  <si>
    <t>9000-30-0</t>
  </si>
  <si>
    <t>guaraprolose</t>
  </si>
  <si>
    <t>39421-75-5</t>
  </si>
  <si>
    <t>gylcidyl methacrylate</t>
  </si>
  <si>
    <t>106-91-2</t>
  </si>
  <si>
    <t>gypsum</t>
  </si>
  <si>
    <t>7778-18-9</t>
  </si>
  <si>
    <t>hafnium</t>
  </si>
  <si>
    <t>7440-58-6</t>
  </si>
  <si>
    <t>hafnium(IV) oxide</t>
  </si>
  <si>
    <t>12055-23-1</t>
  </si>
  <si>
    <t>halothane</t>
  </si>
  <si>
    <t>151-67-7</t>
  </si>
  <si>
    <t>HDMA</t>
  </si>
  <si>
    <t>958029-37-3 (Not Defined)</t>
  </si>
  <si>
    <t>HDMA | For air permit reviews in agricultural areas</t>
  </si>
  <si>
    <t>HDMA | For air permit reviews in agricultural areas with cattle</t>
  </si>
  <si>
    <t>heavy aliphatic solvent naphtha</t>
  </si>
  <si>
    <t>64742-96-7</t>
  </si>
  <si>
    <t>heavy coker gas oil</t>
  </si>
  <si>
    <t>64741-81-7</t>
  </si>
  <si>
    <t>heavy ends of polyethylbenzene residue</t>
  </si>
  <si>
    <t>212210-96-3</t>
  </si>
  <si>
    <t>heavy paraffinic distillate solvent extract</t>
  </si>
  <si>
    <t>64742-04-7</t>
  </si>
  <si>
    <t>heavy paraffinic hydrotreated distillate</t>
  </si>
  <si>
    <t>64742-54-7</t>
  </si>
  <si>
    <t>heavy reformate (contains up to 1% benzene)</t>
  </si>
  <si>
    <t>heavy vacuum gas oils (petroleum)</t>
  </si>
  <si>
    <t>64741-57-7</t>
  </si>
  <si>
    <t>hectorite</t>
  </si>
  <si>
    <t>12173-47-6</t>
  </si>
  <si>
    <t>heneicosane</t>
  </si>
  <si>
    <t>629-94-7</t>
  </si>
  <si>
    <t>heptachlor</t>
  </si>
  <si>
    <t>76-44-8</t>
  </si>
  <si>
    <t>heptachlor epoxide</t>
  </si>
  <si>
    <t>1024-57-3</t>
  </si>
  <si>
    <t>heptadecane</t>
  </si>
  <si>
    <t>629-78-7</t>
  </si>
  <si>
    <t>heptaldehyde</t>
  </si>
  <si>
    <t>111-71-7</t>
  </si>
  <si>
    <t>heptane, branched, cyclic and linear</t>
  </si>
  <si>
    <t>426260-76-6</t>
  </si>
  <si>
    <t>heptanoic acid</t>
  </si>
  <si>
    <t>111-14-8</t>
  </si>
  <si>
    <t>heptyl acetate</t>
  </si>
  <si>
    <t>112-06-1</t>
  </si>
  <si>
    <t>heptyl alcohol</t>
  </si>
  <si>
    <t>111-70-6</t>
  </si>
  <si>
    <t>heptyl formate</t>
  </si>
  <si>
    <t>112-23-2</t>
  </si>
  <si>
    <t>heptylmercaptan</t>
  </si>
  <si>
    <t>1639-09-4</t>
  </si>
  <si>
    <t>hexachlorobenzene</t>
  </si>
  <si>
    <t>118-74-1</t>
  </si>
  <si>
    <t>hexachlorobutadiene</t>
  </si>
  <si>
    <t>87-68-3</t>
  </si>
  <si>
    <t>hexachlorocyclopentadiene</t>
  </si>
  <si>
    <t>77-47-4</t>
  </si>
  <si>
    <t>hexachloroethane</t>
  </si>
  <si>
    <t>67-72-1</t>
  </si>
  <si>
    <t>hexachloronaphthalene</t>
  </si>
  <si>
    <t>1335-87-1</t>
  </si>
  <si>
    <t>hexachloropropene</t>
  </si>
  <si>
    <t>1888-71-7</t>
  </si>
  <si>
    <t>hexacosane</t>
  </si>
  <si>
    <t>630-01-3</t>
  </si>
  <si>
    <t>hexadecane</t>
  </si>
  <si>
    <t>544-76-3</t>
  </si>
  <si>
    <t>hexadecenylsuccinic anhydride</t>
  </si>
  <si>
    <t>32072-96-1</t>
  </si>
  <si>
    <t>hexadecyl trimethyl ammonium chloride</t>
  </si>
  <si>
    <t>112-02-7</t>
  </si>
  <si>
    <t>hexadecylamine</t>
  </si>
  <si>
    <t>143-27-1</t>
  </si>
  <si>
    <t>hexadecyldimethylamine</t>
  </si>
  <si>
    <t>112-69-6</t>
  </si>
  <si>
    <t>hexafluoro-1,3-butadiene</t>
  </si>
  <si>
    <t>685-63-2</t>
  </si>
  <si>
    <t>hexafluoroacetone</t>
  </si>
  <si>
    <t>684-16-2</t>
  </si>
  <si>
    <t>hexafluorobenzene</t>
  </si>
  <si>
    <t>392-56-3</t>
  </si>
  <si>
    <t>hexafluoro-diammonium titanate(2)</t>
  </si>
  <si>
    <t>16962-40-6</t>
  </si>
  <si>
    <t>hexafluoroethane</t>
  </si>
  <si>
    <t>76-16-4</t>
  </si>
  <si>
    <t>hexafluoroisobutylene</t>
  </si>
  <si>
    <t>382-10-5</t>
  </si>
  <si>
    <t>hexafluoroisopropanol</t>
  </si>
  <si>
    <t>920-66-1</t>
  </si>
  <si>
    <t>hexafluoropropene</t>
  </si>
  <si>
    <t>116-15-4</t>
  </si>
  <si>
    <t>hexafluoropropene tetrafluoroethene polymer</t>
  </si>
  <si>
    <t>25067-11-2</t>
  </si>
  <si>
    <t>hexahydro-4-methylazopin-2-one</t>
  </si>
  <si>
    <t>3623-05-0</t>
  </si>
  <si>
    <t>hexahydrophthalic anhydride</t>
  </si>
  <si>
    <t>85-42-7</t>
  </si>
  <si>
    <t>hexamethonium chloride</t>
  </si>
  <si>
    <t>60-25-3</t>
  </si>
  <si>
    <t>hexamethoxymethyl melamine</t>
  </si>
  <si>
    <t>3089-11-0</t>
  </si>
  <si>
    <t>hexamethyl disilizane</t>
  </si>
  <si>
    <t>999-97-3</t>
  </si>
  <si>
    <t>hexamethylcyclotrisiloxane</t>
  </si>
  <si>
    <t>541-05-9 (PM)</t>
  </si>
  <si>
    <t>541-05-9 (Vapor)</t>
  </si>
  <si>
    <t>hexamethyldisiloxane</t>
  </si>
  <si>
    <t>107-46-0</t>
  </si>
  <si>
    <t>hexamethylene diisocyanate</t>
  </si>
  <si>
    <t>822-06-0</t>
  </si>
  <si>
    <t>hexamethylene diisocyanate biuret</t>
  </si>
  <si>
    <t>4035-89-6</t>
  </si>
  <si>
    <t>hexamethylene diisocyanate polymer</t>
  </si>
  <si>
    <t>28182-81-2</t>
  </si>
  <si>
    <t>hexamethylene glycol</t>
  </si>
  <si>
    <t>629-11-8</t>
  </si>
  <si>
    <t>hexamethylenediamine</t>
  </si>
  <si>
    <t>124-09-4</t>
  </si>
  <si>
    <t>hexamethylenetetramine</t>
  </si>
  <si>
    <t>100-97-0</t>
  </si>
  <si>
    <t>hexamethylenimine</t>
  </si>
  <si>
    <t>111-49-9</t>
  </si>
  <si>
    <t>hexanaldehyde</t>
  </si>
  <si>
    <t>66-25-1</t>
  </si>
  <si>
    <t>hexane, mixed isomers</t>
  </si>
  <si>
    <t>92112-69-1</t>
  </si>
  <si>
    <t>hexanedioic acid, 1,6-ditridecyl ester</t>
  </si>
  <si>
    <t>16958-92-2 (Not Defined)</t>
  </si>
  <si>
    <t>16958-92-2 (PM)</t>
  </si>
  <si>
    <t>hexanedioic acid, di-C7-9-branched and linear alkyl esters</t>
  </si>
  <si>
    <t>68515-75-3 (Not Defined)</t>
  </si>
  <si>
    <t>68515-75-3 (PM)</t>
  </si>
  <si>
    <t>hexanedioic acid, dimethyl ester, mixt. with dimethyl butandedioate and dimethyl pentanedioate</t>
  </si>
  <si>
    <t>95481-62-2</t>
  </si>
  <si>
    <t>hexanedioic acid, polymer with 1,2-ethanediol and 1,3-isobenzofurandione, benzoate</t>
  </si>
  <si>
    <t>64296-27-1</t>
  </si>
  <si>
    <t>hexanedioic acid, polymer with 1,4-butanediol and 1,1'-methylenebis[4-isocyanatobenzene]</t>
  </si>
  <si>
    <t>26375-23-5</t>
  </si>
  <si>
    <t>hexanedioic acid, polymer with 2,2-dimethyl-1,3-propanediol, 2-ethyl-2-(hydroxymethyl)-1,3-propanediol and hexahydro-1,3-isobenzofurandione</t>
  </si>
  <si>
    <t>69153-52-2</t>
  </si>
  <si>
    <t>hexanitrostilbene</t>
  </si>
  <si>
    <t>20062-22-0</t>
  </si>
  <si>
    <t>hexanoic acid</t>
  </si>
  <si>
    <t>142-62-1</t>
  </si>
  <si>
    <t>hexanols</t>
  </si>
  <si>
    <t>25917-35-5</t>
  </si>
  <si>
    <t>hexastearic acid, hexaester with 2,2-bis[[3-hydroxy-2,2-bis(hydroxymethyl)propoxy]methyl]propane-1,3-diol (polystearate ester)</t>
  </si>
  <si>
    <t>68785-03-5</t>
  </si>
  <si>
    <t>hexavalent chromium</t>
  </si>
  <si>
    <t>18540-29-9</t>
  </si>
  <si>
    <t>hexazinone</t>
  </si>
  <si>
    <t>51235-04-2</t>
  </si>
  <si>
    <t>hexene, hydroformylation products</t>
  </si>
  <si>
    <t>70955-11-2 (PM)</t>
  </si>
  <si>
    <t>70955-11-2 (Vapor)</t>
  </si>
  <si>
    <t>hexene, mixed isomers</t>
  </si>
  <si>
    <t>25264-93-1</t>
  </si>
  <si>
    <t>hexenes, alkenes C6</t>
  </si>
  <si>
    <t>68526-52-3</t>
  </si>
  <si>
    <t>hexyl acrylate</t>
  </si>
  <si>
    <t>2499-95-8</t>
  </si>
  <si>
    <t>hexyl bromide</t>
  </si>
  <si>
    <t>111-25-1</t>
  </si>
  <si>
    <t>hexyl cinnamaldehyde</t>
  </si>
  <si>
    <t>101-86-0</t>
  </si>
  <si>
    <t>hexyl formate</t>
  </si>
  <si>
    <t>629-33-4</t>
  </si>
  <si>
    <t>hexyl mercaptan</t>
  </si>
  <si>
    <t>111-31-9</t>
  </si>
  <si>
    <t>hexyl sulfide</t>
  </si>
  <si>
    <t>6294-31-1</t>
  </si>
  <si>
    <t>hexylamine</t>
  </si>
  <si>
    <t>111-26-2</t>
  </si>
  <si>
    <t>hexylbenzene</t>
  </si>
  <si>
    <t>1077-16-3</t>
  </si>
  <si>
    <t>hexylcyclohexane</t>
  </si>
  <si>
    <t>4292-75-5</t>
  </si>
  <si>
    <t>hexylene glycol</t>
  </si>
  <si>
    <t>107-41-5</t>
  </si>
  <si>
    <t>hexylene glycol diacetate</t>
  </si>
  <si>
    <t>6222-17-9</t>
  </si>
  <si>
    <t>high-boiling distillation residue</t>
  </si>
  <si>
    <t>high-boiling fraction from the manufacture of 2-ethyl-1-hexanol</t>
  </si>
  <si>
    <t>68609-68-7</t>
  </si>
  <si>
    <t>hindered amine derivative</t>
  </si>
  <si>
    <t>79720-19-7</t>
  </si>
  <si>
    <t>hydrated ferric oxide</t>
  </si>
  <si>
    <t>20344-49-4</t>
  </si>
  <si>
    <t>hydraulic oil</t>
  </si>
  <si>
    <t>hydrazine</t>
  </si>
  <si>
    <t>302-01-2</t>
  </si>
  <si>
    <t>hydrazine carboxamide hydrochloride</t>
  </si>
  <si>
    <t>563-41-7</t>
  </si>
  <si>
    <t>hydrazine dihydrochloride</t>
  </si>
  <si>
    <t>5341-61-7</t>
  </si>
  <si>
    <t>hydrazine hydrate 100%</t>
  </si>
  <si>
    <t>7803-57-8</t>
  </si>
  <si>
    <t>hydrazinecarboxamide</t>
  </si>
  <si>
    <t>57-56-7</t>
  </si>
  <si>
    <t>hydrazoic acid</t>
  </si>
  <si>
    <t>7782-79-8</t>
  </si>
  <si>
    <t>hydrocarbon wax</t>
  </si>
  <si>
    <t>hydrocarbons C8-C11</t>
  </si>
  <si>
    <t>68553-14-0</t>
  </si>
  <si>
    <t>hydrocarbons, C4, 1,3-butadiene-free, polymd., triisobutylene fraction</t>
  </si>
  <si>
    <t>91053-01-9</t>
  </si>
  <si>
    <t>hydrocarbons, C6-20, polymers, hydrogenated</t>
  </si>
  <si>
    <t>69430-35-9</t>
  </si>
  <si>
    <t>hydrocarbons, C6-7, naphtha-cracking, solvent-refined</t>
  </si>
  <si>
    <t>92045-64-2</t>
  </si>
  <si>
    <t>hydrocarbons, C9-unsatd., polymd.</t>
  </si>
  <si>
    <t>71302-83-5</t>
  </si>
  <si>
    <t>hydrodesulfurized kerosene (petroleum)</t>
  </si>
  <si>
    <t>64742-81-0</t>
  </si>
  <si>
    <t>hydrodesulfurized middle distillate (petroleum)</t>
  </si>
  <si>
    <t>64742-80-9</t>
  </si>
  <si>
    <t>hydrogen bromide</t>
  </si>
  <si>
    <t>10035-10-6</t>
  </si>
  <si>
    <t>hydrogen chloride</t>
  </si>
  <si>
    <t>7647-01-0</t>
  </si>
  <si>
    <t>hydrogen cyanide</t>
  </si>
  <si>
    <t>74-90-8</t>
  </si>
  <si>
    <t>hydrogen fluoride</t>
  </si>
  <si>
    <t>7664-39-3 (Not Defined)</t>
  </si>
  <si>
    <t>hydrogen fluoride | For air permit reviews in agricultural areas</t>
  </si>
  <si>
    <t>hydrogen fluoride | For air permit reviews in agricultural areas with cattle</t>
  </si>
  <si>
    <t>hydrogen iodide</t>
  </si>
  <si>
    <t>10034-85-2</t>
  </si>
  <si>
    <t>hydrogen peroxide</t>
  </si>
  <si>
    <t>7722-84-1</t>
  </si>
  <si>
    <t>hydrogen selenide</t>
  </si>
  <si>
    <t>7783-07-5</t>
  </si>
  <si>
    <t>hydrogen sulfide</t>
  </si>
  <si>
    <t>7783-06-4</t>
  </si>
  <si>
    <t>Must Meet TCEQ Regulatory Standard</t>
  </si>
  <si>
    <t>hydrogenated bisphenol A diglycidyl ether</t>
  </si>
  <si>
    <t>30583-72-3</t>
  </si>
  <si>
    <t>hydrogenated castor oil</t>
  </si>
  <si>
    <t>8001-78-3 (PM)</t>
  </si>
  <si>
    <t>8001-78-3 (Vapor)</t>
  </si>
  <si>
    <t>hydrogenated formaldehyde polymer with benzeneamine</t>
  </si>
  <si>
    <t>135108-88-2</t>
  </si>
  <si>
    <t>hydrogenated tallow</t>
  </si>
  <si>
    <t>8030-12-4</t>
  </si>
  <si>
    <t>hydrogenated terphenyls</t>
  </si>
  <si>
    <t>61788-32-7</t>
  </si>
  <si>
    <t>hydroisomerized middle distillates (Fischer-Tropsch), C10-13-branched alkane fraction</t>
  </si>
  <si>
    <t>642928-30-1</t>
  </si>
  <si>
    <t>Hydrolyzed tetraethyl orthosilicate</t>
  </si>
  <si>
    <t>68412-37-3</t>
  </si>
  <si>
    <t>hydrophobic amorphous fumed silica</t>
  </si>
  <si>
    <t>68909-20-6</t>
  </si>
  <si>
    <t>hydroquinone</t>
  </si>
  <si>
    <t>123-31-9</t>
  </si>
  <si>
    <t>hydrotreated (severe) heavy naphthenic distillates (petroleum)</t>
  </si>
  <si>
    <t>64742-52-5</t>
  </si>
  <si>
    <t>hydrotreated light distillate</t>
  </si>
  <si>
    <t>68410-97-9</t>
  </si>
  <si>
    <t>hydrotreated light naphthenic petroleum distillates</t>
  </si>
  <si>
    <t>64742-53-6</t>
  </si>
  <si>
    <t>hydrotreated light paraffinic distillate</t>
  </si>
  <si>
    <t>64742-55-8</t>
  </si>
  <si>
    <t>hydrotreated middle distillate (petroleum)</t>
  </si>
  <si>
    <t>64742-46-7</t>
  </si>
  <si>
    <t>hydrotreated residual oil</t>
  </si>
  <si>
    <t>64742-57-0</t>
  </si>
  <si>
    <t>hydrotreated soybean oil</t>
  </si>
  <si>
    <t>693217-63-9 (PM)</t>
  </si>
  <si>
    <t>693217-63-9 (Vapor)</t>
  </si>
  <si>
    <t>hydrotreater separator, tail gas (petroleum), cracked distillate</t>
  </si>
  <si>
    <t>68478-29-5</t>
  </si>
  <si>
    <t>hydroxy terminated 1,3-butadiene homopolymer</t>
  </si>
  <si>
    <t>69102-90-5</t>
  </si>
  <si>
    <t>hydroxy(oxo)iron</t>
  </si>
  <si>
    <t>1310-14-1</t>
  </si>
  <si>
    <t>hydroxy-1-dodecanesulfonic acid sodium salt</t>
  </si>
  <si>
    <t>128824-30-6</t>
  </si>
  <si>
    <t>hydroxyaluminum distearate</t>
  </si>
  <si>
    <t>300-92-5</t>
  </si>
  <si>
    <t>hydroxybenzenesulfonic acid</t>
  </si>
  <si>
    <t>1333-39-7</t>
  </si>
  <si>
    <t>hydroxybutanoic acid ion(1-)</t>
  </si>
  <si>
    <t>1320-61-2</t>
  </si>
  <si>
    <t>hydroxyethylethylene urea</t>
  </si>
  <si>
    <t>3699-54-5</t>
  </si>
  <si>
    <t>hydroxylamine</t>
  </si>
  <si>
    <t>7803-49-8</t>
  </si>
  <si>
    <t>hydroxylamine sulfate</t>
  </si>
  <si>
    <t>10039-54-0</t>
  </si>
  <si>
    <t>hydroxyphosphonoacetic acid</t>
  </si>
  <si>
    <t>23783-26-8</t>
  </si>
  <si>
    <t>hydroxypivaldehyde</t>
  </si>
  <si>
    <t>597-31-9</t>
  </si>
  <si>
    <t>hydroxypivalyl hydroxypivalate</t>
  </si>
  <si>
    <t>1115-20-4 (PM)</t>
  </si>
  <si>
    <t>1115-20-4 (Vapor)</t>
  </si>
  <si>
    <t>hydroxypropionic acid</t>
  </si>
  <si>
    <t>503-66-2</t>
  </si>
  <si>
    <t>hydroxypropyl acrylate</t>
  </si>
  <si>
    <t>25584-83-2</t>
  </si>
  <si>
    <t>hydroxypropyl methacrylate</t>
  </si>
  <si>
    <t>27813-02-1</t>
  </si>
  <si>
    <t>hydroxypropyl methacrylate mixture</t>
  </si>
  <si>
    <t>hydroxypropylcellulose</t>
  </si>
  <si>
    <t>9004-64-2</t>
  </si>
  <si>
    <t>hypobromous acid</t>
  </si>
  <si>
    <t>13517-11-8</t>
  </si>
  <si>
    <t>hypochlorous acid</t>
  </si>
  <si>
    <t>7790-92-3</t>
  </si>
  <si>
    <t>hypophosphorous acid</t>
  </si>
  <si>
    <t>6303-21-5</t>
  </si>
  <si>
    <t>Ibuprofen</t>
  </si>
  <si>
    <t>15687-27-1</t>
  </si>
  <si>
    <t>Imidacloprid</t>
  </si>
  <si>
    <t>138261-41-3</t>
  </si>
  <si>
    <t>iminodiacetic acid</t>
  </si>
  <si>
    <t>142-73-4</t>
  </si>
  <si>
    <t>iminodiacetonitrile</t>
  </si>
  <si>
    <t>628-87-5</t>
  </si>
  <si>
    <t>indane</t>
  </si>
  <si>
    <t>496-11-7</t>
  </si>
  <si>
    <t>indanthrone</t>
  </si>
  <si>
    <t>81-77-6</t>
  </si>
  <si>
    <t>indene</t>
  </si>
  <si>
    <t>95-13-6</t>
  </si>
  <si>
    <t>indeno[1,2,3-cd]pyrene</t>
  </si>
  <si>
    <t>193-39-5</t>
  </si>
  <si>
    <t>indium</t>
  </si>
  <si>
    <t>7440-74-6</t>
  </si>
  <si>
    <t>indofast violet</t>
  </si>
  <si>
    <t>93820-66-7</t>
  </si>
  <si>
    <t>indole</t>
  </si>
  <si>
    <t>120-72-9</t>
  </si>
  <si>
    <t>industrial garnet abrasive (&lt; 0.1% free silica)</t>
  </si>
  <si>
    <t>1302-62-1</t>
  </si>
  <si>
    <t>iodine</t>
  </si>
  <si>
    <t>7553-56-2</t>
  </si>
  <si>
    <t>iodobenzene</t>
  </si>
  <si>
    <t>591-50-4</t>
  </si>
  <si>
    <t>iodoform</t>
  </si>
  <si>
    <t>75-47-8</t>
  </si>
  <si>
    <t>iprodione</t>
  </si>
  <si>
    <t>36734-19-7</t>
  </si>
  <si>
    <t>iron</t>
  </si>
  <si>
    <t>7439-89-6</t>
  </si>
  <si>
    <t>iron aluminum titanate</t>
  </si>
  <si>
    <t>68187-02-0</t>
  </si>
  <si>
    <t>iron chromite brown spinel</t>
  </si>
  <si>
    <t>12737-27-8</t>
  </si>
  <si>
    <t>iron cobalt black spinel</t>
  </si>
  <si>
    <t>68187-50-8</t>
  </si>
  <si>
    <t>iron manganese oxide</t>
  </si>
  <si>
    <t>11115-91-6</t>
  </si>
  <si>
    <t>iron oxide</t>
  </si>
  <si>
    <t>1332-37-2</t>
  </si>
  <si>
    <t>iron oxide (yellow)</t>
  </si>
  <si>
    <t>51724-00-1</t>
  </si>
  <si>
    <t>iron oxide black</t>
  </si>
  <si>
    <t>1309-38-2</t>
  </si>
  <si>
    <t>iron oxide pigment</t>
  </si>
  <si>
    <t>12063-19-3</t>
  </si>
  <si>
    <t>iron pentacarbonyl</t>
  </si>
  <si>
    <t>13463-40-6</t>
  </si>
  <si>
    <t>iron phosphide</t>
  </si>
  <si>
    <t>12751-22-3</t>
  </si>
  <si>
    <t>iron phosphide (Fe2P)</t>
  </si>
  <si>
    <t>1310-43-6</t>
  </si>
  <si>
    <t>iron phosphide (FeP)</t>
  </si>
  <si>
    <t>26508-33-8</t>
  </si>
  <si>
    <t>iron salts, soluble</t>
  </si>
  <si>
    <t>iron silicide (FeSi)</t>
  </si>
  <si>
    <t>12022-95-6</t>
  </si>
  <si>
    <t>iron zinc chromite pigment</t>
  </si>
  <si>
    <t>68186-88-9</t>
  </si>
  <si>
    <t>iron(II) oxide</t>
  </si>
  <si>
    <t>1345-25-1</t>
  </si>
  <si>
    <t>iron(II,III) oxide</t>
  </si>
  <si>
    <t>1317-61-9</t>
  </si>
  <si>
    <t>iron(III) hydroxide</t>
  </si>
  <si>
    <t>1309-33-7</t>
  </si>
  <si>
    <t>iron(III) oxide</t>
  </si>
  <si>
    <t>1309-37-1</t>
  </si>
  <si>
    <t>iron(III) oxide pigment yellow</t>
  </si>
  <si>
    <t>51274-00-1</t>
  </si>
  <si>
    <t>iron(III) sulfate</t>
  </si>
  <si>
    <t>10028-22-5</t>
  </si>
  <si>
    <t>isatoic anhydride</t>
  </si>
  <si>
    <t>118-48-9</t>
  </si>
  <si>
    <t>isoalcohols, C7-C9, C8 rich</t>
  </si>
  <si>
    <t>68526-83-0</t>
  </si>
  <si>
    <t>isoalcohols, C9-11, C10 rich</t>
  </si>
  <si>
    <t>68526-85-2</t>
  </si>
  <si>
    <t>isoalkanes, C10-C13</t>
  </si>
  <si>
    <t>68551-17-7</t>
  </si>
  <si>
    <t>isoalkanes, C12-C14</t>
  </si>
  <si>
    <t>68551-19-9</t>
  </si>
  <si>
    <t>isoalkanes, C13-C16</t>
  </si>
  <si>
    <t>68551-20-2</t>
  </si>
  <si>
    <t>isoalkanes, C7-C8</t>
  </si>
  <si>
    <t>70024-92-9</t>
  </si>
  <si>
    <t>isoalkanes, C8-C10</t>
  </si>
  <si>
    <t>68551-15-5</t>
  </si>
  <si>
    <t>isoalkanes, C9-C11</t>
  </si>
  <si>
    <t>68551-16-6</t>
  </si>
  <si>
    <t>isoamyl acetate</t>
  </si>
  <si>
    <t>123-92-2</t>
  </si>
  <si>
    <t>isoamyl alcohol</t>
  </si>
  <si>
    <t>123-51-3</t>
  </si>
  <si>
    <t>isoamyl ether</t>
  </si>
  <si>
    <t>544-01-4</t>
  </si>
  <si>
    <t>isoamyl salicylate</t>
  </si>
  <si>
    <t>87-20-7</t>
  </si>
  <si>
    <t>isobenzofurandione polymer with aminophenyl indene amine</t>
  </si>
  <si>
    <t>62929-02-6</t>
  </si>
  <si>
    <t>isobornyl acetate</t>
  </si>
  <si>
    <t>125-12-2</t>
  </si>
  <si>
    <t>isobornyl ester acrylic acid</t>
  </si>
  <si>
    <t>5888-33-5</t>
  </si>
  <si>
    <t>isobornyl methacrylate</t>
  </si>
  <si>
    <t>7534-94-3</t>
  </si>
  <si>
    <t>isobutane</t>
  </si>
  <si>
    <t>75-28-5</t>
  </si>
  <si>
    <t>isobutene</t>
  </si>
  <si>
    <t>115-11-7</t>
  </si>
  <si>
    <t>isobutyl acetate</t>
  </si>
  <si>
    <t>110-19-0</t>
  </si>
  <si>
    <t>isobutyl acetophenone</t>
  </si>
  <si>
    <t>38861-78-8</t>
  </si>
  <si>
    <t>isobutyl acrylate</t>
  </si>
  <si>
    <t>106-63-8</t>
  </si>
  <si>
    <t>isobutyl alcohol</t>
  </si>
  <si>
    <t>78-83-1</t>
  </si>
  <si>
    <t>isobutyl benzene</t>
  </si>
  <si>
    <t>538-93-2</t>
  </si>
  <si>
    <t>isobutyl butyrate</t>
  </si>
  <si>
    <t>539-90-2</t>
  </si>
  <si>
    <t>isobutyl carbonate</t>
  </si>
  <si>
    <t>539-92-4 (PM)</t>
  </si>
  <si>
    <t>539-92-4 (Vapor)</t>
  </si>
  <si>
    <t>isobutyl chloroformate</t>
  </si>
  <si>
    <t>543-27-1</t>
  </si>
  <si>
    <t>isobutyl ether</t>
  </si>
  <si>
    <t>628-55-7</t>
  </si>
  <si>
    <t>isobutyl formate</t>
  </si>
  <si>
    <t>542-55-2</t>
  </si>
  <si>
    <t>isobutyl heptyl ketone</t>
  </si>
  <si>
    <t>19594-40-2</t>
  </si>
  <si>
    <t>isobutyl isovalerate</t>
  </si>
  <si>
    <t>589-59-3</t>
  </si>
  <si>
    <t>isobutyl methacrylate</t>
  </si>
  <si>
    <t>97-86-9</t>
  </si>
  <si>
    <t>isobutyl nitrite</t>
  </si>
  <si>
    <t>542-56-3</t>
  </si>
  <si>
    <t>isobutyl propionate</t>
  </si>
  <si>
    <t>540-42-1</t>
  </si>
  <si>
    <t>isobutyl vinyl ether</t>
  </si>
  <si>
    <t>109-53-5</t>
  </si>
  <si>
    <t>isobutylamine</t>
  </si>
  <si>
    <t>78-81-9</t>
  </si>
  <si>
    <t>isobutylene oxide</t>
  </si>
  <si>
    <t>558-30-5</t>
  </si>
  <si>
    <t>isobutyraldehyde</t>
  </si>
  <si>
    <t>78-84-2</t>
  </si>
  <si>
    <t>isobutyric acid</t>
  </si>
  <si>
    <t>79-31-2</t>
  </si>
  <si>
    <t>isobutyric acid anhydride</t>
  </si>
  <si>
    <t>97-72-3</t>
  </si>
  <si>
    <t>isobutyrol chloride</t>
  </si>
  <si>
    <t>79-30-1</t>
  </si>
  <si>
    <t>isobutyronitrile</t>
  </si>
  <si>
    <t>78-82-0</t>
  </si>
  <si>
    <t>isocyanate terminated polyester prepolymer</t>
  </si>
  <si>
    <t>58675-12-0</t>
  </si>
  <si>
    <t>isocyanobenzotrifluoride</t>
  </si>
  <si>
    <t>71121-36-3</t>
  </si>
  <si>
    <t>isocyanuric acid</t>
  </si>
  <si>
    <t>108-80-5</t>
  </si>
  <si>
    <t>isodecaldehyde</t>
  </si>
  <si>
    <t>1321-89-7</t>
  </si>
  <si>
    <t>isodecane</t>
  </si>
  <si>
    <t>34464-38-5</t>
  </si>
  <si>
    <t>isodecyl acrylate</t>
  </si>
  <si>
    <t>1330-61-6</t>
  </si>
  <si>
    <t>isodecyl alcohol</t>
  </si>
  <si>
    <t>25339-17-7</t>
  </si>
  <si>
    <t>isodecyl benzoate</t>
  </si>
  <si>
    <t>120657-54-7 (PM)</t>
  </si>
  <si>
    <t>120657-54-7 (Vapor)</t>
  </si>
  <si>
    <t>isodecyl diphenyl phosphate</t>
  </si>
  <si>
    <t>29761-21-5</t>
  </si>
  <si>
    <t>isodecyl methacrylate</t>
  </si>
  <si>
    <t>29964-84-9</t>
  </si>
  <si>
    <t>isodecyloxypropylamine</t>
  </si>
  <si>
    <t>61789-79-5</t>
  </si>
  <si>
    <t>isodecyloxypropyliminodipropionic acid</t>
  </si>
  <si>
    <t>64972-19-6</t>
  </si>
  <si>
    <t>isododecane</t>
  </si>
  <si>
    <t>13475-82-6</t>
  </si>
  <si>
    <t>Isodrin</t>
  </si>
  <si>
    <t>465-73-6</t>
  </si>
  <si>
    <t>isoflurane</t>
  </si>
  <si>
    <t>26675-46-7</t>
  </si>
  <si>
    <t>isoheptanol</t>
  </si>
  <si>
    <t>51774-11-9</t>
  </si>
  <si>
    <t>isohexadecanol</t>
  </si>
  <si>
    <t>36311-34-9</t>
  </si>
  <si>
    <t>isoindoline yellow 109</t>
  </si>
  <si>
    <t>106276-79-3</t>
  </si>
  <si>
    <t>isomerized C16 alpha-alkenes</t>
  </si>
  <si>
    <t>148617-57-6</t>
  </si>
  <si>
    <t>isononanoic acid</t>
  </si>
  <si>
    <t>3302-10-1</t>
  </si>
  <si>
    <t>isononanoyl chloride</t>
  </si>
  <si>
    <t>36727-29-4</t>
  </si>
  <si>
    <t>isononyl alcohol</t>
  </si>
  <si>
    <t>27458-94-2</t>
  </si>
  <si>
    <t>isononyl alcohols</t>
  </si>
  <si>
    <t>68515-81-1</t>
  </si>
  <si>
    <t>isononylamine</t>
  </si>
  <si>
    <t>27775-00-4</t>
  </si>
  <si>
    <t>Isooctadecanoic acid</t>
  </si>
  <si>
    <t>2724-58-5</t>
  </si>
  <si>
    <t>isooctane</t>
  </si>
  <si>
    <t>26635-64-3</t>
  </si>
  <si>
    <t>isooctyl acrylate</t>
  </si>
  <si>
    <t>29590-42-9</t>
  </si>
  <si>
    <t>isooctyl alcohol</t>
  </si>
  <si>
    <t>26952-21-6</t>
  </si>
  <si>
    <t>isooctyl thioglycolate</t>
  </si>
  <si>
    <t>25103-09-7</t>
  </si>
  <si>
    <t>isooctyltrimethoxysilane</t>
  </si>
  <si>
    <t>34396-03-7</t>
  </si>
  <si>
    <t>isopentane</t>
  </si>
  <si>
    <t>78-78-4</t>
  </si>
  <si>
    <t>isopentyl isovalerate</t>
  </si>
  <si>
    <t>659-70-1</t>
  </si>
  <si>
    <t>isopentyl nitrite</t>
  </si>
  <si>
    <t>110-46-3</t>
  </si>
  <si>
    <t>isophorone</t>
  </si>
  <si>
    <t>78-59-1</t>
  </si>
  <si>
    <t>isophorone diisocyanate</t>
  </si>
  <si>
    <t>isophorone diisocyanate trimer</t>
  </si>
  <si>
    <t>53895-32-2</t>
  </si>
  <si>
    <t>isophthalic acid</t>
  </si>
  <si>
    <t>121-91-5</t>
  </si>
  <si>
    <t>isoprene</t>
  </si>
  <si>
    <t>78-79-5</t>
  </si>
  <si>
    <t>isopropanol</t>
  </si>
  <si>
    <t>67-63-0</t>
  </si>
  <si>
    <t>isopropanolamine</t>
  </si>
  <si>
    <t>78-96-6</t>
  </si>
  <si>
    <t>isopropenyl acetate</t>
  </si>
  <si>
    <t>108-22-5</t>
  </si>
  <si>
    <t>isopropenyl acetone</t>
  </si>
  <si>
    <t>3744-02-3</t>
  </si>
  <si>
    <t>isopropyl acetate</t>
  </si>
  <si>
    <t>108-21-4</t>
  </si>
  <si>
    <t>isopropyl butyrate</t>
  </si>
  <si>
    <t>638-11-9</t>
  </si>
  <si>
    <t>isopropyl chloroformate</t>
  </si>
  <si>
    <t>108-23-6</t>
  </si>
  <si>
    <t>isopropyl formate</t>
  </si>
  <si>
    <t>625-55-8</t>
  </si>
  <si>
    <t>isopropyl glycidyl ether</t>
  </si>
  <si>
    <t>4016-14-2</t>
  </si>
  <si>
    <t>isopropyl iodide</t>
  </si>
  <si>
    <t>75-30-9</t>
  </si>
  <si>
    <t>isopropyl isobutyrate</t>
  </si>
  <si>
    <t>617-50-5</t>
  </si>
  <si>
    <t>isopropyl mercaptan</t>
  </si>
  <si>
    <t>75-33-2</t>
  </si>
  <si>
    <t>isopropyl methacrylate</t>
  </si>
  <si>
    <t>4655-34-9</t>
  </si>
  <si>
    <t>isopropyl methylthionocarbamate</t>
  </si>
  <si>
    <t>20753-31-5</t>
  </si>
  <si>
    <t>isopropyl myristate</t>
  </si>
  <si>
    <t>110-27-0 (PM)</t>
  </si>
  <si>
    <t>110-27-0 (Vapor)</t>
  </si>
  <si>
    <t>isopropyl palmitate</t>
  </si>
  <si>
    <t>142-91-6 (PM)</t>
  </si>
  <si>
    <t>142-91-6 (Vapor)</t>
  </si>
  <si>
    <t>isopropyl propionate</t>
  </si>
  <si>
    <t>637-78-5</t>
  </si>
  <si>
    <t>isopropyl sulfide</t>
  </si>
  <si>
    <t>625-80-9</t>
  </si>
  <si>
    <t>isopropyl(S)-(-)-lactate</t>
  </si>
  <si>
    <t>63697-00-7</t>
  </si>
  <si>
    <t>isopropyl-1H-imidazole</t>
  </si>
  <si>
    <t>36947-68-9</t>
  </si>
  <si>
    <t>isopropyl-9H-thioxanthen-9-one</t>
  </si>
  <si>
    <t>83846-86-0</t>
  </si>
  <si>
    <t>isopropylamine</t>
  </si>
  <si>
    <t>75-31-0</t>
  </si>
  <si>
    <t>isopropylaniline</t>
  </si>
  <si>
    <t>768-52-5</t>
  </si>
  <si>
    <t>isopropylated phenol phosphate (3-1)</t>
  </si>
  <si>
    <t>68937-41-7</t>
  </si>
  <si>
    <t>Isopropyldiethanolamine</t>
  </si>
  <si>
    <t>121-93-7</t>
  </si>
  <si>
    <t>isopropylmorpholine</t>
  </si>
  <si>
    <t>1004-14-4</t>
  </si>
  <si>
    <t>isopropyl-tert-butyl ether</t>
  </si>
  <si>
    <t>17348-59-3</t>
  </si>
  <si>
    <t>isoquinoline</t>
  </si>
  <si>
    <t>119-65-3</t>
  </si>
  <si>
    <t>isosafrole, mixture of cis and trans</t>
  </si>
  <si>
    <t>120-58-1</t>
  </si>
  <si>
    <t>Isostearic acid</t>
  </si>
  <si>
    <t>30399-84-9</t>
  </si>
  <si>
    <t>isothiocyanate</t>
  </si>
  <si>
    <t>isotridecyl alcohol, isomers</t>
  </si>
  <si>
    <t>27458-92-0</t>
  </si>
  <si>
    <t>isotridecyl alcohol, mixed isomers</t>
  </si>
  <si>
    <t>68526-86-3</t>
  </si>
  <si>
    <t>isovaleraldehyde</t>
  </si>
  <si>
    <t>590-86-3</t>
  </si>
  <si>
    <t>isovaleric acid</t>
  </si>
  <si>
    <t>503-74-2</t>
  </si>
  <si>
    <t>jet fuel</t>
  </si>
  <si>
    <t>kaolin</t>
  </si>
  <si>
    <t>1332-58-7</t>
  </si>
  <si>
    <t>kaolin, calcined</t>
  </si>
  <si>
    <t>92704-41-1</t>
  </si>
  <si>
    <t>kaolinite</t>
  </si>
  <si>
    <t>1318-74-7</t>
  </si>
  <si>
    <t>kerosene</t>
  </si>
  <si>
    <t>8008-20-6</t>
  </si>
  <si>
    <t>ketene</t>
  </si>
  <si>
    <t>463-51-4</t>
  </si>
  <si>
    <t>ketone, generic, not otherwise specified</t>
  </si>
  <si>
    <t>ketones, C11</t>
  </si>
  <si>
    <t>71808-49-6</t>
  </si>
  <si>
    <t>L-(+)-tartaric acid diammonium salt</t>
  </si>
  <si>
    <t>3164-29-2</t>
  </si>
  <si>
    <t>lactic acid</t>
  </si>
  <si>
    <t>50-21-5</t>
  </si>
  <si>
    <t>lactic acid butyl ester</t>
  </si>
  <si>
    <t>34451-19-9</t>
  </si>
  <si>
    <t>lactic acid propyl ester</t>
  </si>
  <si>
    <t>616-09-1</t>
  </si>
  <si>
    <t>lactonitrile</t>
  </si>
  <si>
    <t>78-97-7</t>
  </si>
  <si>
    <t>lactose, anhydrous</t>
  </si>
  <si>
    <t>63-42-3 (PM)</t>
  </si>
  <si>
    <t>63-42-3 (Vapor)</t>
  </si>
  <si>
    <t>L-alpha-lecithin, soybean</t>
  </si>
  <si>
    <t>8002-02-5</t>
  </si>
  <si>
    <t>lambda-cyhalothrin</t>
  </si>
  <si>
    <t>91465-08-6 (PM)</t>
  </si>
  <si>
    <t>91465-08-6 (Vapor)</t>
  </si>
  <si>
    <t>lanoline, anhydrous</t>
  </si>
  <si>
    <t>8006-54-0 (PM)</t>
  </si>
  <si>
    <t>8006-54-0 (Vapor)</t>
  </si>
  <si>
    <t>lanthanum chloride</t>
  </si>
  <si>
    <t>10099-58-8</t>
  </si>
  <si>
    <t>lanthanum nitrate</t>
  </si>
  <si>
    <t>10277-43-7</t>
  </si>
  <si>
    <t>lanthanum oxide</t>
  </si>
  <si>
    <t>1312-81-8</t>
  </si>
  <si>
    <t>lard oil</t>
  </si>
  <si>
    <t>8016-28-2</t>
  </si>
  <si>
    <t>L-ascorbic acid</t>
  </si>
  <si>
    <t>50-81-7</t>
  </si>
  <si>
    <t>lasiocarpine</t>
  </si>
  <si>
    <t>303-34-4</t>
  </si>
  <si>
    <t>lauric acid</t>
  </si>
  <si>
    <t>143-07-7</t>
  </si>
  <si>
    <t>lauric acid monoethanolamine</t>
  </si>
  <si>
    <t>142-78-9</t>
  </si>
  <si>
    <t>lauric nitrile</t>
  </si>
  <si>
    <t>2437-25-4</t>
  </si>
  <si>
    <t>lauroamide propyl betaine</t>
  </si>
  <si>
    <t>61789-40-0 (PM)</t>
  </si>
  <si>
    <t>61789-40-0 (Vapor)</t>
  </si>
  <si>
    <t>lauryl alcohol</t>
  </si>
  <si>
    <t>112-53-8</t>
  </si>
  <si>
    <t>lauryl bromide</t>
  </si>
  <si>
    <t>143-15-7</t>
  </si>
  <si>
    <t>lauryl hydroxyethyl imidazoline</t>
  </si>
  <si>
    <t>136-99-2</t>
  </si>
  <si>
    <t>lauryl hydroxysultaine</t>
  </si>
  <si>
    <t>13197-79-1 (PM)</t>
  </si>
  <si>
    <t>13197-79-1 (Vapor)</t>
  </si>
  <si>
    <t>lead</t>
  </si>
  <si>
    <t>7439-92-1</t>
  </si>
  <si>
    <t>lead arsenate</t>
  </si>
  <si>
    <t>7784-40-9</t>
  </si>
  <si>
    <t>lead borate glass</t>
  </si>
  <si>
    <t>65997-18-4</t>
  </si>
  <si>
    <t>lead chromate</t>
  </si>
  <si>
    <t>7758-97-6</t>
  </si>
  <si>
    <t>lead chromate oxide</t>
  </si>
  <si>
    <t>18454-12-1</t>
  </si>
  <si>
    <t>lead dioxide</t>
  </si>
  <si>
    <t>1309-60-0</t>
  </si>
  <si>
    <t>lead monooxide</t>
  </si>
  <si>
    <t>1317-36-8</t>
  </si>
  <si>
    <t>lead nitrate</t>
  </si>
  <si>
    <t>10099-74-8</t>
  </si>
  <si>
    <t>lead oxide phosphonate</t>
  </si>
  <si>
    <t>12141-20-7</t>
  </si>
  <si>
    <t>lead sulfochromate yellow</t>
  </si>
  <si>
    <t>1344-37-2</t>
  </si>
  <si>
    <t>lead(II) hypophosphite</t>
  </si>
  <si>
    <t>10294-58-3</t>
  </si>
  <si>
    <t>lead(IV) chloride</t>
  </si>
  <si>
    <t>13463-30-4</t>
  </si>
  <si>
    <t>leavo-menthol</t>
  </si>
  <si>
    <t>2216-51-5 (PM)</t>
  </si>
  <si>
    <t>2216-51-5 (Vapor)</t>
  </si>
  <si>
    <t>lecithin</t>
  </si>
  <si>
    <t>8002-43-5</t>
  </si>
  <si>
    <t>lemon extract</t>
  </si>
  <si>
    <t>84929-31-7</t>
  </si>
  <si>
    <t>lemon oil</t>
  </si>
  <si>
    <t>8008-56-8</t>
  </si>
  <si>
    <t>lemon terpenes</t>
  </si>
  <si>
    <t>68917-33-9</t>
  </si>
  <si>
    <t>lemongrass oil</t>
  </si>
  <si>
    <t>8007-02-1</t>
  </si>
  <si>
    <t>lemonile</t>
  </si>
  <si>
    <t>61792-11-8</t>
  </si>
  <si>
    <t>levulinic acid</t>
  </si>
  <si>
    <t>123-76-2</t>
  </si>
  <si>
    <t>L-histidinol phosphate</t>
  </si>
  <si>
    <t>25679-93-0</t>
  </si>
  <si>
    <t>light aliphatic solvent naphtha</t>
  </si>
  <si>
    <t>64742-89-8</t>
  </si>
  <si>
    <t>light aromatic distillate</t>
  </si>
  <si>
    <t>67891-80-9</t>
  </si>
  <si>
    <t>light cat cracked gasoline</t>
  </si>
  <si>
    <t>64741-55-5</t>
  </si>
  <si>
    <t>light reformate (contains 8-12% benzene)</t>
  </si>
  <si>
    <t>light vacuum gas oils (petroleum)</t>
  </si>
  <si>
    <t>64741-58-8</t>
  </si>
  <si>
    <t>lignin sulfate</t>
  </si>
  <si>
    <t>8068-05-1</t>
  </si>
  <si>
    <t>lignin, alkali, reaction products with dimethylamine and formaldehyde</t>
  </si>
  <si>
    <t>110152-58-4</t>
  </si>
  <si>
    <t>lily aldehyde</t>
  </si>
  <si>
    <t>80-54-6</t>
  </si>
  <si>
    <t>lime terpenes</t>
  </si>
  <si>
    <t>68917-71-5</t>
  </si>
  <si>
    <t>limonene</t>
  </si>
  <si>
    <t>138-86-3</t>
  </si>
  <si>
    <t>lindane</t>
  </si>
  <si>
    <t>58-89-9</t>
  </si>
  <si>
    <t>linear alkyl benzenesulphonate</t>
  </si>
  <si>
    <t>42615-29-2 (PM)</t>
  </si>
  <si>
    <t>42615-29-2 (Vapor)</t>
  </si>
  <si>
    <t>linear alkyl sulfonic acid</t>
  </si>
  <si>
    <t>linear alkylbenzene sulfonic acid</t>
  </si>
  <si>
    <t>linear alkylbenzenesulfonic acid</t>
  </si>
  <si>
    <t>linoleic acid</t>
  </si>
  <si>
    <t>60-33-3 (PM)</t>
  </si>
  <si>
    <t>60-33-3 (Vapor)</t>
  </si>
  <si>
    <t>linoleic betaine</t>
  </si>
  <si>
    <t>linseed oil</t>
  </si>
  <si>
    <t>8001-26-1</t>
  </si>
  <si>
    <t>linseed oil fatty acid</t>
  </si>
  <si>
    <t>20761-33-4</t>
  </si>
  <si>
    <t>linseed oil polymerized</t>
  </si>
  <si>
    <t>67746-08-1</t>
  </si>
  <si>
    <t>linseed oil, glycerin, pentaerythritol, gum rosin, maleic anhydride, phthalic anhydride polymer (alkyd oil)</t>
  </si>
  <si>
    <t>68512-98-1 (PM)</t>
  </si>
  <si>
    <t>68512-98-1 (Vapor)</t>
  </si>
  <si>
    <t>Linuron</t>
  </si>
  <si>
    <t>330-55-2</t>
  </si>
  <si>
    <t>lithium</t>
  </si>
  <si>
    <t>7439-93-2</t>
  </si>
  <si>
    <t>lithium 12-hydroxystearate</t>
  </si>
  <si>
    <t>7620-77-1</t>
  </si>
  <si>
    <t>lithium carbonate</t>
  </si>
  <si>
    <t>554-13-2</t>
  </si>
  <si>
    <t>lithium chloride</t>
  </si>
  <si>
    <t>7447-41-8</t>
  </si>
  <si>
    <t>lithium hexafluorophosphate</t>
  </si>
  <si>
    <t>21324-40-3</t>
  </si>
  <si>
    <t>lithium hydride</t>
  </si>
  <si>
    <t>7580-67-8</t>
  </si>
  <si>
    <t>lithium hydroxide</t>
  </si>
  <si>
    <t>1310-65-2</t>
  </si>
  <si>
    <t>lithium oxide</t>
  </si>
  <si>
    <t>12057-24-8</t>
  </si>
  <si>
    <t>lithium silicate</t>
  </si>
  <si>
    <t>12627-14-4</t>
  </si>
  <si>
    <t>lithium, inorganic compounds</t>
  </si>
  <si>
    <t>litsea cubeba oil</t>
  </si>
  <si>
    <t>68855-99-2</t>
  </si>
  <si>
    <t>l-lysine</t>
  </si>
  <si>
    <t>56-87-1</t>
  </si>
  <si>
    <t>Longifolene</t>
  </si>
  <si>
    <t>475-20-7</t>
  </si>
  <si>
    <t>low condensate of terephthalic acid</t>
  </si>
  <si>
    <t>lubricating oils (petroleum), C&gt;25, hydrotreated bright stock-based</t>
  </si>
  <si>
    <t>72623-83-7</t>
  </si>
  <si>
    <t>lubricating oils, petroleum, hydrotreated, spent</t>
  </si>
  <si>
    <t>64742-58-1</t>
  </si>
  <si>
    <t>lupinine acrylate</t>
  </si>
  <si>
    <t>60537-74-8</t>
  </si>
  <si>
    <t>m/p-tolualdehyde</t>
  </si>
  <si>
    <t>m/p-xylene</t>
  </si>
  <si>
    <t>179601-23-1</t>
  </si>
  <si>
    <t>magnesite</t>
  </si>
  <si>
    <t>546-93-0</t>
  </si>
  <si>
    <t>magnesium aluminum silicate</t>
  </si>
  <si>
    <t>1318-59-8</t>
  </si>
  <si>
    <t>magnesium bis(2-dodecylbenzenesulfonate)</t>
  </si>
  <si>
    <t>27479-45-4</t>
  </si>
  <si>
    <t>magnesium bis(2-ethylhexanoate)</t>
  </si>
  <si>
    <t>15602-15-0</t>
  </si>
  <si>
    <t>magnesium calcium silicate</t>
  </si>
  <si>
    <t>14483-19-3</t>
  </si>
  <si>
    <t>magnesium chloride</t>
  </si>
  <si>
    <t>7786-30-3</t>
  </si>
  <si>
    <t>magnesium chromate</t>
  </si>
  <si>
    <t>13423-61-5</t>
  </si>
  <si>
    <t>magnesium ferrite</t>
  </si>
  <si>
    <t>12068-86-9</t>
  </si>
  <si>
    <t>magnesium fluoride</t>
  </si>
  <si>
    <t>7783-40-6</t>
  </si>
  <si>
    <t>magnesium hexafluorosilicate</t>
  </si>
  <si>
    <t>16949-65-8 (Not Defined)</t>
  </si>
  <si>
    <t>magnesium hexafluorosilicate | For air permit reviews in agricultural areas</t>
  </si>
  <si>
    <t>magnesium hexafluorosilicate | For air permit reviews in agricultural areas with cattle</t>
  </si>
  <si>
    <t>magnesium hydroxide</t>
  </si>
  <si>
    <t>1309-42-8</t>
  </si>
  <si>
    <t>magnesium nitrate</t>
  </si>
  <si>
    <t>10377-60-3</t>
  </si>
  <si>
    <t>magnesium oxide</t>
  </si>
  <si>
    <t>1309-48-4</t>
  </si>
  <si>
    <t>magnesium petroleum sulfonate</t>
  </si>
  <si>
    <t>61789-87-5</t>
  </si>
  <si>
    <t>magnesium resinate</t>
  </si>
  <si>
    <t>68611-24-5</t>
  </si>
  <si>
    <t>magnesium salt of dodecylbenzene succinic anhydride</t>
  </si>
  <si>
    <t>71786-47-5</t>
  </si>
  <si>
    <t>magnesium silica hydrate</t>
  </si>
  <si>
    <t>1343-90-4</t>
  </si>
  <si>
    <t>magnesium stearate</t>
  </si>
  <si>
    <t>557-04-0</t>
  </si>
  <si>
    <t>magnesium sulfate</t>
  </si>
  <si>
    <t>7487-88-9</t>
  </si>
  <si>
    <t>magnesium sulfate, heptahydrate</t>
  </si>
  <si>
    <t>10034-99-8</t>
  </si>
  <si>
    <t>magnesium, elemental</t>
  </si>
  <si>
    <t>7439-95-4</t>
  </si>
  <si>
    <t>malachite green</t>
  </si>
  <si>
    <t>569-64-2</t>
  </si>
  <si>
    <t>Malathion</t>
  </si>
  <si>
    <t>121-75-5</t>
  </si>
  <si>
    <t>maleic acid</t>
  </si>
  <si>
    <t>110-16-7</t>
  </si>
  <si>
    <t>maleic anhydride</t>
  </si>
  <si>
    <t>108-31-6</t>
  </si>
  <si>
    <t>maleic hydrazide</t>
  </si>
  <si>
    <t>123-33-1</t>
  </si>
  <si>
    <t>malic acid</t>
  </si>
  <si>
    <t>6915-15-7</t>
  </si>
  <si>
    <t>malonic acid</t>
  </si>
  <si>
    <t>141-82-2</t>
  </si>
  <si>
    <t>malononitrile</t>
  </si>
  <si>
    <t>109-77-3</t>
  </si>
  <si>
    <t>Mancozeb</t>
  </si>
  <si>
    <t>8018-01-7</t>
  </si>
  <si>
    <t>maneb</t>
  </si>
  <si>
    <t>12427-38-2</t>
  </si>
  <si>
    <t>manganese</t>
  </si>
  <si>
    <t>7439-96-5</t>
  </si>
  <si>
    <t>manganese carboxylate</t>
  </si>
  <si>
    <t>27253-32-3</t>
  </si>
  <si>
    <t>manganese cyclopentadienyl tricarbonyl</t>
  </si>
  <si>
    <t>12079-65-1</t>
  </si>
  <si>
    <t>manganese dihydrogen phosphate</t>
  </si>
  <si>
    <t>18718-07-5</t>
  </si>
  <si>
    <t>manganese drier (50% Mn decanoate)</t>
  </si>
  <si>
    <t>23250-73-9</t>
  </si>
  <si>
    <t>manganese naphthenate</t>
  </si>
  <si>
    <t>61788-57-6</t>
  </si>
  <si>
    <t>manganese octoate</t>
  </si>
  <si>
    <t>15956-58-8</t>
  </si>
  <si>
    <t>manganese salt with synthetic acids</t>
  </si>
  <si>
    <t>68443-00-5</t>
  </si>
  <si>
    <t>manganese(II) acetate</t>
  </si>
  <si>
    <t>638-38-0</t>
  </si>
  <si>
    <t>manganese(II) carbonate</t>
  </si>
  <si>
    <t>598-62-9</t>
  </si>
  <si>
    <t>manganese(II) chloride</t>
  </si>
  <si>
    <t>7773-01-5</t>
  </si>
  <si>
    <t>manganese(II) nitrate</t>
  </si>
  <si>
    <t>10377-66-9</t>
  </si>
  <si>
    <t>manganese(II) oxide</t>
  </si>
  <si>
    <t>1344-43-0</t>
  </si>
  <si>
    <t>manganese(II) phosphate</t>
  </si>
  <si>
    <t>14154-09-7</t>
  </si>
  <si>
    <t>manganese(II) silicate</t>
  </si>
  <si>
    <t>7759-00-4</t>
  </si>
  <si>
    <t>manganese(II) sulfate</t>
  </si>
  <si>
    <t>7785-87-7</t>
  </si>
  <si>
    <t>manganese(II,III) oxide</t>
  </si>
  <si>
    <t>1317-35-7</t>
  </si>
  <si>
    <t>manganese(III) oxide</t>
  </si>
  <si>
    <t>1317-34-6</t>
  </si>
  <si>
    <t>manganese(IV) oxide</t>
  </si>
  <si>
    <t>1313-13-9</t>
  </si>
  <si>
    <t>manganese, inorganic compounds</t>
  </si>
  <si>
    <t>mannitol</t>
  </si>
  <si>
    <t>87-78-5</t>
  </si>
  <si>
    <t>mannose</t>
  </si>
  <si>
    <t>3458-28-4</t>
  </si>
  <si>
    <t>m-chloroaniline</t>
  </si>
  <si>
    <t>108-42-9</t>
  </si>
  <si>
    <t>m-chlorophenol</t>
  </si>
  <si>
    <t>108-43-0</t>
  </si>
  <si>
    <t>m-cresol</t>
  </si>
  <si>
    <t>108-39-4</t>
  </si>
  <si>
    <t>m-cresoxyethanol</t>
  </si>
  <si>
    <t>37281-57-5 (PM)</t>
  </si>
  <si>
    <t>37281-57-5 (Vapor)</t>
  </si>
  <si>
    <t>m-diethylbenzene</t>
  </si>
  <si>
    <t>141-93-5</t>
  </si>
  <si>
    <t>medium aliphatic solvent naphtha (petroleum)</t>
  </si>
  <si>
    <t>64742-88-7</t>
  </si>
  <si>
    <t>medium reformate (contains 13.38% benzene)</t>
  </si>
  <si>
    <t>Mefenoxam</t>
  </si>
  <si>
    <t>70630-17-0</t>
  </si>
  <si>
    <t>melamine</t>
  </si>
  <si>
    <t>108-78-1</t>
  </si>
  <si>
    <t>Melphalan</t>
  </si>
  <si>
    <t>148-82-3</t>
  </si>
  <si>
    <t>menthol</t>
  </si>
  <si>
    <t>89-78-1</t>
  </si>
  <si>
    <t>Mepiquat chloride</t>
  </si>
  <si>
    <t>24307-26-4</t>
  </si>
  <si>
    <t>mercaptanized vinyl norbornene</t>
  </si>
  <si>
    <t>mercaptobenzothiazole</t>
  </si>
  <si>
    <t>149-30-4</t>
  </si>
  <si>
    <t>mercuric (II) nitrate</t>
  </si>
  <si>
    <t>10045-94-0</t>
  </si>
  <si>
    <t>mercury</t>
  </si>
  <si>
    <t>7439-97-6</t>
  </si>
  <si>
    <t>mercury, alkyls</t>
  </si>
  <si>
    <t>mercury, aryl compounds</t>
  </si>
  <si>
    <t>mercury, inorganic compounds</t>
  </si>
  <si>
    <t>mesityl oxide</t>
  </si>
  <si>
    <t>141-79-7</t>
  </si>
  <si>
    <t>meso-2,3-dimethylsuccinic acid</t>
  </si>
  <si>
    <t>608-40-2</t>
  </si>
  <si>
    <t>meta-cymene</t>
  </si>
  <si>
    <t>535-77-3</t>
  </si>
  <si>
    <t>Metalaxyl</t>
  </si>
  <si>
    <t>57837-19-1</t>
  </si>
  <si>
    <t>metallurgical coke (86-91% carbon)</t>
  </si>
  <si>
    <t>Metanil Yellow</t>
  </si>
  <si>
    <t>587-98-4</t>
  </si>
  <si>
    <t>methacrolein</t>
  </si>
  <si>
    <t>78-85-3</t>
  </si>
  <si>
    <t>methacrylamide</t>
  </si>
  <si>
    <t>79-39-0</t>
  </si>
  <si>
    <t>methacrylic acid</t>
  </si>
  <si>
    <t>79-41-4</t>
  </si>
  <si>
    <t>methacrylic acid ethyl acrylate polymer</t>
  </si>
  <si>
    <t>25212-88-8</t>
  </si>
  <si>
    <t>methacrylic acid triethylenetetramine epichlorhydrine Bisphenol A N-oleyl-1,3-propanediamine polymer</t>
  </si>
  <si>
    <t>67846-33-7</t>
  </si>
  <si>
    <t>methacrylonitrile</t>
  </si>
  <si>
    <t>126-98-7</t>
  </si>
  <si>
    <t>methacryloxyethyl ethylene urea</t>
  </si>
  <si>
    <t>86261-90-7</t>
  </si>
  <si>
    <t>methane sulfonyl chloride</t>
  </si>
  <si>
    <t>124-63-0</t>
  </si>
  <si>
    <t>methanediol dipropanoate</t>
  </si>
  <si>
    <t>7044-96-4 (PM)</t>
  </si>
  <si>
    <t>7044-96-4 (Vapor)</t>
  </si>
  <si>
    <t>methanesulfonic acid</t>
  </si>
  <si>
    <t>75-75-2</t>
  </si>
  <si>
    <t>methanol</t>
  </si>
  <si>
    <t>67-56-1</t>
  </si>
  <si>
    <t>methapyrilene</t>
  </si>
  <si>
    <t>91-80-5</t>
  </si>
  <si>
    <t>methidathion</t>
  </si>
  <si>
    <t>950-37-8</t>
  </si>
  <si>
    <t>Methiocarb (Mesurol)</t>
  </si>
  <si>
    <t>2032-65-7</t>
  </si>
  <si>
    <t>methomyl</t>
  </si>
  <si>
    <t>16752-77-5</t>
  </si>
  <si>
    <t>methomyl oxime</t>
  </si>
  <si>
    <t>13749-94-5</t>
  </si>
  <si>
    <t>methoxy-3-propoxypropanol dipropylglycomethyl ether</t>
  </si>
  <si>
    <t>20324-32-7</t>
  </si>
  <si>
    <t>methoxyacetic acid</t>
  </si>
  <si>
    <t>625-45-6</t>
  </si>
  <si>
    <t>methoxybenzene</t>
  </si>
  <si>
    <t>100-66-3</t>
  </si>
  <si>
    <t>Methoxychlor</t>
  </si>
  <si>
    <t>72-43-5</t>
  </si>
  <si>
    <t>methoxyflurane</t>
  </si>
  <si>
    <t>76-38-0</t>
  </si>
  <si>
    <t>methoxyisopropylamine</t>
  </si>
  <si>
    <t>37143-54-7</t>
  </si>
  <si>
    <t>methoxyphenyl glycidyl ether</t>
  </si>
  <si>
    <t>2210-74-4 (PM)</t>
  </si>
  <si>
    <t>2210-74-4 (Vapor)</t>
  </si>
  <si>
    <t>methoxypoly[oxyethylene/oxypropylene]-2-propylamine</t>
  </si>
  <si>
    <t>83713-01-3</t>
  </si>
  <si>
    <t>methyl 1H-benzimidazol-2-ylcarbamate</t>
  </si>
  <si>
    <t>10605-21-7</t>
  </si>
  <si>
    <t>methyl 2-cyanoacrylate</t>
  </si>
  <si>
    <t>137-05-3</t>
  </si>
  <si>
    <t>methyl 2-hydroxyethyl cellulose</t>
  </si>
  <si>
    <t>9032-42-2</t>
  </si>
  <si>
    <t>methyl 3,5-di-tert-butyl-4-hydroxyhydrocinnamate</t>
  </si>
  <si>
    <t>6386-38-5</t>
  </si>
  <si>
    <t>methyl 4-ethoxybenzoate</t>
  </si>
  <si>
    <t>23676-08-6</t>
  </si>
  <si>
    <t>methyl 4-methylcyclohexanecarboxylate</t>
  </si>
  <si>
    <t>51181-40-9</t>
  </si>
  <si>
    <t>methyl 9-decenoate</t>
  </si>
  <si>
    <t>25601-41-6 (PM)</t>
  </si>
  <si>
    <t>25601-41-6 (Vapor)</t>
  </si>
  <si>
    <t>methyl acetate</t>
  </si>
  <si>
    <t>79-20-9</t>
  </si>
  <si>
    <t>methyl acetoacetate</t>
  </si>
  <si>
    <t>105-45-3</t>
  </si>
  <si>
    <t>methyl acetylene-propadiene mixture</t>
  </si>
  <si>
    <t>59355-75-8</t>
  </si>
  <si>
    <t>methyl acrylate</t>
  </si>
  <si>
    <t>96-33-3</t>
  </si>
  <si>
    <t>methyl aniline</t>
  </si>
  <si>
    <t>100-61-8</t>
  </si>
  <si>
    <t>methyl benzoate</t>
  </si>
  <si>
    <t>93-58-3</t>
  </si>
  <si>
    <t>methyl bis(tallowamido ethyl-2-hydroxyethyl ammonium methyl sulfate</t>
  </si>
  <si>
    <t>68410-69-5</t>
  </si>
  <si>
    <t>methyl butyl ketone</t>
  </si>
  <si>
    <t>591-78-6</t>
  </si>
  <si>
    <t>methyl butyrate</t>
  </si>
  <si>
    <t>623-42-7</t>
  </si>
  <si>
    <t>methyl caprylate</t>
  </si>
  <si>
    <t>111-11-5</t>
  </si>
  <si>
    <t>methyl carbamate</t>
  </si>
  <si>
    <t>598-55-0</t>
  </si>
  <si>
    <t>methyl chlorodifluoroacetate</t>
  </si>
  <si>
    <t>1514-87-0</t>
  </si>
  <si>
    <t>methyl chloroformate</t>
  </si>
  <si>
    <t>79-22-1</t>
  </si>
  <si>
    <t>methyl coconate</t>
  </si>
  <si>
    <t>67762-37-2</t>
  </si>
  <si>
    <t>methyl cyanoacetate</t>
  </si>
  <si>
    <t>105-34-0</t>
  </si>
  <si>
    <t>methyl cyclohexene</t>
  </si>
  <si>
    <t>1335-86-0</t>
  </si>
  <si>
    <t>methyl cyclopentadienyl manganese tricarbonyl</t>
  </si>
  <si>
    <t>12108-13-3</t>
  </si>
  <si>
    <t>methyl decanoate</t>
  </si>
  <si>
    <t>110-42-9</t>
  </si>
  <si>
    <t>methyl dichlorosilane</t>
  </si>
  <si>
    <t>75-54-7</t>
  </si>
  <si>
    <t>methyl ethyl aniline</t>
  </si>
  <si>
    <t>24549-06-2</t>
  </si>
  <si>
    <t>methyl ethyl benzene, all isomers</t>
  </si>
  <si>
    <t>methyl ethyl ketone</t>
  </si>
  <si>
    <t>78-93-3</t>
  </si>
  <si>
    <t>methyl ethyl ketone oxime</t>
  </si>
  <si>
    <t>96-29-7</t>
  </si>
  <si>
    <t>methyl ethyl ketone peroxide</t>
  </si>
  <si>
    <t>1338-23-4</t>
  </si>
  <si>
    <t>methyl ethyl succinate</t>
  </si>
  <si>
    <t>627-73-6</t>
  </si>
  <si>
    <t>methyl formamide</t>
  </si>
  <si>
    <t>123-39-7</t>
  </si>
  <si>
    <t>methyl formate</t>
  </si>
  <si>
    <t>107-31-3</t>
  </si>
  <si>
    <t>methyl glutaronitrile</t>
  </si>
  <si>
    <t>4553-62-2</t>
  </si>
  <si>
    <t>methyl glycolate</t>
  </si>
  <si>
    <t>96-35-5</t>
  </si>
  <si>
    <t>methyl hexahydrophthalic anhydride</t>
  </si>
  <si>
    <t>25550-51-0</t>
  </si>
  <si>
    <t>methyl hydrazine</t>
  </si>
  <si>
    <t>60-34-4</t>
  </si>
  <si>
    <t>methyl iodide</t>
  </si>
  <si>
    <t>74-88-4</t>
  </si>
  <si>
    <t>methyl isoamyl ketone</t>
  </si>
  <si>
    <t>110-12-3</t>
  </si>
  <si>
    <t>methyl isobutyl ketone</t>
  </si>
  <si>
    <t>108-10-1</t>
  </si>
  <si>
    <t>methyl isobutyrate</t>
  </si>
  <si>
    <t>547-63-7</t>
  </si>
  <si>
    <t>methyl isocyanate</t>
  </si>
  <si>
    <t>624-83-9</t>
  </si>
  <si>
    <t>methyl isopropyl ether</t>
  </si>
  <si>
    <t>598-53-8</t>
  </si>
  <si>
    <t>methyl isopropyl ketone</t>
  </si>
  <si>
    <t>563-80-4</t>
  </si>
  <si>
    <t>methyl isothiocyanate</t>
  </si>
  <si>
    <t>556-61-6</t>
  </si>
  <si>
    <t>methyl isovalerate</t>
  </si>
  <si>
    <t>556-24-1</t>
  </si>
  <si>
    <t>methyl laurate</t>
  </si>
  <si>
    <t>111-82-0</t>
  </si>
  <si>
    <t>methyl mercaptan</t>
  </si>
  <si>
    <t>74-93-1</t>
  </si>
  <si>
    <t>methyl mercaptopropianamide</t>
  </si>
  <si>
    <t>52334-99-3</t>
  </si>
  <si>
    <t>methyl methacrylate</t>
  </si>
  <si>
    <t>80-62-6</t>
  </si>
  <si>
    <t>methyl methanesulfonate</t>
  </si>
  <si>
    <t>66-27-3</t>
  </si>
  <si>
    <t>methyl methoxyacetate</t>
  </si>
  <si>
    <t>6290-49-9</t>
  </si>
  <si>
    <t>methyl n-amyl ketone</t>
  </si>
  <si>
    <t>110-43-0</t>
  </si>
  <si>
    <t>methyl nonafluorobutyl ether</t>
  </si>
  <si>
    <t>163702-07-6</t>
  </si>
  <si>
    <t>methyl octyl ketone</t>
  </si>
  <si>
    <t>693-54-9</t>
  </si>
  <si>
    <t>methyl oleate</t>
  </si>
  <si>
    <t>112-62-9 (PM)</t>
  </si>
  <si>
    <t>112-62-9 (Vapor)</t>
  </si>
  <si>
    <t>methyl orange</t>
  </si>
  <si>
    <t>547-58-0</t>
  </si>
  <si>
    <t>methyl palmitate</t>
  </si>
  <si>
    <t>112-39-0 (PM)</t>
  </si>
  <si>
    <t>112-39-0 (Vapor)</t>
  </si>
  <si>
    <t>methyl parathion</t>
  </si>
  <si>
    <t>298-00-0</t>
  </si>
  <si>
    <t>methyl phenyl silsesquioxanes-dimethyl, diphenyl siloxane polymers</t>
  </si>
  <si>
    <t>68440-64-2 (PM)</t>
  </si>
  <si>
    <t>68440-64-2 (Vapor)</t>
  </si>
  <si>
    <t>methyl phenylglyoxylic acid</t>
  </si>
  <si>
    <t>15206-55-0 (PM)</t>
  </si>
  <si>
    <t>15206-55-0 (Vapor)</t>
  </si>
  <si>
    <t>methyl propandiol</t>
  </si>
  <si>
    <t>2163-42-0</t>
  </si>
  <si>
    <t>methyl propionate</t>
  </si>
  <si>
    <t>554-12-1</t>
  </si>
  <si>
    <t>methyl propyl ether</t>
  </si>
  <si>
    <t>557-17-5</t>
  </si>
  <si>
    <t>methyl p-toluate</t>
  </si>
  <si>
    <t>99-75-2</t>
  </si>
  <si>
    <t>methyl salicylate</t>
  </si>
  <si>
    <t>119-36-8</t>
  </si>
  <si>
    <t>methyl sec-butyl ketone</t>
  </si>
  <si>
    <t>565-61-7</t>
  </si>
  <si>
    <t>methyl silane</t>
  </si>
  <si>
    <t>992-94-9</t>
  </si>
  <si>
    <t>methyl stearate</t>
  </si>
  <si>
    <t>112-61-8</t>
  </si>
  <si>
    <t>methyl tert-butyl ether</t>
  </si>
  <si>
    <t>1634-04-4</t>
  </si>
  <si>
    <t>methyl trimethylacetate</t>
  </si>
  <si>
    <t>598-98-1 (PM)</t>
  </si>
  <si>
    <t>598-98-1 (Vapor)</t>
  </si>
  <si>
    <t>methyl vinyl acetate</t>
  </si>
  <si>
    <t>3724-55-8</t>
  </si>
  <si>
    <t>methyl vinyl ether</t>
  </si>
  <si>
    <t>107-25-5</t>
  </si>
  <si>
    <t>methyl vinyl ketone</t>
  </si>
  <si>
    <t>78-94-4</t>
  </si>
  <si>
    <t>methyl-2-hydroxyisobutyrate</t>
  </si>
  <si>
    <t>2110-78-3</t>
  </si>
  <si>
    <t>methyl-3-mercaptopropionate</t>
  </si>
  <si>
    <t>2935-90-2</t>
  </si>
  <si>
    <t>methyl-3-methoxy proprionate</t>
  </si>
  <si>
    <t>3852-09-3</t>
  </si>
  <si>
    <t>methyl-5-norbornene-2,3-dicarboxylic anhydride</t>
  </si>
  <si>
    <t>25134-21-8</t>
  </si>
  <si>
    <t>methylacetaldehyde</t>
  </si>
  <si>
    <t>534-15-6</t>
  </si>
  <si>
    <t>methylaluminoxane</t>
  </si>
  <si>
    <t>120144-90-3</t>
  </si>
  <si>
    <t>methylamine</t>
  </si>
  <si>
    <t>74-89-5</t>
  </si>
  <si>
    <t>methylbiphenyl</t>
  </si>
  <si>
    <t>28652-72-4</t>
  </si>
  <si>
    <t>methylbis (phenylmethyl) benzene</t>
  </si>
  <si>
    <t>26898-17-9</t>
  </si>
  <si>
    <t>methylbutene (mixed isomers)</t>
  </si>
  <si>
    <t>26760-64-5</t>
  </si>
  <si>
    <t>methylcyclohexane</t>
  </si>
  <si>
    <t>108-87-2</t>
  </si>
  <si>
    <t>methylcyclohexanol</t>
  </si>
  <si>
    <t>25639-42-3</t>
  </si>
  <si>
    <t>methylcyclopentadiene</t>
  </si>
  <si>
    <t>26472-00-4</t>
  </si>
  <si>
    <t>methylcyclopentane</t>
  </si>
  <si>
    <t>96-37-7</t>
  </si>
  <si>
    <t>methylcyclopropane</t>
  </si>
  <si>
    <t>594-11-6</t>
  </si>
  <si>
    <t>methyldibutylamine</t>
  </si>
  <si>
    <t>3405-45-6</t>
  </si>
  <si>
    <t>methyldiethoxysilane</t>
  </si>
  <si>
    <t>2031-62-1</t>
  </si>
  <si>
    <t>methyldiethylamine</t>
  </si>
  <si>
    <t>616-39-7</t>
  </si>
  <si>
    <t>methylene bis(2-chloroaniline)</t>
  </si>
  <si>
    <t>101-14-4</t>
  </si>
  <si>
    <t>methylene bis(4-cyclohexylisocyanate)</t>
  </si>
  <si>
    <t>methylene bis(thiocyanate)</t>
  </si>
  <si>
    <t>6317-18-6</t>
  </si>
  <si>
    <t>methylene chloride</t>
  </si>
  <si>
    <t>75-09-2</t>
  </si>
  <si>
    <t>methylene diphenyl diisocyanate, mixed isomers</t>
  </si>
  <si>
    <t>methylene disalicylic acid</t>
  </si>
  <si>
    <t>27496-82-8</t>
  </si>
  <si>
    <t>methylethanolamine</t>
  </si>
  <si>
    <t>109-83-1</t>
  </si>
  <si>
    <t>methylhydroquinone</t>
  </si>
  <si>
    <t>95-71-6</t>
  </si>
  <si>
    <t>methylmercaptopropionaldehyde</t>
  </si>
  <si>
    <t>3268-49-3</t>
  </si>
  <si>
    <t>methylol dimethylhydantoin</t>
  </si>
  <si>
    <t>116-25-6</t>
  </si>
  <si>
    <t>methyloxirane polymer with oxirane, ether with (chloromethyl)oxirane polymer with 4,4'-(1-methylethylidene)bis[phenol]</t>
  </si>
  <si>
    <t>68036-95-3 (PM)</t>
  </si>
  <si>
    <t>68036-95-3 (Vapor)</t>
  </si>
  <si>
    <t>methyl-oxirane polymer with oxirane, mono-2-propenyl ether</t>
  </si>
  <si>
    <t>9041-33-2</t>
  </si>
  <si>
    <t>methyloxirane, polymer with oxirane ether with 2-ethyl-2-(hydroxymethyl)-1,3-propanediol</t>
  </si>
  <si>
    <t>52624-57-4 (PM)</t>
  </si>
  <si>
    <t>52624-57-4 (Vapor)</t>
  </si>
  <si>
    <t>methyloxirane, polymer with oxirane, (E)-2-butenedioate</t>
  </si>
  <si>
    <t>68186-54-9 (PM)</t>
  </si>
  <si>
    <t>68186-54-9 (Vapor)</t>
  </si>
  <si>
    <t>methyloxirane, polymer with oxirane, didodecylbenzenesulfonate</t>
  </si>
  <si>
    <t>68332-78-5 (PM)</t>
  </si>
  <si>
    <t>68332-78-5 (Vapor)</t>
  </si>
  <si>
    <t>methyloxirane, polymer with oxirane, ether with 1,2,3-propanetriol</t>
  </si>
  <si>
    <t>9082-00-2 (PM)</t>
  </si>
  <si>
    <t>9082-00-2 (Vapor)</t>
  </si>
  <si>
    <t>methyloxirane, polymer with oxirane, ether with 1,2,3-propanetriol (3:1), ether with (chloromethyl)oxirane polymer with 4,4'-(1-methylethylidene)bis[phenol]</t>
  </si>
  <si>
    <t>68036-92-0 (PM)</t>
  </si>
  <si>
    <t>68036-92-0 (Vapor)</t>
  </si>
  <si>
    <t>methyl-oxirane, polymer with oxirane, mono[2-(2-butoxyethoxy)ethyl]ether</t>
  </si>
  <si>
    <t>85637-75-8 (PM)</t>
  </si>
  <si>
    <t>85637-75-8 (Vapor)</t>
  </si>
  <si>
    <t>methyloxirane, polymer with oxirane, mono2,4,6-tris(1-phenylethyl)phenyl ether</t>
  </si>
  <si>
    <t>70880-56-7 (PM)</t>
  </si>
  <si>
    <t>70880-56-7 (Vapor)</t>
  </si>
  <si>
    <t>methyloxirane, polymer with oxirane, monoalkyl ethers</t>
  </si>
  <si>
    <t>37251-67-5 (PM)</t>
  </si>
  <si>
    <t>37251-67-5 (Vapor)</t>
  </si>
  <si>
    <t>methyloxirane, polymer with oxirane, monobutyl ether (polyalkylene glycol)</t>
  </si>
  <si>
    <t>9038-95-3</t>
  </si>
  <si>
    <t>m-ethylphenol</t>
  </si>
  <si>
    <t>620-17-7</t>
  </si>
  <si>
    <t>methyl-phenol compd with 2-aminoethanol (1:1)</t>
  </si>
  <si>
    <t>67786-08-7</t>
  </si>
  <si>
    <t>methylphosphonic dichloride</t>
  </si>
  <si>
    <t>676-97-1</t>
  </si>
  <si>
    <t>methylquinoline, unspecified</t>
  </si>
  <si>
    <t>27601-00-9</t>
  </si>
  <si>
    <t>methylstyrenated phenol</t>
  </si>
  <si>
    <t>68512-30-1</t>
  </si>
  <si>
    <t>methyltetralin</t>
  </si>
  <si>
    <t>1559-81-5</t>
  </si>
  <si>
    <t>methyltin tris(isooctyl thioglycollate)</t>
  </si>
  <si>
    <t>57583-34-3</t>
  </si>
  <si>
    <t>m-ethyltoluene</t>
  </si>
  <si>
    <t>620-14-4</t>
  </si>
  <si>
    <t>methyltri (ethylmethylketoxime) silane</t>
  </si>
  <si>
    <t>22984-54-9</t>
  </si>
  <si>
    <t>methyltriacetoxysilane</t>
  </si>
  <si>
    <t>4253-34-3</t>
  </si>
  <si>
    <t>methyltrichlorosilane</t>
  </si>
  <si>
    <t>75-79-6</t>
  </si>
  <si>
    <t>methyltriethoxysilane</t>
  </si>
  <si>
    <t>2031-67-6</t>
  </si>
  <si>
    <t>methyltrimethoxysilane</t>
  </si>
  <si>
    <t>1185-55-3</t>
  </si>
  <si>
    <t>methylundec-10-enoate</t>
  </si>
  <si>
    <t>111-81-9</t>
  </si>
  <si>
    <t>Metolachlor</t>
  </si>
  <si>
    <t>51218-45-2</t>
  </si>
  <si>
    <t>metoprolol</t>
  </si>
  <si>
    <t>83-43-2</t>
  </si>
  <si>
    <t>metoprolol succinate</t>
  </si>
  <si>
    <t>98418-47-4</t>
  </si>
  <si>
    <t>metoprolol tartrate</t>
  </si>
  <si>
    <t>56392-17-7</t>
  </si>
  <si>
    <t>Metribuzin</t>
  </si>
  <si>
    <t>21087-64-9</t>
  </si>
  <si>
    <t>metrifonate</t>
  </si>
  <si>
    <t>52-68-6</t>
  </si>
  <si>
    <t>Mevinphos</t>
  </si>
  <si>
    <t>7786-34-7</t>
  </si>
  <si>
    <t>mica</t>
  </si>
  <si>
    <t>12001-26-2</t>
  </si>
  <si>
    <t>microcrystalline wax</t>
  </si>
  <si>
    <t>63231-60-7</t>
  </si>
  <si>
    <t>microcrystalline wax food grade</t>
  </si>
  <si>
    <t>Mimic insecticide</t>
  </si>
  <si>
    <t>112410-23-8</t>
  </si>
  <si>
    <t>mineral spirits</t>
  </si>
  <si>
    <t>64475-85-0</t>
  </si>
  <si>
    <t>mineral wool fibers</t>
  </si>
  <si>
    <t>Mirex</t>
  </si>
  <si>
    <t>2385-85-5</t>
  </si>
  <si>
    <t>m-methylstyrene</t>
  </si>
  <si>
    <t>100-80-1</t>
  </si>
  <si>
    <t>m-nitrochlorobenzene</t>
  </si>
  <si>
    <t>121-73-3</t>
  </si>
  <si>
    <t>m-nitrophenol</t>
  </si>
  <si>
    <t>554-84-7</t>
  </si>
  <si>
    <t>m-nitrotoluene</t>
  </si>
  <si>
    <t>99-08-1</t>
  </si>
  <si>
    <t>moclobemide</t>
  </si>
  <si>
    <t>71320-77-9</t>
  </si>
  <si>
    <t>modified ammonium diphosphate (cyclohexyldimethylammonium dihydrogen phosphate)</t>
  </si>
  <si>
    <t>85099-25-8</t>
  </si>
  <si>
    <t>modified bisphenol polyglycidyl ether</t>
  </si>
  <si>
    <t>modified epoxy phenolic resin</t>
  </si>
  <si>
    <t>69898-58-4</t>
  </si>
  <si>
    <t>modified methylene diisocyanate</t>
  </si>
  <si>
    <t>modified polyethoxylated alcohol</t>
  </si>
  <si>
    <t>68603-25-8</t>
  </si>
  <si>
    <t>modified polyglycol diamines</t>
  </si>
  <si>
    <t>molasses</t>
  </si>
  <si>
    <t>68476-78-8</t>
  </si>
  <si>
    <t>molecular sieves</t>
  </si>
  <si>
    <t>molybdate orange</t>
  </si>
  <si>
    <t>12656-85-8</t>
  </si>
  <si>
    <t>molybdenum</t>
  </si>
  <si>
    <t>7439-98-7</t>
  </si>
  <si>
    <t>molybdenum disulfide</t>
  </si>
  <si>
    <t>1317-33-5</t>
  </si>
  <si>
    <t>molybdenum sodium oxide</t>
  </si>
  <si>
    <t>12680-49-8</t>
  </si>
  <si>
    <t>molybdenum trioxide</t>
  </si>
  <si>
    <t>1313-27-5</t>
  </si>
  <si>
    <t>molybdenum zinc oxide</t>
  </si>
  <si>
    <t>61583-60-6</t>
  </si>
  <si>
    <t>molybdenum, insoluble compounds</t>
  </si>
  <si>
    <t>molybdenum, soluble compounds</t>
  </si>
  <si>
    <t>Monitor Technical</t>
  </si>
  <si>
    <t>10265-92-6</t>
  </si>
  <si>
    <t>mono-(1,1,3,3-tetramethylbutylphenyl) ether polyethylene glycols</t>
  </si>
  <si>
    <t>9036-19-5</t>
  </si>
  <si>
    <t>mono[(C10-16-alkyloxy)methyl] oxirane derivs</t>
  </si>
  <si>
    <t>68081-84-5 (PM)</t>
  </si>
  <si>
    <t>68081-84-5 (Vapor)</t>
  </si>
  <si>
    <t>monoacryloyloxyethyl succinate</t>
  </si>
  <si>
    <t>50940-49-3</t>
  </si>
  <si>
    <t>monoammonium phosphate</t>
  </si>
  <si>
    <t>7722-76-1</t>
  </si>
  <si>
    <t>monoazo yellow 2512</t>
  </si>
  <si>
    <t>2512-29-0</t>
  </si>
  <si>
    <t>monobromo-3-nitrilopropionamide</t>
  </si>
  <si>
    <t>1113-55-9</t>
  </si>
  <si>
    <t>monochloropinacolone</t>
  </si>
  <si>
    <t>13547-70-1</t>
  </si>
  <si>
    <t>monochlorosilane</t>
  </si>
  <si>
    <t>13465-78-6</t>
  </si>
  <si>
    <t>monocrotophos</t>
  </si>
  <si>
    <t>6923-22-4</t>
  </si>
  <si>
    <t>monoethanolamine</t>
  </si>
  <si>
    <t>141-43-5</t>
  </si>
  <si>
    <t>monoethanolamine borate</t>
  </si>
  <si>
    <t>10377-81-8</t>
  </si>
  <si>
    <t>monoethanolamine thioglycolate</t>
  </si>
  <si>
    <t>126-97-6</t>
  </si>
  <si>
    <t>monofluoro phosphoric acid</t>
  </si>
  <si>
    <t>13537-32-1</t>
  </si>
  <si>
    <t>monopotassium phosphite</t>
  </si>
  <si>
    <t>13977-65-6</t>
  </si>
  <si>
    <t>monosodium phosphate</t>
  </si>
  <si>
    <t>7558-80-7</t>
  </si>
  <si>
    <t>Montmorillonite</t>
  </si>
  <si>
    <t>12141-46-7</t>
  </si>
  <si>
    <t>morpholine</t>
  </si>
  <si>
    <t>110-91-8</t>
  </si>
  <si>
    <t>motor oil (all viscosities)</t>
  </si>
  <si>
    <t>Motorcraft Synthetic Blend, API SM, ILSAC GF-4, SAE 5W-30 motor oil</t>
  </si>
  <si>
    <t>m-phthalodinitrile</t>
  </si>
  <si>
    <t>626-17-5</t>
  </si>
  <si>
    <t>m-tolidine</t>
  </si>
  <si>
    <t>84-67-3</t>
  </si>
  <si>
    <t>m-tolualdehyde</t>
  </si>
  <si>
    <t>620-23-5</t>
  </si>
  <si>
    <t>m-toluidine</t>
  </si>
  <si>
    <t>108-44-1</t>
  </si>
  <si>
    <t>m-tolunitrile</t>
  </si>
  <si>
    <t>620-22-4</t>
  </si>
  <si>
    <t>muscovite</t>
  </si>
  <si>
    <t>1318-94-1</t>
  </si>
  <si>
    <t>m-xylene</t>
  </si>
  <si>
    <t>108-38-3</t>
  </si>
  <si>
    <t>m-xylene-a,a'-diamine</t>
  </si>
  <si>
    <t>1477-55-0</t>
  </si>
  <si>
    <t>myrcene</t>
  </si>
  <si>
    <t>123-35-3</t>
  </si>
  <si>
    <t>myristamine oxide</t>
  </si>
  <si>
    <t>3332-27-2</t>
  </si>
  <si>
    <t>Myristic Acid</t>
  </si>
  <si>
    <t>544-63-8 (PM)</t>
  </si>
  <si>
    <t>544-63-8 (Vapor)</t>
  </si>
  <si>
    <t>N-(1,3-dimethylbutyl)-N'-phenyl-p-phenylenediamine</t>
  </si>
  <si>
    <t>793-24-8</t>
  </si>
  <si>
    <t>N-(1,3-dimethylbutylidene)-N'-(2-((1,3-dimethylbutylidene)amino)ethyl)-1,2-ethanediamine</t>
  </si>
  <si>
    <t>10595-60-5</t>
  </si>
  <si>
    <t>N-(2,3-dihydro-2-oxo-1H-benzimidazol-5-yl)-2-[(4-nitrophenyl)azo]-3-oxobutyramide</t>
  </si>
  <si>
    <t>52846-56-7</t>
  </si>
  <si>
    <t>N-(2-aminoethyl)-N'-(2-(1-piperazinyl)ethyl)ethylenediamine</t>
  </si>
  <si>
    <t>31295-49-5</t>
  </si>
  <si>
    <t>N-(2-carboxyethyl)-N-(2-ethylhexyl)-beta-alanine, sodium salt (1:1)</t>
  </si>
  <si>
    <t>94441-92-6</t>
  </si>
  <si>
    <t>N-(2-ethoxyphenyl)-N'-(2-ethylphenyl)ethanediamide</t>
  </si>
  <si>
    <t>23949-66-8 (PM)</t>
  </si>
  <si>
    <t>23949-66-8 (Vapor)</t>
  </si>
  <si>
    <t>N-(2-hydroxyethyl)-hexadecanamide</t>
  </si>
  <si>
    <t>544-31-0</t>
  </si>
  <si>
    <t>N-(2-hydroxyethyl)-octadecanamide</t>
  </si>
  <si>
    <t>111-57-9</t>
  </si>
  <si>
    <t>N-(3-(dibutylamino)propyl)cocoamides</t>
  </si>
  <si>
    <t>851544-20-2</t>
  </si>
  <si>
    <t>N-(3-dimethylaminopropyl)-N,N-diisopropanolamine</t>
  </si>
  <si>
    <t>63469-23-8</t>
  </si>
  <si>
    <t>N-(3-tridecyloxypropyl)-1,3-propanediamine, branched</t>
  </si>
  <si>
    <t>68479-04-9</t>
  </si>
  <si>
    <t>N-(4-butyl-2-nitrophenyl)acetamide</t>
  </si>
  <si>
    <t>3663-21-6</t>
  </si>
  <si>
    <t>N-(4-butylphenyl)acetamide</t>
  </si>
  <si>
    <t>3663-20-5</t>
  </si>
  <si>
    <t>n-(4-chloro-2,5-dimethoxyphenyl)-2-[(2,5-dimethoxy-4-[(phenylamino)sulfonyl)phenyl)azobutanamide</t>
  </si>
  <si>
    <t>12225-18-2</t>
  </si>
  <si>
    <t>N-(4-methylphenyl)-acetamide</t>
  </si>
  <si>
    <t>103-89-9 (PM)</t>
  </si>
  <si>
    <t>103-89-9 (Vapor)</t>
  </si>
  <si>
    <t>N-(5-(1,1-dimethylethyl)-1,3,4-thiadiazol-2-yl)-N,N'-dimethylurea</t>
  </si>
  <si>
    <t>34014-18-1</t>
  </si>
  <si>
    <t>N-(carboxymethyl)-N-(2-((2-((carboxymethyl)amino)ethyl)amino)ethyl)-glycine, trisodium salt</t>
  </si>
  <si>
    <t>75348-61-7</t>
  </si>
  <si>
    <t>N-(carboxymethyl)-N-[2-[(carboxymethyl)amino]ethyl]-glycine, trisodium salt</t>
  </si>
  <si>
    <t>19019-43-3 (PM)</t>
  </si>
  <si>
    <t>19019-43-3 (Vapor)</t>
  </si>
  <si>
    <t>N-(N,N-dimethylaminoethyl)-aminoethanol</t>
  </si>
  <si>
    <t>38361-86-3</t>
  </si>
  <si>
    <t>N-(n-butyl)thiophosphoric triamide</t>
  </si>
  <si>
    <t>94317-64-3</t>
  </si>
  <si>
    <t>N-(oxiranylmethyl)-morpholine</t>
  </si>
  <si>
    <t>6270-19-5</t>
  </si>
  <si>
    <t>N-(phosphonomethyl)-glycine potassium salt</t>
  </si>
  <si>
    <t>70901-12-1</t>
  </si>
  <si>
    <t>N,N"-methylenediurea</t>
  </si>
  <si>
    <t>13547-17-6</t>
  </si>
  <si>
    <t>N,N'-(iminodi-2,1-ethanediyl)bis(N-(carboxymethyl)-glycine, tetrasodium salt</t>
  </si>
  <si>
    <t>75348-60-6</t>
  </si>
  <si>
    <t>N,N'-(iminodi-2,1-ethanediyl)bis-tall oil fatty amide</t>
  </si>
  <si>
    <t>68911-66-0</t>
  </si>
  <si>
    <t>N,N'-(iminodi-2,1-ethanediyl)bis-tall oil fatty amide, ethoxylated</t>
  </si>
  <si>
    <t>68413-41-2</t>
  </si>
  <si>
    <t>N,N'-(iminodi-2,1-ethanediyl)bis-tall oil fatty amide, phosphates</t>
  </si>
  <si>
    <t>85711-34-8</t>
  </si>
  <si>
    <t>N,N'-(methyl-1,3-phenylene) bis (N',N'-dimethylurea)</t>
  </si>
  <si>
    <t>17526-94-2</t>
  </si>
  <si>
    <t>N,N-(methylenedi-4,1-cyclohexanediyl)bis-aspartic acid tetraethyl ester</t>
  </si>
  <si>
    <t>136210-30-5</t>
  </si>
  <si>
    <t>N,N''-(methylenedi-4,1-phenylene)bis(N',N'-dimethylurea</t>
  </si>
  <si>
    <t>10097-09-3</t>
  </si>
  <si>
    <t>N,N'-(m-phenylenedimaleimide)</t>
  </si>
  <si>
    <t>3006-93-7</t>
  </si>
  <si>
    <t>N,N,2,4-tetramethyl-4-penten-1-amine</t>
  </si>
  <si>
    <t>68893-08-3</t>
  </si>
  <si>
    <t>N,N,N,N',N',N'-hexamethyl-1,6-hexanediaminium dibromide</t>
  </si>
  <si>
    <t>55-97-0</t>
  </si>
  <si>
    <t>N,N,N',N'',N''-pentamethyl-dipropylenetriamine</t>
  </si>
  <si>
    <t>66537-05-1</t>
  </si>
  <si>
    <t>N,N,N',N'-tetrakis(2-hydroxypropyl)ethylenediamine</t>
  </si>
  <si>
    <t>102-60-3</t>
  </si>
  <si>
    <t>N,N,N',N'-tetramethyl-1,3-butanediamine</t>
  </si>
  <si>
    <t>97-84-7</t>
  </si>
  <si>
    <t>N,N,N',N'-tetramethyl-1,3-propanediamine</t>
  </si>
  <si>
    <t>110-95-2</t>
  </si>
  <si>
    <t>N,N,N',N'-tetramethyl-1,4-butanediamine</t>
  </si>
  <si>
    <t>111-51-3</t>
  </si>
  <si>
    <t>N,N,N,N-tetramethyl-1,6-hexanediamine</t>
  </si>
  <si>
    <t>111-18-2</t>
  </si>
  <si>
    <t>N,N,N,N-tetramethylethylenediamine</t>
  </si>
  <si>
    <t>110-18-9</t>
  </si>
  <si>
    <t>N,N,N-trimethyl-1-dodecanaminium chloride</t>
  </si>
  <si>
    <t>112-00-5</t>
  </si>
  <si>
    <t>N,N,N-trimethyl-2-((1-oxo-2-propenyl)oxy)-ethanaminium chloride, homopolymer</t>
  </si>
  <si>
    <t>54076-97-0</t>
  </si>
  <si>
    <t>N,N,N-trimethyl-2-((1-oxo-2-propenyl)oxy)-ethanaminium chloride, polymer with 2-propenamide chlorine</t>
  </si>
  <si>
    <t>69418-26-4</t>
  </si>
  <si>
    <t>N,N,N-trimethyl-2-[(1-oxo-propenyl)oxy]-ethanaminium, chloride, polymer with 2-propenamide</t>
  </si>
  <si>
    <t>84593-51-1</t>
  </si>
  <si>
    <t>N,N,N-trimethyl-3-[(2-methyl-1-oxo-2-propen-1-yl)amino]-1-Propanaminium chloride (1:1), homopolymer</t>
  </si>
  <si>
    <t>68039-13-4</t>
  </si>
  <si>
    <t>N,N,N-trimethylmethanaminium bromide</t>
  </si>
  <si>
    <t>64-20-0</t>
  </si>
  <si>
    <t>N,N,N-trimethylmethanaminium hydroxide hydrate (1:1)</t>
  </si>
  <si>
    <t>75-59-2</t>
  </si>
  <si>
    <t>N,N,N'-tris(1-methylpropyl)-1,4-benzenediamine</t>
  </si>
  <si>
    <t>64381-97-1</t>
  </si>
  <si>
    <t>N,N'-[methylenebis(2-methyl-4,1-cyclohexanediyl)]bisaspartic acid, 1,1',4,4'-tetraethyl ester</t>
  </si>
  <si>
    <t>136210-32-7</t>
  </si>
  <si>
    <t>N,N'-[phenylenebis(methylene)] bis[12-hydroxy-octadecanamide</t>
  </si>
  <si>
    <t>55348-62-4</t>
  </si>
  <si>
    <t>N,N'-1,6-hexanediylbis(12-hydroxyoctadecanamide)</t>
  </si>
  <si>
    <t>55349-01-4 (PM)</t>
  </si>
  <si>
    <t>55349-01-4 (Vapor)</t>
  </si>
  <si>
    <t>N,N'-bis(1,3-dimethylbutylidene)ethylenediamine</t>
  </si>
  <si>
    <t>25707-70-4</t>
  </si>
  <si>
    <t>N,N'-bis(2,2,6,6-tetramethyl-4-piperidinyl)-1,6-hexanediamine</t>
  </si>
  <si>
    <t>61260-55-7</t>
  </si>
  <si>
    <t>N,N'-bis(2,2,6,6-tetramethyl-4-piperidinyl)-1,6-hexanediamine, polymer with morpholine-2,4,6-trichloro-1,3,5-triazine</t>
  </si>
  <si>
    <t>193098-40-7</t>
  </si>
  <si>
    <t>N,N'-bis(2-aminoethyl)-1,2-ethanediamine, polymer with methyloxirane</t>
  </si>
  <si>
    <t>26950-63-0</t>
  </si>
  <si>
    <t>N,N'-bis(2-aminoethyl)-1,2-ethanediamine, polymer with methyloxirane and oxirane</t>
  </si>
  <si>
    <t>67939-72-4</t>
  </si>
  <si>
    <t>N,N-bis(2-hydroxyethyl)-C12-18-alkylamine</t>
  </si>
  <si>
    <t>71786-60-2</t>
  </si>
  <si>
    <t>N,N-bis(2-hydroxypropyl)aniline</t>
  </si>
  <si>
    <t>3077-13-2 (PM)</t>
  </si>
  <si>
    <t>3077-13-2 (Vapor)</t>
  </si>
  <si>
    <t>N,N-bis(3-(dimethylamino)propyl)-N',N'-dimethyl-1,3-propanediamine</t>
  </si>
  <si>
    <t>33329-35-0</t>
  </si>
  <si>
    <t>N,N-bis(3-aminopropyl)methylamine</t>
  </si>
  <si>
    <t>105-83-9</t>
  </si>
  <si>
    <t>N,N-bis(carboxymethyl)-glycine, trisodium salt</t>
  </si>
  <si>
    <t>5064-31-3 (PM)</t>
  </si>
  <si>
    <t>5064-31-3 (Vapor)</t>
  </si>
  <si>
    <t>N,N'-bis(gamma-aminopropyl)diaminoethane</t>
  </si>
  <si>
    <t>10563-26-5</t>
  </si>
  <si>
    <t>N,N-bis(hydroxyethyl) amide, C8-C18 unsaturated</t>
  </si>
  <si>
    <t>68155-07-7</t>
  </si>
  <si>
    <t>N,N'-bis[3-(dimethylamino)propyl]-urea, polymer with 1,1'-oxybis[2-chloroethane]</t>
  </si>
  <si>
    <t>68555-36-2</t>
  </si>
  <si>
    <t>N,N-di(2-hydroxyethyl)lauramide</t>
  </si>
  <si>
    <t>120-40-1</t>
  </si>
  <si>
    <t>n,n-dialkyl toluidine</t>
  </si>
  <si>
    <t>613-48-9</t>
  </si>
  <si>
    <t>N,N-diallyl-2,2-dichloroacetamide</t>
  </si>
  <si>
    <t>37764-25-3</t>
  </si>
  <si>
    <t>N,N-diethylaniline</t>
  </si>
  <si>
    <t>91-66-7</t>
  </si>
  <si>
    <t>N,N'-diethylhydroxylamine</t>
  </si>
  <si>
    <t>3710-84-7</t>
  </si>
  <si>
    <t>N,N-diethyl-m-toluamide</t>
  </si>
  <si>
    <t>134-62-3</t>
  </si>
  <si>
    <t>n,n-diglycidyl-4-glycidyloxyaniline</t>
  </si>
  <si>
    <t>5026-74-4</t>
  </si>
  <si>
    <t>N,N-diglycidylaniline</t>
  </si>
  <si>
    <t>2095-06-9</t>
  </si>
  <si>
    <t>N,N'-diisopropyl-2-methyl-1,5-pentanediamine</t>
  </si>
  <si>
    <t>121255-03-6</t>
  </si>
  <si>
    <t>n,n-diisopropylethylamine</t>
  </si>
  <si>
    <t>7087-68-5</t>
  </si>
  <si>
    <t>N,N-dimethyl ethyl amine</t>
  </si>
  <si>
    <t>598-56-1</t>
  </si>
  <si>
    <t>N,N-dimethyl-1-dodecanamine</t>
  </si>
  <si>
    <t>112-18-5</t>
  </si>
  <si>
    <t>N,N-dimethyl-1-octadecanamine</t>
  </si>
  <si>
    <t>124-28-7</t>
  </si>
  <si>
    <t>N,N-dimethyl-2-[2-(methylamino)ethoxy]-ethanamine</t>
  </si>
  <si>
    <t>93240-93-8</t>
  </si>
  <si>
    <t>N,N-dimethylaniline</t>
  </si>
  <si>
    <t>121-69-7</t>
  </si>
  <si>
    <t>N,N-dimethylbenzylamine</t>
  </si>
  <si>
    <t>103-83-3</t>
  </si>
  <si>
    <t>N,N-dimethylcyclohexylamine</t>
  </si>
  <si>
    <t>98-94-2</t>
  </si>
  <si>
    <t>N,N-dimethyldecanamide</t>
  </si>
  <si>
    <t>14433-76-2</t>
  </si>
  <si>
    <t>N,N-dimethyldodecylamine-n-oxide</t>
  </si>
  <si>
    <t>1643-20-5</t>
  </si>
  <si>
    <t>N,N-dimethyl-N'-(2,2,6,6-tetramethyl-4-piperidinyl)-1,3-propanediamine</t>
  </si>
  <si>
    <t>78014-16-1</t>
  </si>
  <si>
    <t>N,N-dimethyl-N-octadecyl-1-octadecanaminium-(Sp-4-2)-[29H,31H-phthalocyanine-2- sulfonato-N29,N30,N31,N32]cuprate</t>
  </si>
  <si>
    <t>70750-63-9</t>
  </si>
  <si>
    <t>N,N-dimethyl-N-octyl-1-decanaminium chloride</t>
  </si>
  <si>
    <t>32426-11-2</t>
  </si>
  <si>
    <t>N,N-dimethyl-N-propyl-1-propanaminium bromide</t>
  </si>
  <si>
    <t>52509-52-1</t>
  </si>
  <si>
    <t>N,N-dimethyloctanamide</t>
  </si>
  <si>
    <t>1118-92-9</t>
  </si>
  <si>
    <t>N,N-dimethyloctylamine-N-oxide</t>
  </si>
  <si>
    <t>2605-78-9</t>
  </si>
  <si>
    <t>n,n-dimethyl-p-toluidine</t>
  </si>
  <si>
    <t>99-97-8</t>
  </si>
  <si>
    <t>N,N-dimethyltetradecanamine</t>
  </si>
  <si>
    <t>112-75-4</t>
  </si>
  <si>
    <t>n,n'-di-n-butylthiourea</t>
  </si>
  <si>
    <t>109-46-6</t>
  </si>
  <si>
    <t>N,N'-disalicylidene-1,2-diaminopropane</t>
  </si>
  <si>
    <t>94-91-7</t>
  </si>
  <si>
    <t>N,N'-di-sec-butyl-p-phenylenediamine</t>
  </si>
  <si>
    <t>101-96-2</t>
  </si>
  <si>
    <t>N,N'-di-tert-butyl ethylenediamine</t>
  </si>
  <si>
    <t>4062-60-6</t>
  </si>
  <si>
    <t>N,N''-ethylene bis(12-hydroxystearamide)</t>
  </si>
  <si>
    <t>123-26-2 (PM)</t>
  </si>
  <si>
    <t>123-26-2 (Vapor)</t>
  </si>
  <si>
    <t>N,N'-ethylenebis(stearamide)</t>
  </si>
  <si>
    <t>110-30-5 (PM)</t>
  </si>
  <si>
    <t>110-30-5 (Vapor)</t>
  </si>
  <si>
    <t>n,n'-methylene bis-(2-propenamide)</t>
  </si>
  <si>
    <t>110-26-9</t>
  </si>
  <si>
    <t>N-[2-(1-imidazolininyl)ethyl]-1,2-ethanediamine</t>
  </si>
  <si>
    <t>68758-73-6</t>
  </si>
  <si>
    <t>N-[3-(dibutylamino)propyl] coco amides, acrylates</t>
  </si>
  <si>
    <t>851545-09-0</t>
  </si>
  <si>
    <t>n-[3-(dimethylamino)propyl] coco amide</t>
  </si>
  <si>
    <t>68140-01-2</t>
  </si>
  <si>
    <t>N-[3-(dimethylamino)propyl] coco amides, N-oxides</t>
  </si>
  <si>
    <t>68155-09-9</t>
  </si>
  <si>
    <t>N-[3-(dimethylamino)propyl]-2-methylacrylamide</t>
  </si>
  <si>
    <t>5205-93-6</t>
  </si>
  <si>
    <t>N-[3-(oxiranylmethoxy)phenyl]-N-(oxiranylmethyl)-2-oxiranemethanamine</t>
  </si>
  <si>
    <t>71604-74-5 (PM)</t>
  </si>
  <si>
    <t>71604-74-5 (Vapor)</t>
  </si>
  <si>
    <t>N-[3-(trimethoxysilyl)propyl]ethylenediamine</t>
  </si>
  <si>
    <t>1750-24-3</t>
  </si>
  <si>
    <t>N-2-hydroxypropylammonium diazabicyclo [2.2.2] octane-2-ethylhexanoate</t>
  </si>
  <si>
    <t>103969-79-5</t>
  </si>
  <si>
    <t>N-acetylbenzamide</t>
  </si>
  <si>
    <t>1575-95-7 (PM)</t>
  </si>
  <si>
    <t>1575-95-7 (Vapor)</t>
  </si>
  <si>
    <t>N-alkyl-N-benzylpyridinium chloride</t>
  </si>
  <si>
    <t>100765-57-9</t>
  </si>
  <si>
    <t>N-aminoethylpiperazine</t>
  </si>
  <si>
    <t>140-31-8</t>
  </si>
  <si>
    <t>n-amyl acetate</t>
  </si>
  <si>
    <t>628-63-7</t>
  </si>
  <si>
    <t>n-amyl amine</t>
  </si>
  <si>
    <t>110-58-7</t>
  </si>
  <si>
    <t>n-amyl propionate</t>
  </si>
  <si>
    <t>624-54-4</t>
  </si>
  <si>
    <t>naphtha (petroleum), full-range straight-run</t>
  </si>
  <si>
    <t>64741-42-0</t>
  </si>
  <si>
    <t>naphtha (petroleum), hydrodesulfurized light, dearomatized</t>
  </si>
  <si>
    <t>92045-53-9</t>
  </si>
  <si>
    <t>naphtha (petroleum), hydrosulfurized heavy</t>
  </si>
  <si>
    <t>64742-82-1</t>
  </si>
  <si>
    <t>naphtha (petroleum), light steam-cracked arom., polymer with light steam-cracked arom. petroleum naphtha piperylene conc. and medium steam-cracked arom. petroleum naphtha</t>
  </si>
  <si>
    <t>68527-25-3</t>
  </si>
  <si>
    <t>naphtha (petroleum), solvent-refined light</t>
  </si>
  <si>
    <t>64741-84-0</t>
  </si>
  <si>
    <t>naphtha [petroleum], hydrotreated light</t>
  </si>
  <si>
    <t>64742-49-0</t>
  </si>
  <si>
    <t>naphtha petroleum heavy catalytic reformed</t>
  </si>
  <si>
    <t>64741-68-0</t>
  </si>
  <si>
    <t>naphtha, coal tar, desulfurized or sweet</t>
  </si>
  <si>
    <t>8030-30-6</t>
  </si>
  <si>
    <t>naphtha, petroleum, arom-contg</t>
  </si>
  <si>
    <t>68603-08-7</t>
  </si>
  <si>
    <t>naphtha, petroleum, heavy alkylate</t>
  </si>
  <si>
    <t>64741-65-7</t>
  </si>
  <si>
    <t>naphtha, petroleum, hydrotreated, heavy</t>
  </si>
  <si>
    <t>64742-48-9</t>
  </si>
  <si>
    <t>naphtha, petroleum, light alkylate</t>
  </si>
  <si>
    <t>64741-66-8</t>
  </si>
  <si>
    <t>naphtha, petroleum, light catalytic reformed</t>
  </si>
  <si>
    <t>64741-63-5</t>
  </si>
  <si>
    <t>naphtha, petroleum, light steam-cracked arom, piperylene conc, polymd</t>
  </si>
  <si>
    <t>68478-07-9</t>
  </si>
  <si>
    <t>naphthalene</t>
  </si>
  <si>
    <t>91-20-3</t>
  </si>
  <si>
    <t>naphthalene diisocyanate</t>
  </si>
  <si>
    <t>25551-28-4</t>
  </si>
  <si>
    <t>naphthalene oils, distillates (coal tar)</t>
  </si>
  <si>
    <t>84650-04-4</t>
  </si>
  <si>
    <t>naphthenic acid</t>
  </si>
  <si>
    <t>1338-24-5</t>
  </si>
  <si>
    <t>naphthenic acids, reaction products with diethylenetriamine</t>
  </si>
  <si>
    <t>68131-13-5 (Not Defined)</t>
  </si>
  <si>
    <t>68131-13-5 (PM)</t>
  </si>
  <si>
    <t>naphthenic distillate, heavy, solvent extract</t>
  </si>
  <si>
    <t>64742-11-6</t>
  </si>
  <si>
    <t>naphthenic mineral oil</t>
  </si>
  <si>
    <t>64742-03-6</t>
  </si>
  <si>
    <t>naphthol red</t>
  </si>
  <si>
    <t>6535-46-2</t>
  </si>
  <si>
    <t>naphtholite</t>
  </si>
  <si>
    <t>64742-06-9</t>
  </si>
  <si>
    <t>natural gas condensates, petroleum</t>
  </si>
  <si>
    <t>64741-47-5</t>
  </si>
  <si>
    <t>natural gas condensates, sweet</t>
  </si>
  <si>
    <t>68919-39-1</t>
  </si>
  <si>
    <t>natural gas, dried</t>
  </si>
  <si>
    <t>68410-63-9</t>
  </si>
  <si>
    <t>natural gasoline</t>
  </si>
  <si>
    <t>68425-31-0</t>
  </si>
  <si>
    <t>n-butane</t>
  </si>
  <si>
    <t>106-97-8</t>
  </si>
  <si>
    <t>n-butyl acetate</t>
  </si>
  <si>
    <t>123-86-4</t>
  </si>
  <si>
    <t>n-butyl benzoate</t>
  </si>
  <si>
    <t>136-60-7</t>
  </si>
  <si>
    <t>n-butyl chloride</t>
  </si>
  <si>
    <t>109-69-3</t>
  </si>
  <si>
    <t>n-butyl chloroformate</t>
  </si>
  <si>
    <t>592-34-7</t>
  </si>
  <si>
    <t>n-butyl ethyl magnesium</t>
  </si>
  <si>
    <t>62202-86-2</t>
  </si>
  <si>
    <t>n-butyl levulinate</t>
  </si>
  <si>
    <t>2052-15-5</t>
  </si>
  <si>
    <t>n-butyl methacrylate copolymer</t>
  </si>
  <si>
    <t>28262-63-7</t>
  </si>
  <si>
    <t>n-butyl propionate</t>
  </si>
  <si>
    <t>590-01-2</t>
  </si>
  <si>
    <t>N-butyl-2,2,6,6-tetramethylpiperidin-4-amine</t>
  </si>
  <si>
    <t>36177-92-1</t>
  </si>
  <si>
    <t>n-butyl-4,4-di(t-butylperoxy) valerate</t>
  </si>
  <si>
    <t>995-33-5</t>
  </si>
  <si>
    <t>n-butylamine</t>
  </si>
  <si>
    <t>109-73-9</t>
  </si>
  <si>
    <t>N-butylaniline</t>
  </si>
  <si>
    <t>1126-78-9</t>
  </si>
  <si>
    <t>N-butylbenzenesulfonamide</t>
  </si>
  <si>
    <t>3622-84-2</t>
  </si>
  <si>
    <t>N-butyldiethanolamine</t>
  </si>
  <si>
    <t>102-79-4</t>
  </si>
  <si>
    <t>n-butyllithium</t>
  </si>
  <si>
    <t>109-72-8</t>
  </si>
  <si>
    <t>n-butyronitrile</t>
  </si>
  <si>
    <t>109-74-0</t>
  </si>
  <si>
    <t>N-coco alkyltrimethylenediamines</t>
  </si>
  <si>
    <t>61791-63-7</t>
  </si>
  <si>
    <t>N-coco alkyltrimethylenediamines, acetates</t>
  </si>
  <si>
    <t>61791-64-8</t>
  </si>
  <si>
    <t>N-coco alkyltrimethylenediamines, diglycolates</t>
  </si>
  <si>
    <t>68911-70-6</t>
  </si>
  <si>
    <t>n-decane</t>
  </si>
  <si>
    <t>124-18-5</t>
  </si>
  <si>
    <t>N-decyl-1-decanamine</t>
  </si>
  <si>
    <t>1120-49-6</t>
  </si>
  <si>
    <t>n-dodecyl benzene</t>
  </si>
  <si>
    <t>123-01-3</t>
  </si>
  <si>
    <t>N-dodecyl-1-dodecanamine</t>
  </si>
  <si>
    <t>3007-31-6</t>
  </si>
  <si>
    <t>n-dodecyl-3-mercaptopropionate</t>
  </si>
  <si>
    <t>6380-71-8</t>
  </si>
  <si>
    <t>n-dodecylbenzene sulfonic acid</t>
  </si>
  <si>
    <t>1886-81-3 (PM)</t>
  </si>
  <si>
    <t>1886-81-3 (Vapor)</t>
  </si>
  <si>
    <t>N-dodecyl-N-methyl-1-dodecanamine</t>
  </si>
  <si>
    <t>2915-90-4</t>
  </si>
  <si>
    <t>neodecanoic acid</t>
  </si>
  <si>
    <t>26896-20-8 (PM)</t>
  </si>
  <si>
    <t>26896-20-8 (Vapor)</t>
  </si>
  <si>
    <t>neodecanoic acid, ethenyl ester</t>
  </si>
  <si>
    <t>51000-52-3</t>
  </si>
  <si>
    <t>neodecanoyl chloride</t>
  </si>
  <si>
    <t>40292-82-8</t>
  </si>
  <si>
    <t>neodymium chloride</t>
  </si>
  <si>
    <t>10024-93-8</t>
  </si>
  <si>
    <t>neodymium tris(7,7-dimethyloctanoate)</t>
  </si>
  <si>
    <t>106726-11-8</t>
  </si>
  <si>
    <t>neoheptanoic acid</t>
  </si>
  <si>
    <t>33113-10-9</t>
  </si>
  <si>
    <t>neoheptanoyl chloride</t>
  </si>
  <si>
    <t>15721-22-9</t>
  </si>
  <si>
    <t>neopentane</t>
  </si>
  <si>
    <t>463-82-1</t>
  </si>
  <si>
    <t>neopentyl glycol</t>
  </si>
  <si>
    <t>126-30-7 (PM)</t>
  </si>
  <si>
    <t>126-30-7 (Vapor)</t>
  </si>
  <si>
    <t>neopentyl glycol diacrylate</t>
  </si>
  <si>
    <t>2223-82-7</t>
  </si>
  <si>
    <t>neopentyl glycol diglycidyl ether</t>
  </si>
  <si>
    <t>17557-23-2</t>
  </si>
  <si>
    <t>neopentyl glycol monoisobutyrate</t>
  </si>
  <si>
    <t>5919-84-6</t>
  </si>
  <si>
    <t>nephelene syenite</t>
  </si>
  <si>
    <t>nepheline syenite</t>
  </si>
  <si>
    <t>37244-96-5</t>
  </si>
  <si>
    <t>nerol</t>
  </si>
  <si>
    <t>106-25-2</t>
  </si>
  <si>
    <t>N-ethyl-2-hydroxy-N,N-bis(2-hydroxyethyl)-ethanaminium, diesters with tall-oil fatty acids Et sulfates (salts)</t>
  </si>
  <si>
    <t>69669-41-6</t>
  </si>
  <si>
    <t>N-ethyl-2-methylallylamine</t>
  </si>
  <si>
    <t>18328-90-0</t>
  </si>
  <si>
    <t>N-ethyl-2-methylbenzene sulfonamide</t>
  </si>
  <si>
    <t>1077-56-1</t>
  </si>
  <si>
    <t>N-ethylethanaminium acetate</t>
  </si>
  <si>
    <t>20726-63-0</t>
  </si>
  <si>
    <t>n-ethyl-o-toluidine</t>
  </si>
  <si>
    <t>94-68-8</t>
  </si>
  <si>
    <t>N-ethyl-p-toluenesulfonamide</t>
  </si>
  <si>
    <t>80-39-7</t>
  </si>
  <si>
    <t>n-ethyltoluene sulfonamide</t>
  </si>
  <si>
    <t>8047-99-2</t>
  </si>
  <si>
    <t>n-formyl morpholine</t>
  </si>
  <si>
    <t>4394-85-8</t>
  </si>
  <si>
    <t>n-heptane</t>
  </si>
  <si>
    <t>142-82-5</t>
  </si>
  <si>
    <t>n-heptyl benzene</t>
  </si>
  <si>
    <t>1078-71-3</t>
  </si>
  <si>
    <t>n-hexane</t>
  </si>
  <si>
    <t>110-54-3</t>
  </si>
  <si>
    <t>n-hexyl acetate</t>
  </si>
  <si>
    <t>142-92-7</t>
  </si>
  <si>
    <t>nickel</t>
  </si>
  <si>
    <t>7440-02-0</t>
  </si>
  <si>
    <t>nickel antimony titanium dioxide rutile</t>
  </si>
  <si>
    <t>8007-18-9</t>
  </si>
  <si>
    <t>nickel carbonate hydroxide</t>
  </si>
  <si>
    <t>12607-70-4</t>
  </si>
  <si>
    <t>nickel carbonyl</t>
  </si>
  <si>
    <t>13463-39-3</t>
  </si>
  <si>
    <t>nickel chloride</t>
  </si>
  <si>
    <t>7718-54-9</t>
  </si>
  <si>
    <t>nickel dihydrogen phosphate</t>
  </si>
  <si>
    <t>10381-36-9</t>
  </si>
  <si>
    <t>nickel oxide</t>
  </si>
  <si>
    <t>1313-99-1</t>
  </si>
  <si>
    <t>nickel slag abrasive</t>
  </si>
  <si>
    <t>nickel subsulfide</t>
  </si>
  <si>
    <t>12035-72-2</t>
  </si>
  <si>
    <t>nickel sulfate</t>
  </si>
  <si>
    <t>7786-81-4</t>
  </si>
  <si>
    <t>nickel sulfide</t>
  </si>
  <si>
    <t>11113-75-0</t>
  </si>
  <si>
    <t>nickel titanate</t>
  </si>
  <si>
    <t>12653-76-8</t>
  </si>
  <si>
    <t>nickel(II) carbonate hydroxide tetrahydrate</t>
  </si>
  <si>
    <t>12244-51-8</t>
  </si>
  <si>
    <t>nickel, inorganic compounds</t>
  </si>
  <si>
    <t>nicotine</t>
  </si>
  <si>
    <t>54-11-5</t>
  </si>
  <si>
    <t>niobium</t>
  </si>
  <si>
    <t>7440-03-1</t>
  </si>
  <si>
    <t>N-isopropylhydroxylamine</t>
  </si>
  <si>
    <t>5080-22-8 (PM)</t>
  </si>
  <si>
    <t>5080-22-8 (Vapor)</t>
  </si>
  <si>
    <t>N-isopropylimidazole</t>
  </si>
  <si>
    <t>4532-96-1</t>
  </si>
  <si>
    <t>nitric acid</t>
  </si>
  <si>
    <t>7697-37-2</t>
  </si>
  <si>
    <t>nitric oxide</t>
  </si>
  <si>
    <t>10102-43-9</t>
  </si>
  <si>
    <t>nitrilotriacetic acid</t>
  </si>
  <si>
    <t>139-13-9</t>
  </si>
  <si>
    <t>nitrilotriacetonitrile</t>
  </si>
  <si>
    <t>7327-60-8</t>
  </si>
  <si>
    <t>nitrobenzene</t>
  </si>
  <si>
    <t>98-95-3</t>
  </si>
  <si>
    <t>nitrocellulose</t>
  </si>
  <si>
    <t>9004-70-0</t>
  </si>
  <si>
    <t>nitroethane</t>
  </si>
  <si>
    <t>79-24-3</t>
  </si>
  <si>
    <t>nitroethanol</t>
  </si>
  <si>
    <t>625-48-9</t>
  </si>
  <si>
    <t>nitrogen dioxide</t>
  </si>
  <si>
    <t>10102-44-0</t>
  </si>
  <si>
    <t>nitrogen trifluoride</t>
  </si>
  <si>
    <t>7783-54-2</t>
  </si>
  <si>
    <t>nitroglycerin</t>
  </si>
  <si>
    <t>55-63-0</t>
  </si>
  <si>
    <t>nitromethane</t>
  </si>
  <si>
    <t>75-52-5</t>
  </si>
  <si>
    <t>nitrosodiethanolamine</t>
  </si>
  <si>
    <t>1116-54-7</t>
  </si>
  <si>
    <t>nitrosoguanidine</t>
  </si>
  <si>
    <t>70-25-7</t>
  </si>
  <si>
    <t>nitrosomethylvinylamine</t>
  </si>
  <si>
    <t>4549-40-0</t>
  </si>
  <si>
    <t>nitrous oxide</t>
  </si>
  <si>
    <t>10024-97-2</t>
  </si>
  <si>
    <t>nitroxylene</t>
  </si>
  <si>
    <t>25168-04-1</t>
  </si>
  <si>
    <t>N-methyl pyrrolidine</t>
  </si>
  <si>
    <t>120-94-5</t>
  </si>
  <si>
    <t>N-methyl-2-pyrrolidone</t>
  </si>
  <si>
    <t>872-50-4</t>
  </si>
  <si>
    <t>n-methylacetamide</t>
  </si>
  <si>
    <t>79-16-3</t>
  </si>
  <si>
    <t>N-methylcyclohexanamine</t>
  </si>
  <si>
    <t>100-60-7</t>
  </si>
  <si>
    <t>N-methyldiethanolamine</t>
  </si>
  <si>
    <t>105-59-9</t>
  </si>
  <si>
    <t>N-methylglycine, N-(C12-18-alkylsulfonyl) derivs., sodium salts</t>
  </si>
  <si>
    <t>68411-99-4</t>
  </si>
  <si>
    <t>N-methyl-methanamine polymer with (chloromethyl)oxirane</t>
  </si>
  <si>
    <t>25988-97-0</t>
  </si>
  <si>
    <t>N-methylmethanaminium N-[(hydroxyphosphinato)methyl]glycine</t>
  </si>
  <si>
    <t>34494-04-7</t>
  </si>
  <si>
    <t>N-methyl-N,2,4,6-tetranitroaniline</t>
  </si>
  <si>
    <t>479-45-8</t>
  </si>
  <si>
    <t>N-methyl-N-hydroxyethyl-N-hydroxyethoxyethylamine</t>
  </si>
  <si>
    <t>68213-98-9</t>
  </si>
  <si>
    <t>n-nitrosodiethylamine</t>
  </si>
  <si>
    <t>55-18-5</t>
  </si>
  <si>
    <t>n-nitrosodimethylamine</t>
  </si>
  <si>
    <t>62-75-9</t>
  </si>
  <si>
    <t>N-nitrosodi-n-butylamine</t>
  </si>
  <si>
    <t>924-16-3</t>
  </si>
  <si>
    <t>N-nitrosodi-n-propylamine</t>
  </si>
  <si>
    <t>621-64-7</t>
  </si>
  <si>
    <t>n-nitrosodiphenylamine</t>
  </si>
  <si>
    <t>86-30-6</t>
  </si>
  <si>
    <t>N-nitrosomethylethylamine</t>
  </si>
  <si>
    <t>10595-95-6</t>
  </si>
  <si>
    <t>N-nitrosomorpholine</t>
  </si>
  <si>
    <t>59-89-2</t>
  </si>
  <si>
    <t>n-nitrosopiperidine</t>
  </si>
  <si>
    <t>100-75-4</t>
  </si>
  <si>
    <t>n-nitrosopyrrolidine</t>
  </si>
  <si>
    <t>930-55-2</t>
  </si>
  <si>
    <t>n-nonane</t>
  </si>
  <si>
    <t>111-84-2</t>
  </si>
  <si>
    <t>n-nonenes</t>
  </si>
  <si>
    <t>27215-95-8</t>
  </si>
  <si>
    <t>n-nonyl benzene</t>
  </si>
  <si>
    <t>79554-39-5</t>
  </si>
  <si>
    <t>n-octane</t>
  </si>
  <si>
    <t>111-65-9</t>
  </si>
  <si>
    <t>n-octyl benzene</t>
  </si>
  <si>
    <t>2189-60-8</t>
  </si>
  <si>
    <t>N-octyl pyrrolidone</t>
  </si>
  <si>
    <t>2687-94-7</t>
  </si>
  <si>
    <t>N-octylbicycloheptenedicarboximide</t>
  </si>
  <si>
    <t>113-48-4</t>
  </si>
  <si>
    <t>nonacosane</t>
  </si>
  <si>
    <t>630-03-5</t>
  </si>
  <si>
    <t>nonadecane</t>
  </si>
  <si>
    <t>629-92-5</t>
  </si>
  <si>
    <t>nonanal</t>
  </si>
  <si>
    <t>124-19-6</t>
  </si>
  <si>
    <t>nonanoic acid</t>
  </si>
  <si>
    <t>112-05-0</t>
  </si>
  <si>
    <t>nonanol</t>
  </si>
  <si>
    <t>143-08-8</t>
  </si>
  <si>
    <t>nonanoyl chloride</t>
  </si>
  <si>
    <t>764-85-2</t>
  </si>
  <si>
    <t>non-metallic coating pigment, not otherwise specified</t>
  </si>
  <si>
    <t>nonyl octanoate</t>
  </si>
  <si>
    <t>7786-48-3</t>
  </si>
  <si>
    <t>nonylphenol ethoxylate, branched</t>
  </si>
  <si>
    <t>68412-54-4</t>
  </si>
  <si>
    <t>nonylphenol, ethoxylated, phosphated, ethanolamine salt</t>
  </si>
  <si>
    <t>59139-23-0 (Not Defined)</t>
  </si>
  <si>
    <t>59139-23-0 (PM)</t>
  </si>
  <si>
    <t>nonylphenol, mixed isomers</t>
  </si>
  <si>
    <t>25154-52-3</t>
  </si>
  <si>
    <t>nonylphenoxypoly(ethyleneoxy)ethanol</t>
  </si>
  <si>
    <t>9016-45-9 (PM)</t>
  </si>
  <si>
    <t>9016-45-9 (Vapor)</t>
  </si>
  <si>
    <t>Norflurazon</t>
  </si>
  <si>
    <t>27314-13-2</t>
  </si>
  <si>
    <t>n-pentane</t>
  </si>
  <si>
    <t>109-66-0</t>
  </si>
  <si>
    <t>N-phenyl-1-naphthylamine</t>
  </si>
  <si>
    <t>90-30-2</t>
  </si>
  <si>
    <t>N-phenyl-benzenamine, reaction product with 2,4,4-trimethylpentene</t>
  </si>
  <si>
    <t>68411-46-1</t>
  </si>
  <si>
    <t>n-phosphomethyliminodiacetic acid</t>
  </si>
  <si>
    <t>5994-61-6</t>
  </si>
  <si>
    <t>n-propyl acetate</t>
  </si>
  <si>
    <t>109-60-4</t>
  </si>
  <si>
    <t>n-propyl butyrate</t>
  </si>
  <si>
    <t>105-66-8</t>
  </si>
  <si>
    <t>n-propyl carbonate</t>
  </si>
  <si>
    <t>37226-36-1 (PM)</t>
  </si>
  <si>
    <t>37226-36-1 (Vapor)</t>
  </si>
  <si>
    <t>n-propyl chloride</t>
  </si>
  <si>
    <t>540-54-5</t>
  </si>
  <si>
    <t>n-propyl chloroformate</t>
  </si>
  <si>
    <t>109-61-5</t>
  </si>
  <si>
    <t>n-propyl mercaptan</t>
  </si>
  <si>
    <t>107-03-9</t>
  </si>
  <si>
    <t>n-propyl n-valerate</t>
  </si>
  <si>
    <t>141-06-0</t>
  </si>
  <si>
    <t>n-propylbenzene</t>
  </si>
  <si>
    <t>103-65-1</t>
  </si>
  <si>
    <t>n-propyltrichlorosilane</t>
  </si>
  <si>
    <t>141-57-1</t>
  </si>
  <si>
    <t>N-sec-butyl-1,4-benzenediamine</t>
  </si>
  <si>
    <t>10029-30-8 (Not Defined)</t>
  </si>
  <si>
    <t>10029-30-8 (PM)</t>
  </si>
  <si>
    <t>n-tallow alkyl-1,1'-iminobis-2-propanol</t>
  </si>
  <si>
    <t>68951-72-4</t>
  </si>
  <si>
    <t>N-tallow alkyldipropylenetriamines</t>
  </si>
  <si>
    <t>61791-57-9</t>
  </si>
  <si>
    <t>N-tallow alkyltrimethylenediamine acetates, ethoxylated</t>
  </si>
  <si>
    <t>68603-73-6</t>
  </si>
  <si>
    <t>N-tallow alkyltrimethylenediamines</t>
  </si>
  <si>
    <t>61791-55-7</t>
  </si>
  <si>
    <t>N-tallow alkyltrimethylenediamines dioleates</t>
  </si>
  <si>
    <t>68153-99-1</t>
  </si>
  <si>
    <t>N-tallow alkyltrimethylenediamines dodecylbenzene sulfonates</t>
  </si>
  <si>
    <t>68154-00-7</t>
  </si>
  <si>
    <t>N-tallow alkyltrimethylenediamines oleates</t>
  </si>
  <si>
    <t>61791-53-5</t>
  </si>
  <si>
    <t>N-tallow alkyltrimethylenediamines, ethoxylated</t>
  </si>
  <si>
    <t>61790-85-0</t>
  </si>
  <si>
    <t>N-tallow alkyltrimethylenediamines, ethoxylated, compds, with oxidized light petroleum distillate</t>
  </si>
  <si>
    <t>68037-51-4</t>
  </si>
  <si>
    <t>N-tallow alkyltrimethylenediamines, polymers with epichlorohydrin</t>
  </si>
  <si>
    <t>149084-66-2</t>
  </si>
  <si>
    <t>N-tallow alkyltris (trimethylene) tetra-amines</t>
  </si>
  <si>
    <t>151661-99-3</t>
  </si>
  <si>
    <t>n-tolyldiethanol amine</t>
  </si>
  <si>
    <t>91-99-6</t>
  </si>
  <si>
    <t>nuisance dust, not otherwise specified</t>
  </si>
  <si>
    <t>n-undecane</t>
  </si>
  <si>
    <t>1120-21-4</t>
  </si>
  <si>
    <t>N-vinyl-2-pyrrolidone</t>
  </si>
  <si>
    <t>88-12-0</t>
  </si>
  <si>
    <t>nylon 11</t>
  </si>
  <si>
    <t>25587-80-8</t>
  </si>
  <si>
    <t>nylon 12</t>
  </si>
  <si>
    <t>25038-74-8</t>
  </si>
  <si>
    <t>nylon 6</t>
  </si>
  <si>
    <t>25038-54-4</t>
  </si>
  <si>
    <t>nylon 6:66:610</t>
  </si>
  <si>
    <t>25191-90-6</t>
  </si>
  <si>
    <t>O,O'-bis(2-aminopropyl) polypropylene glycol-block-polyethylene glycol-block-polypropylene glycol</t>
  </si>
  <si>
    <t>65605-36-9</t>
  </si>
  <si>
    <t>O,O'-diethyl dithiophosphate</t>
  </si>
  <si>
    <t>298-06-6</t>
  </si>
  <si>
    <t>O,O-diisopropyl dithiophosphoric acid</t>
  </si>
  <si>
    <t>107-56-2</t>
  </si>
  <si>
    <t>O,O-dimethylphosphorochloridothioate</t>
  </si>
  <si>
    <t>2524-03-0</t>
  </si>
  <si>
    <t>o-anisidine</t>
  </si>
  <si>
    <t>90-04-0</t>
  </si>
  <si>
    <t>o-chloroaniline</t>
  </si>
  <si>
    <t>95-51-2</t>
  </si>
  <si>
    <t>o-chlorobenzylidene malononitrile</t>
  </si>
  <si>
    <t>2698-41-1</t>
  </si>
  <si>
    <t>o-chlorophenol</t>
  </si>
  <si>
    <t>95-57-8</t>
  </si>
  <si>
    <t>o-chlorostyrene</t>
  </si>
  <si>
    <t>2039-87-4</t>
  </si>
  <si>
    <t>o-coumaric acid</t>
  </si>
  <si>
    <t>614-60-8</t>
  </si>
  <si>
    <t>o-cresol</t>
  </si>
  <si>
    <t>95-48-7</t>
  </si>
  <si>
    <t>octabenzone</t>
  </si>
  <si>
    <t>1843-05-6</t>
  </si>
  <si>
    <t>octachloronaphthalene</t>
  </si>
  <si>
    <t>2234-13-1</t>
  </si>
  <si>
    <t>octacosane</t>
  </si>
  <si>
    <t>630-02-4</t>
  </si>
  <si>
    <t>octadecanamide</t>
  </si>
  <si>
    <t>124-26-5 (PM)</t>
  </si>
  <si>
    <t>124-26-5 (Vapor)</t>
  </si>
  <si>
    <t>octadecane</t>
  </si>
  <si>
    <t>593-45-3</t>
  </si>
  <si>
    <t>octadecanedioic acid, methyl ester</t>
  </si>
  <si>
    <t>1472-93-1</t>
  </si>
  <si>
    <t>octadecenylamine</t>
  </si>
  <si>
    <t>112-90-3</t>
  </si>
  <si>
    <t>octadecenylsuccinic anhydride (ODSA-T)</t>
  </si>
  <si>
    <t>28777-98-2</t>
  </si>
  <si>
    <t>octadecyl 3-(3,5-di-tert-butyl-4-hydroxyphenyl)propionate</t>
  </si>
  <si>
    <t>2082-79-3</t>
  </si>
  <si>
    <t>octaethyleneglycol octyl ether</t>
  </si>
  <si>
    <t>26468-86-0</t>
  </si>
  <si>
    <t>octafluorocyclobutane</t>
  </si>
  <si>
    <t>115-25-3</t>
  </si>
  <si>
    <t>octafluoropropane</t>
  </si>
  <si>
    <t>76-19-7</t>
  </si>
  <si>
    <t>octamethyl pyrophosphoramide</t>
  </si>
  <si>
    <t>152-16-9</t>
  </si>
  <si>
    <t>octamethylcyclotetrasiloxane</t>
  </si>
  <si>
    <t>556-67-2</t>
  </si>
  <si>
    <t>octamethyltrisiloxane</t>
  </si>
  <si>
    <t>107-51-7</t>
  </si>
  <si>
    <t>octanal</t>
  </si>
  <si>
    <t>124-13-0</t>
  </si>
  <si>
    <t>octane-1,2-diol</t>
  </si>
  <si>
    <t>1117-86-8</t>
  </si>
  <si>
    <t>octanoic acid</t>
  </si>
  <si>
    <t>124-07-2</t>
  </si>
  <si>
    <t>octanoyl chloride</t>
  </si>
  <si>
    <t>111-64-8</t>
  </si>
  <si>
    <t>octatrienes</t>
  </si>
  <si>
    <t>octene</t>
  </si>
  <si>
    <t>25377-83-7</t>
  </si>
  <si>
    <t>octyl formate</t>
  </si>
  <si>
    <t>112-32-3</t>
  </si>
  <si>
    <t>octyl mercaptan</t>
  </si>
  <si>
    <t>111-88-6</t>
  </si>
  <si>
    <t>octyl sulfide</t>
  </si>
  <si>
    <t>2690-08-6</t>
  </si>
  <si>
    <t>octylamidopropyl betaine</t>
  </si>
  <si>
    <t>73772-46-0 (PM)</t>
  </si>
  <si>
    <t>73772-46-0 (Vapor)</t>
  </si>
  <si>
    <t>octylamine</t>
  </si>
  <si>
    <t>111-86-4</t>
  </si>
  <si>
    <t>octylphenol</t>
  </si>
  <si>
    <t>27193-28-8</t>
  </si>
  <si>
    <t>o-diethylbenzene</t>
  </si>
  <si>
    <t>135-01-3</t>
  </si>
  <si>
    <t>O-ethyl O-(4-nitrophenyl) phenylphosphonothioate</t>
  </si>
  <si>
    <t>2104-64-5</t>
  </si>
  <si>
    <t>o-ethyltoluene</t>
  </si>
  <si>
    <t>611-14-3</t>
  </si>
  <si>
    <t>oil distillate</t>
  </si>
  <si>
    <t>64742-63-8</t>
  </si>
  <si>
    <t>oil of sassafras</t>
  </si>
  <si>
    <t>8006-80-2</t>
  </si>
  <si>
    <t>oils, fuel</t>
  </si>
  <si>
    <t>77650-28-3</t>
  </si>
  <si>
    <t>O-isopropyl ethylcarbamothioate</t>
  </si>
  <si>
    <t>141-98-0</t>
  </si>
  <si>
    <t>Oleamide</t>
  </si>
  <si>
    <t>301-02-0</t>
  </si>
  <si>
    <t>olefin sulfides</t>
  </si>
  <si>
    <t>oleic acid</t>
  </si>
  <si>
    <t>112-80-1</t>
  </si>
  <si>
    <t>oleic acid polymer</t>
  </si>
  <si>
    <t>70321-87-8</t>
  </si>
  <si>
    <t>oleic acid, sodium salt</t>
  </si>
  <si>
    <t>143-19-1</t>
  </si>
  <si>
    <t>oleic diethanol amide</t>
  </si>
  <si>
    <t>93-83-4</t>
  </si>
  <si>
    <t>oleoyl sarcosine</t>
  </si>
  <si>
    <t>110-25-8 (PM)</t>
  </si>
  <si>
    <t>110-25-8 (Vapor)</t>
  </si>
  <si>
    <t>oleyl alcohol</t>
  </si>
  <si>
    <t>143-28-2 (Not Defined)</t>
  </si>
  <si>
    <t>143-28-2 (PM)</t>
  </si>
  <si>
    <t>oleyl betaine</t>
  </si>
  <si>
    <t>871-37-4</t>
  </si>
  <si>
    <t>oleyl diamine</t>
  </si>
  <si>
    <t>31017-53-5</t>
  </si>
  <si>
    <t>oligomers of polyethylene terephthalate mixture</t>
  </si>
  <si>
    <t>o-methyl cyclohexanone</t>
  </si>
  <si>
    <t>583-60-8</t>
  </si>
  <si>
    <t>o-methylstyrene</t>
  </si>
  <si>
    <t>611-15-4</t>
  </si>
  <si>
    <t>o-nitrochlorobenzene</t>
  </si>
  <si>
    <t>88-73-3</t>
  </si>
  <si>
    <t>o-nitrophenol</t>
  </si>
  <si>
    <t>88-75-5</t>
  </si>
  <si>
    <t>o-nitrotoluene</t>
  </si>
  <si>
    <t>88-72-2</t>
  </si>
  <si>
    <t>o-phenylene diamine</t>
  </si>
  <si>
    <t>95-54-5</t>
  </si>
  <si>
    <t>O-phosphorylethanolamine</t>
  </si>
  <si>
    <t>1071-23-4 (PM)</t>
  </si>
  <si>
    <t>1071-23-4 (Vapor)</t>
  </si>
  <si>
    <t>o-phthalodinitrile</t>
  </si>
  <si>
    <t>91-15-6</t>
  </si>
  <si>
    <t>orange 5 pigment</t>
  </si>
  <si>
    <t>3468-63-1</t>
  </si>
  <si>
    <t>Orange II sodium salt</t>
  </si>
  <si>
    <t>633-96-5</t>
  </si>
  <si>
    <t>orange oil</t>
  </si>
  <si>
    <t>8008-57-9</t>
  </si>
  <si>
    <t>organic peroxide</t>
  </si>
  <si>
    <t>organo clay (modified bentonite)</t>
  </si>
  <si>
    <t>68953-58-2</t>
  </si>
  <si>
    <t>organophilic clay</t>
  </si>
  <si>
    <t>71011-26-2</t>
  </si>
  <si>
    <t>organosilane</t>
  </si>
  <si>
    <t>organosiloxane</t>
  </si>
  <si>
    <t>organosulfur compound, generic, not otherwise specified</t>
  </si>
  <si>
    <t>Orthene</t>
  </si>
  <si>
    <t>30560-19-1</t>
  </si>
  <si>
    <t>orthoboric acid, sodium salt</t>
  </si>
  <si>
    <t>13840-56-7</t>
  </si>
  <si>
    <t>ortho-cresyl glycidyl ether</t>
  </si>
  <si>
    <t>2210-79-9</t>
  </si>
  <si>
    <t>ortho-cymene</t>
  </si>
  <si>
    <t>527-84-4</t>
  </si>
  <si>
    <t>o-sec-butyl phenol</t>
  </si>
  <si>
    <t>89-72-5</t>
  </si>
  <si>
    <t>osmium tetroxide</t>
  </si>
  <si>
    <t>20816-12-0</t>
  </si>
  <si>
    <t>o-tert-amyl phenol</t>
  </si>
  <si>
    <t>3279-27-4</t>
  </si>
  <si>
    <t>o-tert-butyl phenol</t>
  </si>
  <si>
    <t>88-18-6</t>
  </si>
  <si>
    <t>o-tolualdehyde</t>
  </si>
  <si>
    <t>529-20-4</t>
  </si>
  <si>
    <t>o-toluic acid</t>
  </si>
  <si>
    <t>118-90-1</t>
  </si>
  <si>
    <t>o-toluidine</t>
  </si>
  <si>
    <t>95-53-4</t>
  </si>
  <si>
    <t>o-toluidine, n-ethyl-m-toluidine, 50/50% mixture</t>
  </si>
  <si>
    <t>o-tolunitrile</t>
  </si>
  <si>
    <t>529-19-1</t>
  </si>
  <si>
    <t>o-toluoyl chloride</t>
  </si>
  <si>
    <t>933-88-0</t>
  </si>
  <si>
    <t>overbased calcium sulfonate</t>
  </si>
  <si>
    <t>oxacycloheptane</t>
  </si>
  <si>
    <t>592-90-5</t>
  </si>
  <si>
    <t>oxalic acid</t>
  </si>
  <si>
    <t>144-62-7</t>
  </si>
  <si>
    <t>oxalic acid, dihydrate</t>
  </si>
  <si>
    <t>6153-56-6</t>
  </si>
  <si>
    <t>oxalyl chloride</t>
  </si>
  <si>
    <t>79-37-8</t>
  </si>
  <si>
    <t>Oxamyl</t>
  </si>
  <si>
    <t>23135-22-0</t>
  </si>
  <si>
    <t>oxazole</t>
  </si>
  <si>
    <t>288-42-6</t>
  </si>
  <si>
    <t>oxirane, reaction products with ammonium, distn residues</t>
  </si>
  <si>
    <t>68953-70-8 (PM)</t>
  </si>
  <si>
    <t>68953-70-8 (Vapor)</t>
  </si>
  <si>
    <t>oxoaluminum benzonate/stearate</t>
  </si>
  <si>
    <t>151911-66-9</t>
  </si>
  <si>
    <t>oxo-decyl acetate</t>
  </si>
  <si>
    <t>108419-34-7</t>
  </si>
  <si>
    <t>oxo-hexyl acetate</t>
  </si>
  <si>
    <t>88230-35-7</t>
  </si>
  <si>
    <t>oxo-methyl acetate</t>
  </si>
  <si>
    <t>oxotellane oxide</t>
  </si>
  <si>
    <t>7446-07-3</t>
  </si>
  <si>
    <t>oxo-tridecyl acetate</t>
  </si>
  <si>
    <t>108419-35-8</t>
  </si>
  <si>
    <t>oxybis[dodecylbenzenesulfonic acid], disodium salt</t>
  </si>
  <si>
    <t>25167-32-2 (PM)</t>
  </si>
  <si>
    <t>25167-32-2 (Vapor)</t>
  </si>
  <si>
    <t>Oxydiazon</t>
  </si>
  <si>
    <t>19666-30-9</t>
  </si>
  <si>
    <t>Oxyfluorfen</t>
  </si>
  <si>
    <t>42874-03-3</t>
  </si>
  <si>
    <t>oxygen difluoride</t>
  </si>
  <si>
    <t>7783-41-7</t>
  </si>
  <si>
    <t>o-xylene</t>
  </si>
  <si>
    <t>95-47-6</t>
  </si>
  <si>
    <t>P,P'-(iminobis(2,1-ethanediyliminomethylene))bis-phosphonic acid, N,N-bis(phosphonomethyl) derivative, sodium salt</t>
  </si>
  <si>
    <t>68399-68-8</t>
  </si>
  <si>
    <t>P,P',P'',P'''-(((phosphonomethyl)imino)bis(2,1-ethanediylnitrilobis(methylene)))tetrakis-phosphonic acid, ammonium salt</t>
  </si>
  <si>
    <t>70714-66-8</t>
  </si>
  <si>
    <t>P,P',P'',P'''-(((phosphonomethyl)imino)bis(6,1-hexanediylnitrilobis(methylene)))tetrakis-phosphonic acid, reaction products with ammonia-diethylene glycol reaction product morpholine derivs. residues</t>
  </si>
  <si>
    <t>87396-22-3</t>
  </si>
  <si>
    <t>p,p'-oxybis[benzenesulfonylhydrazide]</t>
  </si>
  <si>
    <t>80-51-3 (PM)</t>
  </si>
  <si>
    <t>80-51-3 (Vapor)</t>
  </si>
  <si>
    <t>palladium</t>
  </si>
  <si>
    <t>7440-05-3</t>
  </si>
  <si>
    <t>palladium chloride</t>
  </si>
  <si>
    <t>7647-10-1</t>
  </si>
  <si>
    <t>palladium nitrate</t>
  </si>
  <si>
    <t>10102-05-3</t>
  </si>
  <si>
    <t>palm oil, methyl esters</t>
  </si>
  <si>
    <t>91051-32-0 (PM)</t>
  </si>
  <si>
    <t>91051-32-0 (Vapor)</t>
  </si>
  <si>
    <t>palmitic acid</t>
  </si>
  <si>
    <t>57-10-3</t>
  </si>
  <si>
    <t>p-aminobenzoic acid</t>
  </si>
  <si>
    <t>150-13-0</t>
  </si>
  <si>
    <t>p-aminodiphenylamine</t>
  </si>
  <si>
    <t>101-54-2</t>
  </si>
  <si>
    <t>p-anisidine</t>
  </si>
  <si>
    <t>104-94-9</t>
  </si>
  <si>
    <t>para-cymene</t>
  </si>
  <si>
    <t>99-87-6</t>
  </si>
  <si>
    <t>para-dodecylphenol</t>
  </si>
  <si>
    <t>210555-94-5</t>
  </si>
  <si>
    <t>paraffin hydrocarbon, not otherwise specified</t>
  </si>
  <si>
    <t>paraffin oil</t>
  </si>
  <si>
    <t>8012-95-1 (PM)</t>
  </si>
  <si>
    <t>8012-95-1 (Vapor)</t>
  </si>
  <si>
    <t>paraffin wax (fume)</t>
  </si>
  <si>
    <t>8002-74-2 (PM)</t>
  </si>
  <si>
    <t>8002-74-2 (Vapor)</t>
  </si>
  <si>
    <t>paraffin wax, petroleum, clay treated</t>
  </si>
  <si>
    <t>64742-43-4 (PM)</t>
  </si>
  <si>
    <t>64742-43-4 (Vapor)</t>
  </si>
  <si>
    <t>paraffin waxes and hydrocarbon waxes, oxidized, lithium salts</t>
  </si>
  <si>
    <t>68649-48-9 (PM)</t>
  </si>
  <si>
    <t>68649-48-9 (Vapor)</t>
  </si>
  <si>
    <t>paraffinic distillate</t>
  </si>
  <si>
    <t>64741-89-5</t>
  </si>
  <si>
    <t>paraffinic mineral oil</t>
  </si>
  <si>
    <t>64742-62-7</t>
  </si>
  <si>
    <t>paraffins (petroleum), normal C5-20</t>
  </si>
  <si>
    <t>64771-72-8</t>
  </si>
  <si>
    <t>paraformaldehyde</t>
  </si>
  <si>
    <t>30525-89-4</t>
  </si>
  <si>
    <t>paraldehyde</t>
  </si>
  <si>
    <t>123-63-7</t>
  </si>
  <si>
    <t>Paraquat</t>
  </si>
  <si>
    <t>4685-14-7</t>
  </si>
  <si>
    <t>paraquat dichloride</t>
  </si>
  <si>
    <t>1910-42-5</t>
  </si>
  <si>
    <t>Parathion</t>
  </si>
  <si>
    <t>56-38-2</t>
  </si>
  <si>
    <t>partially hydrogenated polyphenyls, quaterphenyls and higher</t>
  </si>
  <si>
    <t>68956-74-1</t>
  </si>
  <si>
    <t>particulate matter</t>
  </si>
  <si>
    <t>p-benzoquinone dioxime</t>
  </si>
  <si>
    <t>105-11-3</t>
  </si>
  <si>
    <t>p-chloroaniline</t>
  </si>
  <si>
    <t>106-47-8</t>
  </si>
  <si>
    <t>p-chlorobenzaldehyde</t>
  </si>
  <si>
    <t>104-88-1</t>
  </si>
  <si>
    <t>p-chlorophenol</t>
  </si>
  <si>
    <t>106-48-9</t>
  </si>
  <si>
    <t>p-chlorophenyl-dimethylurea</t>
  </si>
  <si>
    <t>150-68-5</t>
  </si>
  <si>
    <t>p-cresol</t>
  </si>
  <si>
    <t>106-44-5</t>
  </si>
  <si>
    <t>PD4016 Dispersant</t>
  </si>
  <si>
    <t>86753-82-4</t>
  </si>
  <si>
    <t>p-diethylbenzene</t>
  </si>
  <si>
    <t>105-05-5</t>
  </si>
  <si>
    <t>p-diisobutylbenzene</t>
  </si>
  <si>
    <t>17171-78-7</t>
  </si>
  <si>
    <t>PEG-12 ditallate</t>
  </si>
  <si>
    <t>61791-01-3</t>
  </si>
  <si>
    <t>Pendimethalin</t>
  </si>
  <si>
    <t>40487-42-1</t>
  </si>
  <si>
    <t>pentaborane</t>
  </si>
  <si>
    <t>19624-22-7</t>
  </si>
  <si>
    <t>pentachlorobenzene</t>
  </si>
  <si>
    <t>608-93-5</t>
  </si>
  <si>
    <t>pentachloroethane</t>
  </si>
  <si>
    <t>76-01-7</t>
  </si>
  <si>
    <t>pentachloronaphthalene</t>
  </si>
  <si>
    <t>1321-64-8</t>
  </si>
  <si>
    <t>pentachloronitrobenzene</t>
  </si>
  <si>
    <t>82-68-8</t>
  </si>
  <si>
    <t>pentachlorophenol</t>
  </si>
  <si>
    <t>87-86-5</t>
  </si>
  <si>
    <t>pentachloropyridine</t>
  </si>
  <si>
    <t>2176-62-7</t>
  </si>
  <si>
    <t>pentadecanoic acid</t>
  </si>
  <si>
    <t>1002-84-2</t>
  </si>
  <si>
    <t>pentadiene, all isomers</t>
  </si>
  <si>
    <t>pentaerythritol</t>
  </si>
  <si>
    <t>115-77-5</t>
  </si>
  <si>
    <t>pentaerythritol distearate</t>
  </si>
  <si>
    <t>13081-97-5</t>
  </si>
  <si>
    <t>pentaerythritol monooleate</t>
  </si>
  <si>
    <t>10332-32-8</t>
  </si>
  <si>
    <t>pentaerythritol tetraacrylate</t>
  </si>
  <si>
    <t>4986-89-4</t>
  </si>
  <si>
    <t>pentaerythritol tetrakis(3-(3,5-di-tert-butyl-4-hydroxyphenyl)propionate)</t>
  </si>
  <si>
    <t>6683-19-8</t>
  </si>
  <si>
    <t>pentaerythritol tetranitrate</t>
  </si>
  <si>
    <t>78-11-5</t>
  </si>
  <si>
    <t>pentaerythritol triacrylate</t>
  </si>
  <si>
    <t>3524-68-3</t>
  </si>
  <si>
    <t>pentaerythrityl tetrakis(3-mercaptopropionate)</t>
  </si>
  <si>
    <t>7575-23-7</t>
  </si>
  <si>
    <t>pentaethyl benzene</t>
  </si>
  <si>
    <t>605-01-6</t>
  </si>
  <si>
    <t>pentaethylene glycol</t>
  </si>
  <si>
    <t>4792-15-8 (PM)</t>
  </si>
  <si>
    <t>4792-15-8 (Vapor)</t>
  </si>
  <si>
    <t>pentaethylene glycol monomethyl ether</t>
  </si>
  <si>
    <t>23778-52-1</t>
  </si>
  <si>
    <t>pentaethylene glycol, monobutyl ether</t>
  </si>
  <si>
    <t>23601-39-0 (PM)</t>
  </si>
  <si>
    <t>23601-39-0 (Vapor)</t>
  </si>
  <si>
    <t>pentaethylenehexamine</t>
  </si>
  <si>
    <t>4067-16-7</t>
  </si>
  <si>
    <t>pentafluorobenzene</t>
  </si>
  <si>
    <t>363-72-4</t>
  </si>
  <si>
    <t>pentamethylbenzene</t>
  </si>
  <si>
    <t>700-12-9</t>
  </si>
  <si>
    <t>pentamethylene diamine</t>
  </si>
  <si>
    <t>462-94-2</t>
  </si>
  <si>
    <t>pentamine</t>
  </si>
  <si>
    <t>306-53-6</t>
  </si>
  <si>
    <t>pentane, all isomers</t>
  </si>
  <si>
    <t>92046-46-3</t>
  </si>
  <si>
    <t>pentanedinitrile</t>
  </si>
  <si>
    <t>544-13-8</t>
  </si>
  <si>
    <t>pentanol, mixture of isomers</t>
  </si>
  <si>
    <t>30899-19-5</t>
  </si>
  <si>
    <t>pentasodium diethylenetriamine pentacetate</t>
  </si>
  <si>
    <t>140-01-2</t>
  </si>
  <si>
    <t>pentasodium thiosulfate</t>
  </si>
  <si>
    <t>10102-17-7</t>
  </si>
  <si>
    <t>Pentazocine</t>
  </si>
  <si>
    <t>359-83-1</t>
  </si>
  <si>
    <t>pentyl benzene</t>
  </si>
  <si>
    <t>538-68-1</t>
  </si>
  <si>
    <t>pentyl dihydrogen phosphate</t>
  </si>
  <si>
    <t>2382-76-5</t>
  </si>
  <si>
    <t>pentyl ether</t>
  </si>
  <si>
    <t>693-65-2</t>
  </si>
  <si>
    <t>pentyl formate</t>
  </si>
  <si>
    <t>638-49-3</t>
  </si>
  <si>
    <t>peracetic acid</t>
  </si>
  <si>
    <t>79-21-0</t>
  </si>
  <si>
    <t>perchloric acid</t>
  </si>
  <si>
    <t>7601-90-3</t>
  </si>
  <si>
    <t>perchloromethyl mercaptan</t>
  </si>
  <si>
    <t>594-42-3</t>
  </si>
  <si>
    <t>perchloryl fluoride</t>
  </si>
  <si>
    <t>7616-94-6 (Not Defined)</t>
  </si>
  <si>
    <t>perchloryl fluoride | For air permit reviews in agricultural areas</t>
  </si>
  <si>
    <t>perchloryl fluoride | For air permit reviews in agricultural areas with cattle</t>
  </si>
  <si>
    <t>perfluorinated compounds</t>
  </si>
  <si>
    <t>perfluoro(isobutyl) methyl ether</t>
  </si>
  <si>
    <t>163702-08-7</t>
  </si>
  <si>
    <t>perfluoro(propyl vinyl ether)</t>
  </si>
  <si>
    <t>1623-05-8 (Not Defined)</t>
  </si>
  <si>
    <t>1623-05-8 (PM)</t>
  </si>
  <si>
    <t>perfluorobutyl ethylene</t>
  </si>
  <si>
    <t>19430-93-4</t>
  </si>
  <si>
    <t>perfluoroisobutylene</t>
  </si>
  <si>
    <t>382-21-8</t>
  </si>
  <si>
    <t>perfluorooctanesulfonic acid (PFOS)</t>
  </si>
  <si>
    <t>1763-23-1</t>
  </si>
  <si>
    <t>perfluorooctanoic acid and its inorganic salts</t>
  </si>
  <si>
    <t>335-67-1</t>
  </si>
  <si>
    <t>perfluorotri-n-butylamine</t>
  </si>
  <si>
    <t>86508-42-1</t>
  </si>
  <si>
    <t>periodic acid</t>
  </si>
  <si>
    <t>10450-60-9</t>
  </si>
  <si>
    <t>perlite</t>
  </si>
  <si>
    <t>93763-70-3</t>
  </si>
  <si>
    <t>Permethrin</t>
  </si>
  <si>
    <t>52645-53-1</t>
  </si>
  <si>
    <t>peroxydisulfuric acid</t>
  </si>
  <si>
    <t>13445-49-3</t>
  </si>
  <si>
    <t>peroxymonosulfuric acid</t>
  </si>
  <si>
    <t>7722-86-3</t>
  </si>
  <si>
    <t>Perrindo Maroon 179</t>
  </si>
  <si>
    <t>5521-31-3</t>
  </si>
  <si>
    <t>persulfate</t>
  </si>
  <si>
    <t>perylene</t>
  </si>
  <si>
    <t>198-55-0</t>
  </si>
  <si>
    <t>perylene pigment</t>
  </si>
  <si>
    <t>128-69-8</t>
  </si>
  <si>
    <t>pesticide, generic, not otherwise specified</t>
  </si>
  <si>
    <t>p-ethylphenol</t>
  </si>
  <si>
    <t>123-07-9</t>
  </si>
  <si>
    <t>p-ethyltoluene</t>
  </si>
  <si>
    <t>622-96-8</t>
  </si>
  <si>
    <t>petroleum coke, calcined</t>
  </si>
  <si>
    <t>64743-05-1</t>
  </si>
  <si>
    <t>petroleum coke, unclacined</t>
  </si>
  <si>
    <t>64741-79-3</t>
  </si>
  <si>
    <t>petroleum distillates</t>
  </si>
  <si>
    <t>8002-05-9</t>
  </si>
  <si>
    <t>petroleum distillates, intermediate catalytic cracked</t>
  </si>
  <si>
    <t>64741-60-2</t>
  </si>
  <si>
    <t>petroleum distillates, light vacuum</t>
  </si>
  <si>
    <t>70592-77-7</t>
  </si>
  <si>
    <t>petroleum distillates, solvent-refined middle</t>
  </si>
  <si>
    <t>64741-91-9</t>
  </si>
  <si>
    <t>petroleum ether</t>
  </si>
  <si>
    <t>8032-32-4</t>
  </si>
  <si>
    <t>petroleum extracts, light paraffinic distillate solvent</t>
  </si>
  <si>
    <t>64742-05-8</t>
  </si>
  <si>
    <t>petroleum jelly</t>
  </si>
  <si>
    <t>8009-03-8 (PM)</t>
  </si>
  <si>
    <t>8009-03-8 (Vapor)</t>
  </si>
  <si>
    <t>petroleum naphtha, catalytic reformed</t>
  </si>
  <si>
    <t>68955-35-1</t>
  </si>
  <si>
    <t>petroleum naphtha, light steam-cracked debenzenized polymers hydrogenated</t>
  </si>
  <si>
    <t>68132-00-3</t>
  </si>
  <si>
    <t>petroleum naphtha, light steam-cracked, C5-fraction, oligomer</t>
  </si>
  <si>
    <t>68478-08-0</t>
  </si>
  <si>
    <t>petroleum polymers, viscous</t>
  </si>
  <si>
    <t>64741-71-5</t>
  </si>
  <si>
    <t>petroleum products, hydrofiner-powerformer reformates (contains benzene)</t>
  </si>
  <si>
    <t>68514-79-4</t>
  </si>
  <si>
    <t>petroleum residues, vaccum distillates</t>
  </si>
  <si>
    <t>68955-27-1 (Not Defined)</t>
  </si>
  <si>
    <t>68955-27-1 (PM)</t>
  </si>
  <si>
    <t>petroleum sulfonic acids, sodium salts</t>
  </si>
  <si>
    <t>68608-26-4</t>
  </si>
  <si>
    <t>phenacetin</t>
  </si>
  <si>
    <t>62-44-2</t>
  </si>
  <si>
    <t>phenalene</t>
  </si>
  <si>
    <t>203-80-5</t>
  </si>
  <si>
    <t>phenanthrene</t>
  </si>
  <si>
    <t>85-01-8</t>
  </si>
  <si>
    <t>phenethyl acetate</t>
  </si>
  <si>
    <t>103-45-7</t>
  </si>
  <si>
    <t>phenethyl butyrate</t>
  </si>
  <si>
    <t>103-52-6</t>
  </si>
  <si>
    <t>phenethyl isobutyrate</t>
  </si>
  <si>
    <t>103-48-0</t>
  </si>
  <si>
    <t>phenethyl propionate</t>
  </si>
  <si>
    <t>122-70-3</t>
  </si>
  <si>
    <t>phenethyl salicylate</t>
  </si>
  <si>
    <t>87-22-9</t>
  </si>
  <si>
    <t>phenidone</t>
  </si>
  <si>
    <t>92-43-3 (PM)</t>
  </si>
  <si>
    <t>92-43-3 (Vapor)</t>
  </si>
  <si>
    <t>phenol</t>
  </si>
  <si>
    <t>108-95-2</t>
  </si>
  <si>
    <t>phenol mixed oils (mixture)</t>
  </si>
  <si>
    <t>phenol red, sodium salt</t>
  </si>
  <si>
    <t>34487-61-1</t>
  </si>
  <si>
    <t>phenothiazine</t>
  </si>
  <si>
    <t>92-84-2</t>
  </si>
  <si>
    <t>phenyl acetate</t>
  </si>
  <si>
    <t>122-79-2</t>
  </si>
  <si>
    <t>phenyl butyl phosphoric acid</t>
  </si>
  <si>
    <t>46438-39-5</t>
  </si>
  <si>
    <t>phenyl chloroformate</t>
  </si>
  <si>
    <t>1885-14-9</t>
  </si>
  <si>
    <t>phenyl formate</t>
  </si>
  <si>
    <t>1864-94-4</t>
  </si>
  <si>
    <t>phenyl glycidyl ether</t>
  </si>
  <si>
    <t>122-60-1</t>
  </si>
  <si>
    <t>phenyl glycidyl ether adduct 2,2-bis(4-hydroxyphenyl)propane</t>
  </si>
  <si>
    <t>71230-68-7</t>
  </si>
  <si>
    <t>phenyl hydrazine</t>
  </si>
  <si>
    <t>100-63-0</t>
  </si>
  <si>
    <t>phenyl isocyanate</t>
  </si>
  <si>
    <t>103-71-9</t>
  </si>
  <si>
    <t>phenyl isothiocyanate</t>
  </si>
  <si>
    <t>103-72-0</t>
  </si>
  <si>
    <t>phenyl mercaptan</t>
  </si>
  <si>
    <t>108-98-5</t>
  </si>
  <si>
    <t>phenyl vinyl ether</t>
  </si>
  <si>
    <t>766-94-9</t>
  </si>
  <si>
    <t>phenyl xylyl ethane</t>
  </si>
  <si>
    <t>6196-95-8</t>
  </si>
  <si>
    <t>phenylacetic acid</t>
  </si>
  <si>
    <t>103-82-2 (PM)</t>
  </si>
  <si>
    <t>103-82-2 (Vapor)</t>
  </si>
  <si>
    <t>phenylethyl alcohol</t>
  </si>
  <si>
    <t>60-12-8</t>
  </si>
  <si>
    <t>phenylglyoxylic acid</t>
  </si>
  <si>
    <t>611-73-4 (PM)</t>
  </si>
  <si>
    <t>611-73-4 (Vapor)</t>
  </si>
  <si>
    <t>phenylphosphine</t>
  </si>
  <si>
    <t>638-21-1</t>
  </si>
  <si>
    <t>phenylphosphoric acid</t>
  </si>
  <si>
    <t>701-64-4</t>
  </si>
  <si>
    <t>phenylpropanolamine hydrochloride</t>
  </si>
  <si>
    <t>154-41-6</t>
  </si>
  <si>
    <t>phenylpropyl alcohol</t>
  </si>
  <si>
    <t>122-97-4</t>
  </si>
  <si>
    <t>phenyltriethoxysilane</t>
  </si>
  <si>
    <t>780-69-8</t>
  </si>
  <si>
    <t>phenyltrimethoxysilane</t>
  </si>
  <si>
    <t>2996-92-1</t>
  </si>
  <si>
    <t>Phorate</t>
  </si>
  <si>
    <t>298-02-2</t>
  </si>
  <si>
    <t>Phosalone</t>
  </si>
  <si>
    <t>2310-17-0</t>
  </si>
  <si>
    <t>phosgene</t>
  </si>
  <si>
    <t>75-44-5</t>
  </si>
  <si>
    <t>Phosmet</t>
  </si>
  <si>
    <t>732-11-6</t>
  </si>
  <si>
    <t>phosphate, generic, not otherwise specified</t>
  </si>
  <si>
    <t>phosphated alkyl ethoxylate, potassium salt</t>
  </si>
  <si>
    <t>154518-40-8</t>
  </si>
  <si>
    <t>phosphine</t>
  </si>
  <si>
    <t>7803-51-2</t>
  </si>
  <si>
    <t>phosphonate</t>
  </si>
  <si>
    <t>phosphonic acid</t>
  </si>
  <si>
    <t>10294-56-1</t>
  </si>
  <si>
    <t>phosphonic acid [1,6-hexane diylbis (methylene)] tetrakis potassium salt</t>
  </si>
  <si>
    <t>38820-59-6</t>
  </si>
  <si>
    <t>phosphoric acid</t>
  </si>
  <si>
    <t>7664-38-2</t>
  </si>
  <si>
    <t>phosphoric acid 2-hydroxyethyl methacrylate ester</t>
  </si>
  <si>
    <t>52628-03-2</t>
  </si>
  <si>
    <t>phosphoric acid, ammonium salt</t>
  </si>
  <si>
    <t>10124-31-9</t>
  </si>
  <si>
    <t>phosphoric acid, decyl octyl ester</t>
  </si>
  <si>
    <t>68186-45-8</t>
  </si>
  <si>
    <t>phosphoric acid, diisooctyl ester</t>
  </si>
  <si>
    <t>27215-10-7</t>
  </si>
  <si>
    <t>phosphoric acid, dipotassium salt</t>
  </si>
  <si>
    <t>7758-11-4</t>
  </si>
  <si>
    <t>phosphoric acid, isodecyl ester</t>
  </si>
  <si>
    <t>56572-86-2</t>
  </si>
  <si>
    <t>phosphoric acid, mono(2-ethylhexyl) ester</t>
  </si>
  <si>
    <t>1070-03-7</t>
  </si>
  <si>
    <t>phosphoric acid, mono-C10-12-alkyl esters, ethoxylated</t>
  </si>
  <si>
    <t>68908-64-5</t>
  </si>
  <si>
    <t>phosphoric acid, monoisooctyl ester</t>
  </si>
  <si>
    <t>26403-12-3</t>
  </si>
  <si>
    <t>phosphoric acid, reaction products with aluminum hydroxide and chromium oxide</t>
  </si>
  <si>
    <t>92203-02-6</t>
  </si>
  <si>
    <t>phosphoric acid, sodium salt</t>
  </si>
  <si>
    <t>7632-05-5</t>
  </si>
  <si>
    <t>phosphoric acid, trisodium salt (chlorinated)</t>
  </si>
  <si>
    <t>56802-99-4</t>
  </si>
  <si>
    <t>phosphorochloridothioic acid, O-ethyl O-(1-methylethyl) ester</t>
  </si>
  <si>
    <t>51162-51-7</t>
  </si>
  <si>
    <t>phosphorodithioic acid ester, zinc salt</t>
  </si>
  <si>
    <t>2929-95-5 (PM)</t>
  </si>
  <si>
    <t>2929-95-5 (Vapor)</t>
  </si>
  <si>
    <t>phosphorous acid</t>
  </si>
  <si>
    <t>13598-36-2</t>
  </si>
  <si>
    <t>phosphorus</t>
  </si>
  <si>
    <t>7723-14-0</t>
  </si>
  <si>
    <t>phosphorus acid, isodecyl diphenyl ester</t>
  </si>
  <si>
    <t>26544-23-0</t>
  </si>
  <si>
    <t>phosphorus fertilizer</t>
  </si>
  <si>
    <t>phosphorus oxychloride</t>
  </si>
  <si>
    <t>10025-87-3</t>
  </si>
  <si>
    <t>phosphorus pentafluoride</t>
  </si>
  <si>
    <t>7647-19-0 (Not Defined)</t>
  </si>
  <si>
    <t>phosphorus pentafluoride | For air permit reviews in agricultural areas</t>
  </si>
  <si>
    <t>phosphorus pentafluoride | For air permit reviews in agricultural areas with cattle</t>
  </si>
  <si>
    <t>phosphorus pentasulfide</t>
  </si>
  <si>
    <t>1314-80-3</t>
  </si>
  <si>
    <t>phosphorus pentoxide</t>
  </si>
  <si>
    <t>1314-56-3</t>
  </si>
  <si>
    <t>phosphorus trichloride</t>
  </si>
  <si>
    <t>7719-12-2</t>
  </si>
  <si>
    <t>phthalate ester</t>
  </si>
  <si>
    <t>phthalate ester 37</t>
  </si>
  <si>
    <t>63515-48-0</t>
  </si>
  <si>
    <t>phthalic acid</t>
  </si>
  <si>
    <t>88-99-3</t>
  </si>
  <si>
    <t>phthalic acid, benzyl alkyl (C7-C8) ester</t>
  </si>
  <si>
    <t>68515-40-2</t>
  </si>
  <si>
    <t>phthalic acid, diundecyl ester</t>
  </si>
  <si>
    <t>3648-20-2</t>
  </si>
  <si>
    <t>phthalic anhydride</t>
  </si>
  <si>
    <t>85-44-9</t>
  </si>
  <si>
    <t>phthalo blue</t>
  </si>
  <si>
    <t>12239-87-1</t>
  </si>
  <si>
    <t>phthaloyl chloride</t>
  </si>
  <si>
    <t>88-95-9</t>
  </si>
  <si>
    <t>p-hydroxybenzoic acid, methyl ester</t>
  </si>
  <si>
    <t>99-76-3 (PM)</t>
  </si>
  <si>
    <t>99-76-3 (Vapor)</t>
  </si>
  <si>
    <t>Picloram</t>
  </si>
  <si>
    <t>1918-02-1</t>
  </si>
  <si>
    <t>picric acid</t>
  </si>
  <si>
    <t>88-89-1</t>
  </si>
  <si>
    <t>Pigment Blue 29</t>
  </si>
  <si>
    <t>57455-37-5</t>
  </si>
  <si>
    <t>Pigment Orange 64</t>
  </si>
  <si>
    <t>72102-84-2</t>
  </si>
  <si>
    <t>Pigment Orange 72</t>
  </si>
  <si>
    <t>78245-94-0</t>
  </si>
  <si>
    <t>Pigment Orange 74</t>
  </si>
  <si>
    <t>85776-14-3</t>
  </si>
  <si>
    <t>pigment red 12 (lead free)</t>
  </si>
  <si>
    <t>6410-32-8</t>
  </si>
  <si>
    <t>pigment red 122</t>
  </si>
  <si>
    <t>980-26-7</t>
  </si>
  <si>
    <t>Pigment Red 166</t>
  </si>
  <si>
    <t>3905-19-9</t>
  </si>
  <si>
    <t>Pigment Red 176</t>
  </si>
  <si>
    <t>12225-06-8</t>
  </si>
  <si>
    <t>Pigment Red 177</t>
  </si>
  <si>
    <t>4051-63-2</t>
  </si>
  <si>
    <t>Pigment Red 184</t>
  </si>
  <si>
    <t>99402-80-9</t>
  </si>
  <si>
    <t>Pigment Red 185</t>
  </si>
  <si>
    <t>51920-12-8</t>
  </si>
  <si>
    <t>Pigment Red 188</t>
  </si>
  <si>
    <t>61847-48-1</t>
  </si>
  <si>
    <t>Pigment Red 202</t>
  </si>
  <si>
    <t>3089-17-6</t>
  </si>
  <si>
    <t>Pigment Red 220</t>
  </si>
  <si>
    <t>68259-05-2</t>
  </si>
  <si>
    <t>Pigment Red 254</t>
  </si>
  <si>
    <t>84632-65-5</t>
  </si>
  <si>
    <t>Pigment Red 264</t>
  </si>
  <si>
    <t>88949-33-1</t>
  </si>
  <si>
    <t>pigment Red 48:1</t>
  </si>
  <si>
    <t>7585-41-3</t>
  </si>
  <si>
    <t>pigment red 49:1</t>
  </si>
  <si>
    <t>1103-38-4</t>
  </si>
  <si>
    <t>pigment red 49:2</t>
  </si>
  <si>
    <t>1103-39-5</t>
  </si>
  <si>
    <t>Pigment Red 52:1</t>
  </si>
  <si>
    <t>17852-99-2</t>
  </si>
  <si>
    <t>Pigment Red 53:1</t>
  </si>
  <si>
    <t>5160-02-1</t>
  </si>
  <si>
    <t>Pigment Red 81:1</t>
  </si>
  <si>
    <t>80083-40-5</t>
  </si>
  <si>
    <t>Pigment Violet 2</t>
  </si>
  <si>
    <t>1326-04-1</t>
  </si>
  <si>
    <t>pigment violet 23</t>
  </si>
  <si>
    <t>6358-30-1</t>
  </si>
  <si>
    <t>pigment yellow</t>
  </si>
  <si>
    <t>6358-31-2</t>
  </si>
  <si>
    <t>Pigment Yellow 110</t>
  </si>
  <si>
    <t>5590-18-1</t>
  </si>
  <si>
    <t>Pigment Yellow 138</t>
  </si>
  <si>
    <t>30125-47-4</t>
  </si>
  <si>
    <t>Pigment Yellow 139</t>
  </si>
  <si>
    <t>36888-99-0</t>
  </si>
  <si>
    <t>Pigment Yellow 151</t>
  </si>
  <si>
    <t>31837-42-0</t>
  </si>
  <si>
    <t>Pigment Yellow 155</t>
  </si>
  <si>
    <t>68516-73-4</t>
  </si>
  <si>
    <t>Pigment Yellow 17</t>
  </si>
  <si>
    <t>4531-49-1</t>
  </si>
  <si>
    <t>Pigment Yellow 170</t>
  </si>
  <si>
    <t>31775-16-3</t>
  </si>
  <si>
    <t>Pigment yellow 180</t>
  </si>
  <si>
    <t>77804-81-0</t>
  </si>
  <si>
    <t>pigment yellow 65</t>
  </si>
  <si>
    <t>6528-34-3</t>
  </si>
  <si>
    <t>pimelic acid</t>
  </si>
  <si>
    <t>111-16-0</t>
  </si>
  <si>
    <t>pine extract</t>
  </si>
  <si>
    <t>94266-48-5</t>
  </si>
  <si>
    <t>pine oil</t>
  </si>
  <si>
    <t>8002-09-3</t>
  </si>
  <si>
    <t>piperazine</t>
  </si>
  <si>
    <t>110-85-0</t>
  </si>
  <si>
    <t>piperazine dihydrochloride</t>
  </si>
  <si>
    <t>142-64-3</t>
  </si>
  <si>
    <t>piperidine</t>
  </si>
  <si>
    <t>110-89-4</t>
  </si>
  <si>
    <t>piperonal</t>
  </si>
  <si>
    <t>120-57-0</t>
  </si>
  <si>
    <t>piperonyl butoxide</t>
  </si>
  <si>
    <t>51-03-6</t>
  </si>
  <si>
    <t>piperonyl sulfoxide</t>
  </si>
  <si>
    <t>120-62-7</t>
  </si>
  <si>
    <t>pitch, coal tar-petroleum</t>
  </si>
  <si>
    <t>68187-57-5</t>
  </si>
  <si>
    <t>pivalic acid</t>
  </si>
  <si>
    <t>75-98-9 (PM)</t>
  </si>
  <si>
    <t>75-98-9 (Vapor)</t>
  </si>
  <si>
    <t>pivaloyl chloride</t>
  </si>
  <si>
    <t>3282-30-2</t>
  </si>
  <si>
    <t>plastic dust</t>
  </si>
  <si>
    <t>platinum</t>
  </si>
  <si>
    <t>7440-06-4</t>
  </si>
  <si>
    <t>platinum dicarbonyl dichloride</t>
  </si>
  <si>
    <t>73018-55-0</t>
  </si>
  <si>
    <t>platinum nitrate</t>
  </si>
  <si>
    <t>18496-40-7</t>
  </si>
  <si>
    <t>platinum(0)-1,3-divinyl-1,1,3,3-tetramethyldisiloxane</t>
  </si>
  <si>
    <t>68478-92-2</t>
  </si>
  <si>
    <t>platinum, insoluble compounds</t>
  </si>
  <si>
    <t>platinum, soluble compounds</t>
  </si>
  <si>
    <t>Pluronic 10R-5, 25R2, 31R1, L-101</t>
  </si>
  <si>
    <t>9003-11-6</t>
  </si>
  <si>
    <t>p-mentha-1,5-diene</t>
  </si>
  <si>
    <t>99-83-2</t>
  </si>
  <si>
    <t>p-menthane</t>
  </si>
  <si>
    <t>99-82-1</t>
  </si>
  <si>
    <t>p-menthane-1,8-diamine</t>
  </si>
  <si>
    <t>80-52-4</t>
  </si>
  <si>
    <t>p-methylbenzyl alcohol</t>
  </si>
  <si>
    <t>589-18-4</t>
  </si>
  <si>
    <t>p-methylstyrene</t>
  </si>
  <si>
    <t>622-97-9</t>
  </si>
  <si>
    <t>p-nitroaniline</t>
  </si>
  <si>
    <t>100-01-6</t>
  </si>
  <si>
    <t>p-nitrophenol</t>
  </si>
  <si>
    <t>100-02-7</t>
  </si>
  <si>
    <t>p-nitrotoluene</t>
  </si>
  <si>
    <t>99-99-0</t>
  </si>
  <si>
    <t>poly(1,4-butanediol), tolylene 2,4-diisocyanate terminated</t>
  </si>
  <si>
    <t>9069-50-5</t>
  </si>
  <si>
    <t>poly(1-butene)</t>
  </si>
  <si>
    <t>9003-28-5</t>
  </si>
  <si>
    <t>poly(2-chloro-1,3 /2,3 dichloro-1,3-butadiene)</t>
  </si>
  <si>
    <t>25067-95-2</t>
  </si>
  <si>
    <t>poly(alpha-methylstyrene)</t>
  </si>
  <si>
    <t>25014-31-7</t>
  </si>
  <si>
    <t>poly(bisphenol A carbonate)</t>
  </si>
  <si>
    <t>103598-77-2 (PM)</t>
  </si>
  <si>
    <t>103598-77-2 (Vapor)</t>
  </si>
  <si>
    <t>poly(bisphenol A-co-epichlorohydrin), glycidyl end-capped</t>
  </si>
  <si>
    <t>25036-25-3 (PM)</t>
  </si>
  <si>
    <t>25036-25-3 (Vapor)</t>
  </si>
  <si>
    <t>poly(dicyclopentadiene-co-p-cresol)</t>
  </si>
  <si>
    <t>68610-51-5</t>
  </si>
  <si>
    <t>poly(dimethylamine-co-epichlorohydrin-co-ethylenediamine)</t>
  </si>
  <si>
    <t>42751-79-1</t>
  </si>
  <si>
    <t>poly(dimethylaminoethyl methacrylate)</t>
  </si>
  <si>
    <t>25154-86-3 (PM)</t>
  </si>
  <si>
    <t>25154-86-3 (Vapor)</t>
  </si>
  <si>
    <t>poly(dimethylsiloxane), vinyl terminated</t>
  </si>
  <si>
    <t>68083-19-2</t>
  </si>
  <si>
    <t>poly(di-n-butoxy) titanoxane</t>
  </si>
  <si>
    <t>9022-96-2</t>
  </si>
  <si>
    <t>poly(ethylene glycol)</t>
  </si>
  <si>
    <t>25322-68-3 (PM)</t>
  </si>
  <si>
    <t>25322-68-3 (Vapor)</t>
  </si>
  <si>
    <t>poly(ethylene glycol) dibenzoate</t>
  </si>
  <si>
    <t>9004-86-8</t>
  </si>
  <si>
    <t>poly(ethylene glycol) monolaurate</t>
  </si>
  <si>
    <t>9004-81-3</t>
  </si>
  <si>
    <t>poly(ethylene glycol) monomethyl ether</t>
  </si>
  <si>
    <t>9004-74-4</t>
  </si>
  <si>
    <t>poly(ethylene-co-1-butene)</t>
  </si>
  <si>
    <t>25087-34-7</t>
  </si>
  <si>
    <t>poly(isobutyl methacrylate)</t>
  </si>
  <si>
    <t>9011-15-8</t>
  </si>
  <si>
    <t>poly(lactic acid)</t>
  </si>
  <si>
    <t>26100-51-6 (PM)</t>
  </si>
  <si>
    <t>26100-51-6 (Vapor)</t>
  </si>
  <si>
    <t>poly(methyl methacrylate)</t>
  </si>
  <si>
    <t>9011-14-7 (PM)</t>
  </si>
  <si>
    <t>9011-14-7 (Vapor)</t>
  </si>
  <si>
    <t>poly(methyl methacrylate-co-butyl methacrylate)</t>
  </si>
  <si>
    <t>25608-33-7</t>
  </si>
  <si>
    <t>poly(methyl methacrylate-co-ethyl acrylate)</t>
  </si>
  <si>
    <t>9010-88-2</t>
  </si>
  <si>
    <t>poly(methylhydrosiloxane)</t>
  </si>
  <si>
    <t>63148-57-2</t>
  </si>
  <si>
    <t>poly(methylphenylsiloxane)</t>
  </si>
  <si>
    <t>63148-58-3</t>
  </si>
  <si>
    <t>poly(neopentyl glycol adipate)</t>
  </si>
  <si>
    <t>27925-07-1 (Not Defined)</t>
  </si>
  <si>
    <t>27925-07-1 (PM)</t>
  </si>
  <si>
    <t>poly(oxy-1,2-ethanediyl), .alpha.-tridecyl-.omega.-hydroxy-, phosphate, ammonium salt</t>
  </si>
  <si>
    <t>69029-43-2</t>
  </si>
  <si>
    <t>poly(oxy-1,2-ethanediyl), alpha-(nonylphenyl)-omega-hydroxy-, phosphate, ammonium salt</t>
  </si>
  <si>
    <t>68511-21-7</t>
  </si>
  <si>
    <t>poly(oxy-1,2-ethanediyl),alpha,alpha'-[[methyl[3-(tridecyloxy)propyl]iminio]di-2,1-ethanediyl]bis[omega-hydroxy-, branched, chlorides</t>
  </si>
  <si>
    <t>68610-19-5</t>
  </si>
  <si>
    <t>poly(oxypropylene) glycerol adipate</t>
  </si>
  <si>
    <t>68439-20-3</t>
  </si>
  <si>
    <t>poly(propylene glycol)</t>
  </si>
  <si>
    <t>25322-69-4 (PM)</t>
  </si>
  <si>
    <t>25322-69-4 (Vapor)</t>
  </si>
  <si>
    <t>poly(propylene glycol) diglycidyl ether</t>
  </si>
  <si>
    <t>26142-30-3</t>
  </si>
  <si>
    <t>poly(propylene glycol) methacrylate</t>
  </si>
  <si>
    <t>39420-45-6 (PM)</t>
  </si>
  <si>
    <t>39420-45-6 (Vapor)</t>
  </si>
  <si>
    <t>poly(propylene glycol), tolylene 2,4-diisocyanate terminated</t>
  </si>
  <si>
    <t>9057-91-4</t>
  </si>
  <si>
    <t>poly(propylene oxide)</t>
  </si>
  <si>
    <t>25322-62-7</t>
  </si>
  <si>
    <t>poly(styrene-co-alpha-methylstyrene)</t>
  </si>
  <si>
    <t>9011-11-4</t>
  </si>
  <si>
    <t>poly(vinyl chloride-co-isobutyl vinyl ether)</t>
  </si>
  <si>
    <t>25154-85-2</t>
  </si>
  <si>
    <t>poly-(vinyl chloride-co-vinyl acetate-co-hydroxypropyl acrylate)</t>
  </si>
  <si>
    <t>39317-41-4</t>
  </si>
  <si>
    <t>poly(vinyl chloride-co-vinyl acetate-co-vinyl alcohol)</t>
  </si>
  <si>
    <t>25086-48-0</t>
  </si>
  <si>
    <t>poly(vinyl fluoride)</t>
  </si>
  <si>
    <t>24981-14-4</t>
  </si>
  <si>
    <t>poly[oxy{methyl-1,2-ethanediyl},alpha-[2-{aminocarbonyl}amino]methylethyl]-omega-[2-aminocarbonyl]amino]methylethoxy]-</t>
  </si>
  <si>
    <t>65605-54-1</t>
  </si>
  <si>
    <t>polyacrylamide</t>
  </si>
  <si>
    <t>9003-05-8</t>
  </si>
  <si>
    <t>polyacrylic acid</t>
  </si>
  <si>
    <t>9003-01-4</t>
  </si>
  <si>
    <t>polyalkylene glycol lubricant</t>
  </si>
  <si>
    <t>polyalkylene polydimethylsiloxane</t>
  </si>
  <si>
    <t>68938-54-5 (PM)</t>
  </si>
  <si>
    <t>68938-54-5 (Vapor)</t>
  </si>
  <si>
    <t>polyaluminum chloride</t>
  </si>
  <si>
    <t>1327-41-9</t>
  </si>
  <si>
    <t>polyalyldiglycol carbonate, polymeric abrasive</t>
  </si>
  <si>
    <t>25656-90-0 (PM)</t>
  </si>
  <si>
    <t>25656-90-0 (Vapor)</t>
  </si>
  <si>
    <t>polyamide</t>
  </si>
  <si>
    <t>polyamide/polyolefin thixotrope</t>
  </si>
  <si>
    <t>polyamidoamide adduct</t>
  </si>
  <si>
    <t>polyamidoamines</t>
  </si>
  <si>
    <t>106906-26-7</t>
  </si>
  <si>
    <t>polyamine, generic, not otherwise specified</t>
  </si>
  <si>
    <t>polyaminoimidazoline, fatty acid amido amine</t>
  </si>
  <si>
    <t>polybutene</t>
  </si>
  <si>
    <t>9003-29-6</t>
  </si>
  <si>
    <t>polybutoxyethanol</t>
  </si>
  <si>
    <t>9004-77-7</t>
  </si>
  <si>
    <t>polychlorinated biphenyls</t>
  </si>
  <si>
    <t>1336-36-3</t>
  </si>
  <si>
    <t>polychlorinated dibenzodioxins (all congeners)</t>
  </si>
  <si>
    <t>polycyclic aromatic hydrocarbons</t>
  </si>
  <si>
    <t>130498-29-2</t>
  </si>
  <si>
    <t>polycyclic aromatic hydrocarbons, &lt; 10% b[a]p, not otherwise specified</t>
  </si>
  <si>
    <t>polydextrose</t>
  </si>
  <si>
    <t>68424-04-4</t>
  </si>
  <si>
    <t>polydimethylsiloxane</t>
  </si>
  <si>
    <t>9016-00-6 (PM)</t>
  </si>
  <si>
    <t>9016-00-6 (Vapor)</t>
  </si>
  <si>
    <t>polydimethylsiloxane, hydroxy terminated</t>
  </si>
  <si>
    <t>70131-67-8 (PM)</t>
  </si>
  <si>
    <t>70131-67-8 (Vapor)</t>
  </si>
  <si>
    <t>polyester with acid functionality</t>
  </si>
  <si>
    <t>polyetherether ketone</t>
  </si>
  <si>
    <t>29658-26-2</t>
  </si>
  <si>
    <t>polyethlene glycol phenyl ether phosphate</t>
  </si>
  <si>
    <t>39464-70-5 (PM)</t>
  </si>
  <si>
    <t>39464-70-5 (Vapor)</t>
  </si>
  <si>
    <t>polyethylene</t>
  </si>
  <si>
    <t>9002-88-4</t>
  </si>
  <si>
    <t>polyethylene glycol alkylphenyl ether</t>
  </si>
  <si>
    <t>9041-29-6</t>
  </si>
  <si>
    <t>polyethylene glycol dimethyl ether</t>
  </si>
  <si>
    <t>polyethylene glycol mono(3-(tetramethyl-1-(trimethylsiloxy)disiloxanyl)propyl)ether</t>
  </si>
  <si>
    <t>27306-78-1 (PM)</t>
  </si>
  <si>
    <t>27306-78-1 (Vapor)</t>
  </si>
  <si>
    <t>polyethylene glycol mono(distyrylphenyl)ether</t>
  </si>
  <si>
    <t>104376-75-2</t>
  </si>
  <si>
    <t>polyethylene glycol mono-4-nonylphenyl ether</t>
  </si>
  <si>
    <t>26027-38-3</t>
  </si>
  <si>
    <t>polyethylene glycol monoalkyl ether</t>
  </si>
  <si>
    <t>9043-30-5</t>
  </si>
  <si>
    <t>polyethylene glycol monomethyl ether</t>
  </si>
  <si>
    <t>95507-80-5</t>
  </si>
  <si>
    <t>polyethylene glycol monooleate</t>
  </si>
  <si>
    <t>9004-96-0</t>
  </si>
  <si>
    <t>polyethylene glycol monooleyl ether</t>
  </si>
  <si>
    <t>9004-98-2</t>
  </si>
  <si>
    <t>polyethylene imine</t>
  </si>
  <si>
    <t>9002-98-6</t>
  </si>
  <si>
    <t>polyethylene terephthalate</t>
  </si>
  <si>
    <t>25038-59-9</t>
  </si>
  <si>
    <t>polyethyleneimine</t>
  </si>
  <si>
    <t>26913-06-4</t>
  </si>
  <si>
    <t>polyethylenepolyamine acetates</t>
  </si>
  <si>
    <t>68333-87-9</t>
  </si>
  <si>
    <t>polyethylenepolyamine-fatty acids, C18-unsaturated, dimer condensate</t>
  </si>
  <si>
    <t>68410-23-1 (PM)</t>
  </si>
  <si>
    <t>68410-23-1 (Vapor)</t>
  </si>
  <si>
    <t>polyethylenepolyamines</t>
  </si>
  <si>
    <t>68131-73-7</t>
  </si>
  <si>
    <t>polyethylenepolyamines, ethoxylated, phosphonomethylated</t>
  </si>
  <si>
    <t>68966-36-9</t>
  </si>
  <si>
    <t>polyethylenepolyamines, ethoxylated, phosphonomethylated, sodium salt</t>
  </si>
  <si>
    <t>70900-16-2</t>
  </si>
  <si>
    <t>polyethylenepolyamines, reaction products with succinic anhydride polyisobutenyl derivs.</t>
  </si>
  <si>
    <t>84605-20-9 (PM)</t>
  </si>
  <si>
    <t>84605-20-9 (Vapor)</t>
  </si>
  <si>
    <t>polyethylenimine polyamide salts</t>
  </si>
  <si>
    <t>polyglycerine</t>
  </si>
  <si>
    <t>25618-55-7</t>
  </si>
  <si>
    <t>polyglycol, generic</t>
  </si>
  <si>
    <t>polyisobutenyl substituted succinic anhydrides AEEA</t>
  </si>
  <si>
    <t>185630-94-8</t>
  </si>
  <si>
    <t>polyisobutenyl substituted succinic anhydrides DMAPA</t>
  </si>
  <si>
    <t>118685-27-3</t>
  </si>
  <si>
    <t>polyisobutylenes</t>
  </si>
  <si>
    <t>9003-27-4</t>
  </si>
  <si>
    <t>polyisoprene</t>
  </si>
  <si>
    <t>9003-31-0</t>
  </si>
  <si>
    <t>polyketimine curing agent</t>
  </si>
  <si>
    <t>polylactide resin</t>
  </si>
  <si>
    <t>9051-89-2</t>
  </si>
  <si>
    <t>polymethoxy bicyclic oxazolidine</t>
  </si>
  <si>
    <t>56709-13-8</t>
  </si>
  <si>
    <t>polymethylene polyphenyl and polyalkylphenyl amine</t>
  </si>
  <si>
    <t>69178-40-1</t>
  </si>
  <si>
    <t>polymethylene polyphenyl isocyanate</t>
  </si>
  <si>
    <t>9016-87-9</t>
  </si>
  <si>
    <t>polymethylenepolyphenylisocyanate, propoxylated glycerin polymer</t>
  </si>
  <si>
    <t>57029-46-6</t>
  </si>
  <si>
    <t>polymethylphenyl siloxanes</t>
  </si>
  <si>
    <t>63148-52-7 (PM)</t>
  </si>
  <si>
    <t>63148-52-7 (Vapor)</t>
  </si>
  <si>
    <t>polymethylsiloxane</t>
  </si>
  <si>
    <t>68440-84-6 (PM)</t>
  </si>
  <si>
    <t>68440-84-6 (Vapor)</t>
  </si>
  <si>
    <t>polyolefin alkyl phenol alkyl amine</t>
  </si>
  <si>
    <t>polyolefin amide alkeneamine</t>
  </si>
  <si>
    <t>polyoxyalkylene sulfate</t>
  </si>
  <si>
    <t>polyoxyethylene (23) lauryl ether</t>
  </si>
  <si>
    <t>9006-65-9</t>
  </si>
  <si>
    <t>polyoxyethylene sorbitan monolaurate</t>
  </si>
  <si>
    <t>9005-64-5 (PM)</t>
  </si>
  <si>
    <t>9005-64-5 (Vapor)</t>
  </si>
  <si>
    <t>polyoxyethylene sorbitan trioleate</t>
  </si>
  <si>
    <t>9005-70-3</t>
  </si>
  <si>
    <t>polyoxymethylene</t>
  </si>
  <si>
    <t>9002-81-7</t>
  </si>
  <si>
    <t>polyoxypropylenediamine</t>
  </si>
  <si>
    <t>9046-10-0</t>
  </si>
  <si>
    <t>poly-pale ester 10</t>
  </si>
  <si>
    <t>68475-37-6</t>
  </si>
  <si>
    <t>polyphosphoric acid</t>
  </si>
  <si>
    <t>8017-16-1</t>
  </si>
  <si>
    <t>polyphosphoric acids, compds with ethoxylated coco alkylamines</t>
  </si>
  <si>
    <t>68132-19-4 (PM)</t>
  </si>
  <si>
    <t>68132-19-4 (Vapor)</t>
  </si>
  <si>
    <t>polyphosphoric acids, esters with triethanolamine, sodium salts</t>
  </si>
  <si>
    <t>68131-72-6</t>
  </si>
  <si>
    <t>polyphosphoric acids, sodium salts</t>
  </si>
  <si>
    <t>68915-31-1</t>
  </si>
  <si>
    <t>polypropylene</t>
  </si>
  <si>
    <t>9003-07-0 (PM)</t>
  </si>
  <si>
    <t>9003-07-0 (Vapor)</t>
  </si>
  <si>
    <t>polypropylene glycol monomethyl ether</t>
  </si>
  <si>
    <t>37286-64-9</t>
  </si>
  <si>
    <t>polypropylene polyoxyethylene monooctadecyl ether</t>
  </si>
  <si>
    <t>9038-43-1</t>
  </si>
  <si>
    <t>polyquaternary amine chloride</t>
  </si>
  <si>
    <t>polyquaternium 6</t>
  </si>
  <si>
    <t>93357-85-8</t>
  </si>
  <si>
    <t>polysaccharides</t>
  </si>
  <si>
    <t>polysilicic acid, ethyl ester</t>
  </si>
  <si>
    <t>9044-80-8</t>
  </si>
  <si>
    <t>polysiloxanes, di-Me, hydroxy-terminated, ethoxylated propoxylated</t>
  </si>
  <si>
    <t>64365-23-7 (PM)</t>
  </si>
  <si>
    <t>64365-23-7 (Vapor)</t>
  </si>
  <si>
    <t>polysiloxanes, di-Me,3-[3-[(3-coco amidopropyl)dimethylammonio]-2-hydroxypropoxy]propylgroup-terminated, acetates, salts</t>
  </si>
  <si>
    <t>134737-05-6 (PM)</t>
  </si>
  <si>
    <t>134737-05-6 (Vapor)</t>
  </si>
  <si>
    <t>polysiloxanes, di-Me,di-Ph, hydroxy-terminated</t>
  </si>
  <si>
    <t>68951-93-9 (PM)</t>
  </si>
  <si>
    <t>68951-93-9 (Vapor)</t>
  </si>
  <si>
    <t>Polysorbate 80</t>
  </si>
  <si>
    <t>9005-65-6</t>
  </si>
  <si>
    <t>polystyrene</t>
  </si>
  <si>
    <t>9003-53-6</t>
  </si>
  <si>
    <t>polytetrafluoroethylene</t>
  </si>
  <si>
    <t>9002-84-0</t>
  </si>
  <si>
    <t>polytetramethylene glycols</t>
  </si>
  <si>
    <t>25190-06-1 (PM)</t>
  </si>
  <si>
    <t>25190-06-1 (Vapor)</t>
  </si>
  <si>
    <t>polyurethane</t>
  </si>
  <si>
    <t>9009-54-5</t>
  </si>
  <si>
    <t>polyvinyl alcohol</t>
  </si>
  <si>
    <t>9002-89-5 (PM)</t>
  </si>
  <si>
    <t>9002-89-5 (Vapor)</t>
  </si>
  <si>
    <t>polyvinyl chloride</t>
  </si>
  <si>
    <t>9002-86-2</t>
  </si>
  <si>
    <t>polyvinyl terpolymer</t>
  </si>
  <si>
    <t>Portland cement</t>
  </si>
  <si>
    <t>65997-15-1</t>
  </si>
  <si>
    <t>potassium</t>
  </si>
  <si>
    <t>7440-09-7</t>
  </si>
  <si>
    <t>potassium acetate</t>
  </si>
  <si>
    <t>127-08-2</t>
  </si>
  <si>
    <t>potassium acrylate</t>
  </si>
  <si>
    <t>10192-85-5</t>
  </si>
  <si>
    <t>potassium aluminosilicate</t>
  </si>
  <si>
    <t>12269-78-2</t>
  </si>
  <si>
    <t>potassium aluminum silicate</t>
  </si>
  <si>
    <t>68476-25-5</t>
  </si>
  <si>
    <t>potassium borates</t>
  </si>
  <si>
    <t>20786-60-1</t>
  </si>
  <si>
    <t>potassium borohydride</t>
  </si>
  <si>
    <t>13762-51-1</t>
  </si>
  <si>
    <t>potassium bromate</t>
  </si>
  <si>
    <t>7758-01-2</t>
  </si>
  <si>
    <t>potassium bromide</t>
  </si>
  <si>
    <t>7758-02-3</t>
  </si>
  <si>
    <t>potassium carbonate</t>
  </si>
  <si>
    <t>584-08-7</t>
  </si>
  <si>
    <t>potassium chloride</t>
  </si>
  <si>
    <t>7447-40-7</t>
  </si>
  <si>
    <t>potassium chromate</t>
  </si>
  <si>
    <t>7789-00-6</t>
  </si>
  <si>
    <t>potassium citrate</t>
  </si>
  <si>
    <t>866-84-2</t>
  </si>
  <si>
    <t>potassium dichromate</t>
  </si>
  <si>
    <t>7778-50-9</t>
  </si>
  <si>
    <t>potassium dicyanoaurate(I)</t>
  </si>
  <si>
    <t>13967-50-5</t>
  </si>
  <si>
    <t>potassium dihydrogen phosphate</t>
  </si>
  <si>
    <t>7778-77-0</t>
  </si>
  <si>
    <t>potassium dodecylbenzenesulfonic acid</t>
  </si>
  <si>
    <t>27177-77-1</t>
  </si>
  <si>
    <t>potassium ferricyanide</t>
  </si>
  <si>
    <t>13746-66-2</t>
  </si>
  <si>
    <t>potassium fluoborate</t>
  </si>
  <si>
    <t>14075-53-7</t>
  </si>
  <si>
    <t>potassium fluoride</t>
  </si>
  <si>
    <t>7789-23-3 (Not Defined)</t>
  </si>
  <si>
    <t>potassium fluoride | For air permit reviews in agricultural areas</t>
  </si>
  <si>
    <t>potassium fluoride | For air permit reviews in agricultural areas with cattle</t>
  </si>
  <si>
    <t>potassium fluoroalkyl carboxylate</t>
  </si>
  <si>
    <t>2991-51-7 (Not Defined)</t>
  </si>
  <si>
    <t>potassium fluoroalkyl carboxylate | For air permit reviews in agricultural areas</t>
  </si>
  <si>
    <t>potassium fluoroalkyl carboxylate | For air permit reviews in agricultural areas with cattle</t>
  </si>
  <si>
    <t>potassium fluozirconate</t>
  </si>
  <si>
    <t>16923-95-8</t>
  </si>
  <si>
    <t>potassium formate</t>
  </si>
  <si>
    <t>590-29-4</t>
  </si>
  <si>
    <t>potassium glycolate</t>
  </si>
  <si>
    <t>1932-50-9</t>
  </si>
  <si>
    <t>potassium humate</t>
  </si>
  <si>
    <t>68514-28-3</t>
  </si>
  <si>
    <t>potassium hydrogen diacetate</t>
  </si>
  <si>
    <t>4251-29-0</t>
  </si>
  <si>
    <t>potassium hydroxide</t>
  </si>
  <si>
    <t>1310-58-3</t>
  </si>
  <si>
    <t>potassium hydroxyacetate</t>
  </si>
  <si>
    <t>25904-89-6</t>
  </si>
  <si>
    <t>potassium iodide</t>
  </si>
  <si>
    <t>7681-11-0</t>
  </si>
  <si>
    <t>potassium laurate</t>
  </si>
  <si>
    <t>10124-65-9</t>
  </si>
  <si>
    <t>potassium nitrate</t>
  </si>
  <si>
    <t>7757-79-1</t>
  </si>
  <si>
    <t>potassium n-methyldithiocarbamate solution</t>
  </si>
  <si>
    <t>137-41-7</t>
  </si>
  <si>
    <t>potassium oleate</t>
  </si>
  <si>
    <t>143-18-0</t>
  </si>
  <si>
    <t>potassium oxide</t>
  </si>
  <si>
    <t>12136-45-7</t>
  </si>
  <si>
    <t>potassium permanganate</t>
  </si>
  <si>
    <t>7722-64-7</t>
  </si>
  <si>
    <t>potassium persulfate</t>
  </si>
  <si>
    <t>7727-21-1</t>
  </si>
  <si>
    <t>potassium phosphate tribasic</t>
  </si>
  <si>
    <t>7778-53-2</t>
  </si>
  <si>
    <t>potassium silicate</t>
  </si>
  <si>
    <t>1312-76-1</t>
  </si>
  <si>
    <t>potassium sorbate</t>
  </si>
  <si>
    <t>24634-61-5</t>
  </si>
  <si>
    <t>potassium stannate</t>
  </si>
  <si>
    <t>12142-33-5</t>
  </si>
  <si>
    <t>potassium sulfate (2:1)</t>
  </si>
  <si>
    <t>7778-80-5</t>
  </si>
  <si>
    <t>potassium sulfite</t>
  </si>
  <si>
    <t>10117-38-1</t>
  </si>
  <si>
    <t>potassium thiosulfate</t>
  </si>
  <si>
    <t>10294-66-3</t>
  </si>
  <si>
    <t>potassium titanate</t>
  </si>
  <si>
    <t>59766-31-3</t>
  </si>
  <si>
    <t>potassium tripolyphosphate</t>
  </si>
  <si>
    <t>13845-36-8</t>
  </si>
  <si>
    <t>potassium vanadate</t>
  </si>
  <si>
    <t>13769-43-2</t>
  </si>
  <si>
    <t>potassium zinc chromate</t>
  </si>
  <si>
    <t>11103-86-9</t>
  </si>
  <si>
    <t>p-phenetidine</t>
  </si>
  <si>
    <t>156-43-4</t>
  </si>
  <si>
    <t>p-phenylenediamine</t>
  </si>
  <si>
    <t>106-50-3</t>
  </si>
  <si>
    <t>p-Propionylphenol</t>
  </si>
  <si>
    <t>70-70-2</t>
  </si>
  <si>
    <t>p-quinone</t>
  </si>
  <si>
    <t>106-51-4</t>
  </si>
  <si>
    <t>praseodymium chloride</t>
  </si>
  <si>
    <t>10361-79-2</t>
  </si>
  <si>
    <t>praseodymium oxide (Pr2O3)</t>
  </si>
  <si>
    <t>12036-32-7</t>
  </si>
  <si>
    <t>praseodymium(III) nitrate hexahydrate</t>
  </si>
  <si>
    <t>10361-80-5</t>
  </si>
  <si>
    <t>Pronamide</t>
  </si>
  <si>
    <t>23950-58-5</t>
  </si>
  <si>
    <t>Propachlor</t>
  </si>
  <si>
    <t>1918-16-7</t>
  </si>
  <si>
    <t>propamocarb hydrochloride</t>
  </si>
  <si>
    <t>25606-41-1</t>
  </si>
  <si>
    <t>propane</t>
  </si>
  <si>
    <t>74-98-6</t>
  </si>
  <si>
    <t>propane-1,2-diol, propoxylated</t>
  </si>
  <si>
    <t>29434-03-5 (PM)</t>
  </si>
  <si>
    <t>29434-03-5 (Vapor)</t>
  </si>
  <si>
    <t>Propanil</t>
  </si>
  <si>
    <t>709-98-8</t>
  </si>
  <si>
    <t>propargyl alcohol</t>
  </si>
  <si>
    <t>107-19-7</t>
  </si>
  <si>
    <t>propargyl butylcarbamate</t>
  </si>
  <si>
    <t>76114-73-3</t>
  </si>
  <si>
    <t>propazine</t>
  </si>
  <si>
    <t>139-40-2</t>
  </si>
  <si>
    <t>propenamide, homopolymer</t>
  </si>
  <si>
    <t>25038-45-3</t>
  </si>
  <si>
    <t>propenyl propyl benzoate</t>
  </si>
  <si>
    <t>197178-94-2</t>
  </si>
  <si>
    <t>propiconazole</t>
  </si>
  <si>
    <t>60207-90-1</t>
  </si>
  <si>
    <t>propionaldehyde</t>
  </si>
  <si>
    <t>123-38-6</t>
  </si>
  <si>
    <t>propionaldehyde dipropyl acetal</t>
  </si>
  <si>
    <t>4744-11-0</t>
  </si>
  <si>
    <t>propionamide</t>
  </si>
  <si>
    <t>79-05-0</t>
  </si>
  <si>
    <t>propionic acid</t>
  </si>
  <si>
    <t>79-09-4</t>
  </si>
  <si>
    <t>propionic anhydride</t>
  </si>
  <si>
    <t>123-62-6</t>
  </si>
  <si>
    <t>propionitrile</t>
  </si>
  <si>
    <t>107-12-0</t>
  </si>
  <si>
    <t>propiophenone</t>
  </si>
  <si>
    <t>93-55-0</t>
  </si>
  <si>
    <t>Propoxur</t>
  </si>
  <si>
    <t>114-26-1</t>
  </si>
  <si>
    <t>propoxylated alcohol - polyether polyol</t>
  </si>
  <si>
    <t>propoxylated C9-11 alcohols</t>
  </si>
  <si>
    <t>68920-69-4</t>
  </si>
  <si>
    <t>propoxylated neopentyl glycol diacrylate</t>
  </si>
  <si>
    <t>84170-74-1</t>
  </si>
  <si>
    <t>propoxylated tallow diamine</t>
  </si>
  <si>
    <t>propyl acrylate</t>
  </si>
  <si>
    <t>925-60-0</t>
  </si>
  <si>
    <t>propyl butylethylthiocarbamate</t>
  </si>
  <si>
    <t>1114-71-2</t>
  </si>
  <si>
    <t>propyl formate</t>
  </si>
  <si>
    <t>110-74-7</t>
  </si>
  <si>
    <t>propyl nitrate</t>
  </si>
  <si>
    <t>627-13-4</t>
  </si>
  <si>
    <t>propyl propionate</t>
  </si>
  <si>
    <t>106-36-5</t>
  </si>
  <si>
    <t>propyl-2,2,6,6-tetramethylpiperidin-4-amine</t>
  </si>
  <si>
    <t>propylamine</t>
  </si>
  <si>
    <t>107-10-8</t>
  </si>
  <si>
    <t>propylcyclohexane</t>
  </si>
  <si>
    <t>1678-92-8</t>
  </si>
  <si>
    <t>propylcyclopentane</t>
  </si>
  <si>
    <t>2040-96-2</t>
  </si>
  <si>
    <t>propylene</t>
  </si>
  <si>
    <t>115-07-1</t>
  </si>
  <si>
    <t>propylene carbonate</t>
  </si>
  <si>
    <t>108-32-7</t>
  </si>
  <si>
    <t>propylene diamine</t>
  </si>
  <si>
    <t>78-90-0</t>
  </si>
  <si>
    <t>propylene dichloride still bottoms</t>
  </si>
  <si>
    <t>propylene glycol</t>
  </si>
  <si>
    <t>57-55-6</t>
  </si>
  <si>
    <t>propylene glycol allyl ether</t>
  </si>
  <si>
    <t>1331-17-5</t>
  </si>
  <si>
    <t>propylene glycol butyl ether</t>
  </si>
  <si>
    <t>29387-86-8</t>
  </si>
  <si>
    <t>propylene glycol dibenzoate</t>
  </si>
  <si>
    <t>19224-26-1</t>
  </si>
  <si>
    <t>propylene glycol dinitrate</t>
  </si>
  <si>
    <t>6423-43-4</t>
  </si>
  <si>
    <t>propylene glycol isobutyl ether</t>
  </si>
  <si>
    <t>23436-19-3</t>
  </si>
  <si>
    <t>propylene glycol isopropyl ether</t>
  </si>
  <si>
    <t>110-48-5</t>
  </si>
  <si>
    <t>propylene glycol monoethyl ether</t>
  </si>
  <si>
    <t>1569-02-4</t>
  </si>
  <si>
    <t>propylene glycol mono-n-butyl ether</t>
  </si>
  <si>
    <t>10215-33-5</t>
  </si>
  <si>
    <t>propylene glycol monopropyl ether</t>
  </si>
  <si>
    <t>30136-13-1</t>
  </si>
  <si>
    <t>propylene glycol mono-t-butyl ether</t>
  </si>
  <si>
    <t>57018-52-7</t>
  </si>
  <si>
    <t>propylene glycol phenyl ether</t>
  </si>
  <si>
    <t>4169-04-4</t>
  </si>
  <si>
    <t>propylene oxide</t>
  </si>
  <si>
    <t>75-56-9</t>
  </si>
  <si>
    <t>propylene oxide/styrene monomer</t>
  </si>
  <si>
    <t>propylparaben</t>
  </si>
  <si>
    <t>94-13-3</t>
  </si>
  <si>
    <t>propyltriethoxysilane</t>
  </si>
  <si>
    <t>2550-02-9</t>
  </si>
  <si>
    <t>propyltrimethoxysilane</t>
  </si>
  <si>
    <t>1067-25-0</t>
  </si>
  <si>
    <t>propyne</t>
  </si>
  <si>
    <t>74-99-7</t>
  </si>
  <si>
    <t>protein hydrolysate</t>
  </si>
  <si>
    <t>9015-54-7</t>
  </si>
  <si>
    <t>proteinase</t>
  </si>
  <si>
    <t>9001-92-7</t>
  </si>
  <si>
    <t>Prothioconazole</t>
  </si>
  <si>
    <t>178928-70-6</t>
  </si>
  <si>
    <t>p-sec-butyl phenol</t>
  </si>
  <si>
    <t>99-71-8</t>
  </si>
  <si>
    <t>p-tert-amyl phenol</t>
  </si>
  <si>
    <t>80-46-6 (PM)</t>
  </si>
  <si>
    <t>80-46-6 (Vapor)</t>
  </si>
  <si>
    <t>p-tert-butylphenol</t>
  </si>
  <si>
    <t>98-54-4</t>
  </si>
  <si>
    <t>p-tert-butylphenyl glycidyl ether</t>
  </si>
  <si>
    <t>3101-60-8 (PM)</t>
  </si>
  <si>
    <t>3101-60-8 (Vapor)</t>
  </si>
  <si>
    <t>p-tolualdehyde</t>
  </si>
  <si>
    <t>104-87-0</t>
  </si>
  <si>
    <t>p-toluene sulfonyl chloride</t>
  </si>
  <si>
    <t>98-59-9</t>
  </si>
  <si>
    <t>p-toluenesulfonic acid</t>
  </si>
  <si>
    <t>104-15-4</t>
  </si>
  <si>
    <t>p-toluenesulfonic acid monohydrate</t>
  </si>
  <si>
    <t>6192-52-5</t>
  </si>
  <si>
    <t>p-toluenesulfonyl isocyanate</t>
  </si>
  <si>
    <t>4083-64-1</t>
  </si>
  <si>
    <t>p-toluidine</t>
  </si>
  <si>
    <t>106-49-0</t>
  </si>
  <si>
    <t>p-toluidine, ethoxylated</t>
  </si>
  <si>
    <t>103671-44-9</t>
  </si>
  <si>
    <t>p-tolunitrile</t>
  </si>
  <si>
    <t>104-85-8 (Not Defined)</t>
  </si>
  <si>
    <t>104-85-8 (PM)</t>
  </si>
  <si>
    <t>pumice</t>
  </si>
  <si>
    <t>1332-09-8</t>
  </si>
  <si>
    <t>p-xylene</t>
  </si>
  <si>
    <t>106-42-3</t>
  </si>
  <si>
    <t>pyrene</t>
  </si>
  <si>
    <t>129-00-0</t>
  </si>
  <si>
    <t>Pyrethrum</t>
  </si>
  <si>
    <t>8003-34-7</t>
  </si>
  <si>
    <t>pyridine</t>
  </si>
  <si>
    <t>110-86-1</t>
  </si>
  <si>
    <t>pyridine, alkyl derivs., acetates</t>
  </si>
  <si>
    <t>168612-09-7</t>
  </si>
  <si>
    <t>pyridine, alkyl derivs., hydrochlorides</t>
  </si>
  <si>
    <t>68607-19-2</t>
  </si>
  <si>
    <t>pyridine, C1-13-alkyl derivs</t>
  </si>
  <si>
    <t>71077-16-2</t>
  </si>
  <si>
    <t>pyridines, alkyl</t>
  </si>
  <si>
    <t>68391-11-7</t>
  </si>
  <si>
    <t>pyridinium p-toluenesulfonate</t>
  </si>
  <si>
    <t>24057-28-1</t>
  </si>
  <si>
    <t>pyrimidines, not otherwise specified</t>
  </si>
  <si>
    <t>pyrogallic acid</t>
  </si>
  <si>
    <t>87-66-1</t>
  </si>
  <si>
    <t>pyrolysis fuel oil (&lt; 25% benzene)</t>
  </si>
  <si>
    <t>69013-21-4</t>
  </si>
  <si>
    <t>pyrolysis gasoline (&lt; 40% benzene)</t>
  </si>
  <si>
    <t>pyrolysis gasoline (&lt; 70% benzene)</t>
  </si>
  <si>
    <t>68921-67-5</t>
  </si>
  <si>
    <t>pyromellitic acid</t>
  </si>
  <si>
    <t>89-05-4</t>
  </si>
  <si>
    <t>pyromellitic dianhydride</t>
  </si>
  <si>
    <t>89-32-7</t>
  </si>
  <si>
    <t>pyrrole</t>
  </si>
  <si>
    <t>109-97-7</t>
  </si>
  <si>
    <t>pyrroles, undefined</t>
  </si>
  <si>
    <t>pyruvic acid</t>
  </si>
  <si>
    <t>127-17-3</t>
  </si>
  <si>
    <t>quaternary amines</t>
  </si>
  <si>
    <t>quaternary amines in isopropyl alcohol</t>
  </si>
  <si>
    <t>68603-70-3</t>
  </si>
  <si>
    <t>quaternary ammonium chloride (dimethyl ammonium chloride and dimethyl benzyl ammonium chloride)</t>
  </si>
  <si>
    <t>quaternary ammonium compds, (oxydi-2,1-ethanediyl)bis(coco alkyldimethyl, dichlorides)</t>
  </si>
  <si>
    <t>68607-28-3</t>
  </si>
  <si>
    <t>quaternary ammonium compds, benzylbis(hydroxyethyl)rosin alkyl, chlorides</t>
  </si>
  <si>
    <t>68410-70-8</t>
  </si>
  <si>
    <t>quaternary ammonium compds, benzyl-C10-16-alkyldimethyl, chlorides</t>
  </si>
  <si>
    <t>68989-00-4</t>
  </si>
  <si>
    <t>quaternary ammonium compds, benzyl-C12-16-alkyldimethyl, chlorides</t>
  </si>
  <si>
    <t>68424-85-1</t>
  </si>
  <si>
    <t>quaternary ammonium compds, benzyl-C12-18-alkyldimethyl, chlorides</t>
  </si>
  <si>
    <t>68391-01-5</t>
  </si>
  <si>
    <t>quaternary ammonium compds, benzylcoco alkyldimethyl, chlorides</t>
  </si>
  <si>
    <t>61789-71-7</t>
  </si>
  <si>
    <t>quaternary ammonium compds, bis(hydrogenated tallow alkyl)dimethyl salts with montmorillonite</t>
  </si>
  <si>
    <t>68911-87-5</t>
  </si>
  <si>
    <t>quaternary ammonium compds, trimethylsoya alkyl, chlorides</t>
  </si>
  <si>
    <t>61790-41-8</t>
  </si>
  <si>
    <t>quaternary ammonium compds, trimethyltallow alkyl, chlorides</t>
  </si>
  <si>
    <t>8030-78-2</t>
  </si>
  <si>
    <t>quaternary ammonium compounds</t>
  </si>
  <si>
    <t>quaternary ammonium compounds, benzyl (hydrotreated tallowalkyl) dimethyl, chloride compds with hectorite</t>
  </si>
  <si>
    <t>71011-25-1</t>
  </si>
  <si>
    <t>quaternary ammonium compounds, benzyl(hydrogenated tallow alkyl)dimethyl, chlorides</t>
  </si>
  <si>
    <t>61789-72-8</t>
  </si>
  <si>
    <t>quaternary ammonium compounds, benzyl(hydrogenated tallow alkyl)dimethyl, salts with bentonite</t>
  </si>
  <si>
    <t>71011-24-0</t>
  </si>
  <si>
    <t>quaternary ammonium compounds, benzyl(hydrogenated tallow alkyl)dimethyl, stearates, salts with bentonite</t>
  </si>
  <si>
    <t>121888-68-4</t>
  </si>
  <si>
    <t>quaternary ammonium compounds, benzylcoco alkylbis(hydroxyethyl), chlorides</t>
  </si>
  <si>
    <t>61789-68-2 (PM)</t>
  </si>
  <si>
    <t>61789-68-2 (Vapor)</t>
  </si>
  <si>
    <t>quaternary ammonium compounds, bis(hydrogenated tallow alkyl)dimethyl, chlorides</t>
  </si>
  <si>
    <t>61789-80-8</t>
  </si>
  <si>
    <t>quaternary ammonium compounds, bis(hydrogenated tallow alkyl)dimethyl, salts with hectorite</t>
  </si>
  <si>
    <t>71011-27-3</t>
  </si>
  <si>
    <t>quaternary ammonium compounds, C12-18-alkyl[(ethylphenyl)methyl]dimethyl, chlorides</t>
  </si>
  <si>
    <t>68956-79-6</t>
  </si>
  <si>
    <t>quaternary ammonium compounds, di-C8-10-alkyldimethyl, chlorides</t>
  </si>
  <si>
    <t>68424-95-3</t>
  </si>
  <si>
    <t>quaternary ammonium compounds, dicoco alkyldimethyl, chlorides</t>
  </si>
  <si>
    <t>61789-77-3</t>
  </si>
  <si>
    <t>quaternary ammonium compounds, tri-C(sub 8-10)-alkylmethyl-, chlorides (Aliquat 336)</t>
  </si>
  <si>
    <t>63393-96-4</t>
  </si>
  <si>
    <t>quinacridone</t>
  </si>
  <si>
    <t>1047-16-1</t>
  </si>
  <si>
    <t>quinacridone quinone gold</t>
  </si>
  <si>
    <t>1503-48-6</t>
  </si>
  <si>
    <t>quinoline</t>
  </si>
  <si>
    <t>91-22-5</t>
  </si>
  <si>
    <t>raffinates (petroleum), sorption process</t>
  </si>
  <si>
    <t>64741-85-1</t>
  </si>
  <si>
    <t>rapeseed oil, methyl esters</t>
  </si>
  <si>
    <t>73891-99-3 (PM)</t>
  </si>
  <si>
    <t>73891-99-3 (Vapor)</t>
  </si>
  <si>
    <t>rare earth oxides</t>
  </si>
  <si>
    <t>68188-83-0</t>
  </si>
  <si>
    <t>reaction product of acetephenone, formaldehyde, methanol, acetic acid, cyclohexylamine</t>
  </si>
  <si>
    <t>224635-63-6</t>
  </si>
  <si>
    <t>reclaimed petroleum waste oil</t>
  </si>
  <si>
    <t>68476-53-9</t>
  </si>
  <si>
    <t>Red 3 Pigment</t>
  </si>
  <si>
    <t>2425-85-6</t>
  </si>
  <si>
    <t>Red 52:1 Pigment</t>
  </si>
  <si>
    <t>52202-90-1</t>
  </si>
  <si>
    <t>refined soybean oil</t>
  </si>
  <si>
    <t>8001-22-7</t>
  </si>
  <si>
    <t>residual oils (petroleum), clay-treated</t>
  </si>
  <si>
    <t>64742-41-2</t>
  </si>
  <si>
    <t>residual oils (petroleum), solvent deasphalted</t>
  </si>
  <si>
    <t>64741-95-3</t>
  </si>
  <si>
    <t>residues (petroleum) vaccum</t>
  </si>
  <si>
    <t>64741-56-6</t>
  </si>
  <si>
    <t>residues (petroleum), atm. tower</t>
  </si>
  <si>
    <t>64741-45-3</t>
  </si>
  <si>
    <t>residues (petroleum), catalytic reformer fractionator</t>
  </si>
  <si>
    <t>64741-67-9</t>
  </si>
  <si>
    <t>resin acids and rosin acids, barium salts</t>
  </si>
  <si>
    <t>68188-14-7</t>
  </si>
  <si>
    <t>Resmethrin</t>
  </si>
  <si>
    <t>10453-86-8</t>
  </si>
  <si>
    <t>resorcinol</t>
  </si>
  <si>
    <t>108-46-3</t>
  </si>
  <si>
    <t>RFA Gasoline (&lt; 1% benzene)</t>
  </si>
  <si>
    <t>rheological additive (flow agent)</t>
  </si>
  <si>
    <t>rhodium</t>
  </si>
  <si>
    <t>7440-16-6</t>
  </si>
  <si>
    <t>rhodium, insoluble compounds</t>
  </si>
  <si>
    <t>rhodium, soluble compounds</t>
  </si>
  <si>
    <t>RHT base oils</t>
  </si>
  <si>
    <t>ROL Feedstock</t>
  </si>
  <si>
    <t>64741-97-5</t>
  </si>
  <si>
    <t>Ronnel</t>
  </si>
  <si>
    <t>299-84-3</t>
  </si>
  <si>
    <t>rosin</t>
  </si>
  <si>
    <t>8050-09-7</t>
  </si>
  <si>
    <t>rosin amine D acetate</t>
  </si>
  <si>
    <t>54842-64-7</t>
  </si>
  <si>
    <t>rosin core solder, decomposition products</t>
  </si>
  <si>
    <t>rosin ester</t>
  </si>
  <si>
    <t>65997-13-9</t>
  </si>
  <si>
    <t>rosin, distillation overheads</t>
  </si>
  <si>
    <t>68425-08-1</t>
  </si>
  <si>
    <t>rosin, hydrogenated</t>
  </si>
  <si>
    <t>65997-06-0</t>
  </si>
  <si>
    <t>Rotenone</t>
  </si>
  <si>
    <t>83-79-4</t>
  </si>
  <si>
    <t>rubber</t>
  </si>
  <si>
    <t>9006-04-6</t>
  </si>
  <si>
    <t>rubber, synthetic, acrylic</t>
  </si>
  <si>
    <t>67254-76-6</t>
  </si>
  <si>
    <t>rubidium</t>
  </si>
  <si>
    <t>7440-17-7</t>
  </si>
  <si>
    <t>ruthenium</t>
  </si>
  <si>
    <t>7440-18-8</t>
  </si>
  <si>
    <t>saccharin sodium</t>
  </si>
  <si>
    <t>128-44-9</t>
  </si>
  <si>
    <t>Saccharine</t>
  </si>
  <si>
    <t>81-07-2</t>
  </si>
  <si>
    <t>safflower oil</t>
  </si>
  <si>
    <t>8001-23-8</t>
  </si>
  <si>
    <t>safrole</t>
  </si>
  <si>
    <t>94-59-7</t>
  </si>
  <si>
    <t>salicylaldehyde</t>
  </si>
  <si>
    <t>90-02-8</t>
  </si>
  <si>
    <t>salicylic acid</t>
  </si>
  <si>
    <t>69-72-7</t>
  </si>
  <si>
    <t>S-allyl O-pentyl dithiocarbonate</t>
  </si>
  <si>
    <t>2956-12-9</t>
  </si>
  <si>
    <t>samarium chloride</t>
  </si>
  <si>
    <t>10361-82-7</t>
  </si>
  <si>
    <t>Sandalore</t>
  </si>
  <si>
    <t>65113-99-7</t>
  </si>
  <si>
    <t>sarcosine</t>
  </si>
  <si>
    <t>107-97-1</t>
  </si>
  <si>
    <t>sec-amyl acetate</t>
  </si>
  <si>
    <t>626-38-0</t>
  </si>
  <si>
    <t>sec-butyl acetate</t>
  </si>
  <si>
    <t>105-46-4</t>
  </si>
  <si>
    <t>sec-butyl alcohol</t>
  </si>
  <si>
    <t>78-92-2</t>
  </si>
  <si>
    <t>sec-butyl chloride</t>
  </si>
  <si>
    <t>78-86-4</t>
  </si>
  <si>
    <t>sec-butyl chloroformate</t>
  </si>
  <si>
    <t>17462-58-7</t>
  </si>
  <si>
    <t>sec-butyl mercaptan</t>
  </si>
  <si>
    <t>513-53-1</t>
  </si>
  <si>
    <t>sec-butyl methyl ether</t>
  </si>
  <si>
    <t>6795-87-5</t>
  </si>
  <si>
    <t>sec-butylamine</t>
  </si>
  <si>
    <t>13952-84-6</t>
  </si>
  <si>
    <t>sec-butylcyclohexane</t>
  </si>
  <si>
    <t>7058-01-7</t>
  </si>
  <si>
    <t>sec-dodecyl mercaptan</t>
  </si>
  <si>
    <t>94903-61-4</t>
  </si>
  <si>
    <t>secondary alcohol (C12-14) ethoxylates</t>
  </si>
  <si>
    <t>84133-50-6</t>
  </si>
  <si>
    <t>sec-pentanol</t>
  </si>
  <si>
    <t>6032-29-7</t>
  </si>
  <si>
    <t>selenious acid</t>
  </si>
  <si>
    <t>7783-00-8</t>
  </si>
  <si>
    <t>selenium</t>
  </si>
  <si>
    <t>7782-49-2</t>
  </si>
  <si>
    <t>selenium hexafluoride</t>
  </si>
  <si>
    <t>7783-79-1</t>
  </si>
  <si>
    <t>selenium oxide</t>
  </si>
  <si>
    <t>7446-08-4</t>
  </si>
  <si>
    <t>Sepiolite</t>
  </si>
  <si>
    <t>63800-37-3</t>
  </si>
  <si>
    <t>S-ethyl dipropylthiocarbamate</t>
  </si>
  <si>
    <t>759-94-4</t>
  </si>
  <si>
    <t>severely solvent refined heavy naphthenic distillate</t>
  </si>
  <si>
    <t>64741-96-4</t>
  </si>
  <si>
    <t>silane</t>
  </si>
  <si>
    <t>7803-62-5</t>
  </si>
  <si>
    <t>silica gel</t>
  </si>
  <si>
    <t>63231-67-4</t>
  </si>
  <si>
    <t>silica, (ethenyldimethylsilyl)oxy- and (trimethylsilyl)oxy-, modified</t>
  </si>
  <si>
    <t>68988-89-6</t>
  </si>
  <si>
    <t>silica, amorphous (fume)</t>
  </si>
  <si>
    <t>69012-64-2</t>
  </si>
  <si>
    <t>silica, amorphous (fused)</t>
  </si>
  <si>
    <t>60676-86-0</t>
  </si>
  <si>
    <t>silica, amorphous (precipitated silica and silica gel)</t>
  </si>
  <si>
    <t>112926-00-8</t>
  </si>
  <si>
    <t>silica, amorphous (pyrogenic colloidal silica)</t>
  </si>
  <si>
    <t>112945-52-5</t>
  </si>
  <si>
    <t>silica, amorphous (synthetic amorphous)</t>
  </si>
  <si>
    <t>7631-86-9</t>
  </si>
  <si>
    <t>silica, amorphous (uncalcined diatomaceous earth)</t>
  </si>
  <si>
    <t>61790-53-2</t>
  </si>
  <si>
    <t>silica, amorphous and non-crystalline forms</t>
  </si>
  <si>
    <t>silica, crystalline (cristobalite)</t>
  </si>
  <si>
    <t>14464-46-1 (PM)</t>
  </si>
  <si>
    <t>14464-46-1 (PM4)</t>
  </si>
  <si>
    <t>silica, crystalline (quartz)</t>
  </si>
  <si>
    <t>14808-60-7 (PM)</t>
  </si>
  <si>
    <t>14808-60-7 (PM4)</t>
  </si>
  <si>
    <t>silica, crystalline (tridymite)</t>
  </si>
  <si>
    <t>15468-32-3 (PM)</t>
  </si>
  <si>
    <t>15468-32-3 (PM4)</t>
  </si>
  <si>
    <t>silica, crystalline (tripoli)</t>
  </si>
  <si>
    <t>1317-95-9 (PM)</t>
  </si>
  <si>
    <t>1317-95-9 (PM4)</t>
  </si>
  <si>
    <t>silica, gel</t>
  </si>
  <si>
    <t>7699-41-4</t>
  </si>
  <si>
    <t>silicate, alkyl or inorganic</t>
  </si>
  <si>
    <t>silicic acid</t>
  </si>
  <si>
    <t>1343-98-2</t>
  </si>
  <si>
    <t>silicic acid (H4SiO4), tetrakis(2-butoxyethyl) ester</t>
  </si>
  <si>
    <t>18765-38-3 (PM)</t>
  </si>
  <si>
    <t>18765-38-3 (Vapor)</t>
  </si>
  <si>
    <t>silicic acid, aluminum magnesium sodium salt</t>
  </si>
  <si>
    <t>12040-43-6</t>
  </si>
  <si>
    <t>silicic acid, aluminum potassium sodium salt</t>
  </si>
  <si>
    <t>12736-96-8</t>
  </si>
  <si>
    <t>silicic acid, aluminum salt</t>
  </si>
  <si>
    <t>1335-30-4</t>
  </si>
  <si>
    <t>silicon</t>
  </si>
  <si>
    <t>7440-21-3</t>
  </si>
  <si>
    <t>silicon carbide</t>
  </si>
  <si>
    <t>409-21-2</t>
  </si>
  <si>
    <t>silicon difluoride</t>
  </si>
  <si>
    <t>39384-00-4 (Not Defined)</t>
  </si>
  <si>
    <t>silicon difluoride | For air permit reviews in agricultural areas</t>
  </si>
  <si>
    <t>silicon difluoride | For air permit reviews in agricultural areas with cattle</t>
  </si>
  <si>
    <t>silicon fluoride</t>
  </si>
  <si>
    <t>13966-66-0 (Not Defined)</t>
  </si>
  <si>
    <t>silicon fluoride | For air permit reviews in agricultural areas</t>
  </si>
  <si>
    <t>silicon fluoride | For air permit reviews in agricultural areas with cattle</t>
  </si>
  <si>
    <t>silicon monoxide</t>
  </si>
  <si>
    <t>10097-28-6</t>
  </si>
  <si>
    <t>silicon nitride</t>
  </si>
  <si>
    <t>12033-89-5</t>
  </si>
  <si>
    <t>silicon tetrabromide</t>
  </si>
  <si>
    <t>7789-66-4</t>
  </si>
  <si>
    <t>Silicon tetrachloride</t>
  </si>
  <si>
    <t>10026-04-7</t>
  </si>
  <si>
    <t>silicon tetrafluoride</t>
  </si>
  <si>
    <t>7783-61-1 (Not Defined)</t>
  </si>
  <si>
    <t>silicon tetrafluoride | For air permit reviews in agricultural areas</t>
  </si>
  <si>
    <t>silicon tetrafluoride | For air permit reviews in agricultural areas with cattle</t>
  </si>
  <si>
    <t>silicon tetraiodide</t>
  </si>
  <si>
    <t>13465-84-4</t>
  </si>
  <si>
    <t>silicone oil</t>
  </si>
  <si>
    <t>63148-62-9 (PM)</t>
  </si>
  <si>
    <t>63148-62-9 (Vapor)</t>
  </si>
  <si>
    <t>silicone soya alkyd polymer</t>
  </si>
  <si>
    <t>71251-07-5</t>
  </si>
  <si>
    <t>silicone, generic</t>
  </si>
  <si>
    <t>siloxanes and silicones, di-Me, (dimethylamino)-terminated</t>
  </si>
  <si>
    <t>67762-92-9 (PM)</t>
  </si>
  <si>
    <t>67762-92-9 (Vapor)</t>
  </si>
  <si>
    <t>siloxanes and silicones, di-Me, 3-hydroxypropyl group-terminated, ethers with polyethylene-polypropylene glycol mono-Me ether</t>
  </si>
  <si>
    <t>157479-55-5 (PM)</t>
  </si>
  <si>
    <t>157479-55-5 (Vapor)</t>
  </si>
  <si>
    <t>siloxanes and Silicones, di-Me, 3-hydroxypropyl group-terminated, ethoxylated</t>
  </si>
  <si>
    <t>102783-01-7 (PM)</t>
  </si>
  <si>
    <t>102783-01-7 (Vapor)</t>
  </si>
  <si>
    <t>siloxanes and silicones, di-Me, 3-hydroxypropyl Me, ethers with polyethylene-polypropylene glycol mono-Me ether</t>
  </si>
  <si>
    <t>67762-85-0 (PM)</t>
  </si>
  <si>
    <t>67762-85-0 (Vapor)</t>
  </si>
  <si>
    <t>siloxanes and silicones, di-Me, 3-hydroxypropyl Me, ethoxylated propoxylated</t>
  </si>
  <si>
    <t>68937-55-3 (PM)</t>
  </si>
  <si>
    <t>68937-55-3 (Vapor)</t>
  </si>
  <si>
    <t>siloxanes and silicones, di-Me, acetate-terminated</t>
  </si>
  <si>
    <t>68440-60-8 (PM)</t>
  </si>
  <si>
    <t>68440-60-8 (Vapor)</t>
  </si>
  <si>
    <t>siloxanes and silicones, di-Me, hydrogen-terminated, reaction products with 2,2-bis(((1-oxo-2-propen-1-yl)oxy)methyl)-1,3-propanediyl diacrylate</t>
  </si>
  <si>
    <t>157811-87-5 (PM)</t>
  </si>
  <si>
    <t>157811-87-5 (Vapor)</t>
  </si>
  <si>
    <t>siloxanes and silicones, di-Me, hydroxy-terminated, ethers with polyethylene-polypropylene glycol mono-Bu ether and polypropylene glycol</t>
  </si>
  <si>
    <t>189354-72-1 (PM)</t>
  </si>
  <si>
    <t>189354-72-1 (Vapor)</t>
  </si>
  <si>
    <t>siloxanes and silicones, di-Me, reaction products with 1,1,1,3,3,3-hexamethyldisiloxane and Me hydrogen siloxanes</t>
  </si>
  <si>
    <t>69430-46-2 (PM)</t>
  </si>
  <si>
    <t>69430-46-2 (Vapor)</t>
  </si>
  <si>
    <t>siloxanes and silicones, dimethyl, methyl hydrogen</t>
  </si>
  <si>
    <t>68037-59-2 (PM)</t>
  </si>
  <si>
    <t>68037-59-2 (Vapor)</t>
  </si>
  <si>
    <t>siloxanes and silicones, Me 3,3,3-trifluoropropyl, hydroxy-terminated</t>
  </si>
  <si>
    <t>68607-77-2 (PM)</t>
  </si>
  <si>
    <t>68607-77-2 (Vapor)</t>
  </si>
  <si>
    <t>siloxanes and silicones, methyl methoxy, polymers with methyl silsesquioxanes</t>
  </si>
  <si>
    <t>68037-85-4</t>
  </si>
  <si>
    <t>silver</t>
  </si>
  <si>
    <t>7440-22-4</t>
  </si>
  <si>
    <t>silver chloride</t>
  </si>
  <si>
    <t>7783-90-6</t>
  </si>
  <si>
    <t>silver cyanide</t>
  </si>
  <si>
    <t>506-64-9</t>
  </si>
  <si>
    <t>silver nitrate</t>
  </si>
  <si>
    <t>7761-88-8</t>
  </si>
  <si>
    <t>silver plated aluminum</t>
  </si>
  <si>
    <t>Simethicone</t>
  </si>
  <si>
    <t>8050-81-5 (PM)</t>
  </si>
  <si>
    <t>8050-81-5 (Vapor)</t>
  </si>
  <si>
    <t>slurry oil, clarified</t>
  </si>
  <si>
    <t>64741-62-4</t>
  </si>
  <si>
    <t>smectite clay</t>
  </si>
  <si>
    <t>12199-37-0</t>
  </si>
  <si>
    <t>soda lime glass</t>
  </si>
  <si>
    <t>soda lime glass microbeads</t>
  </si>
  <si>
    <t>sodium</t>
  </si>
  <si>
    <t>7440-23-5</t>
  </si>
  <si>
    <t>sodium (ethylenediamine)tetramethylenephosphonate</t>
  </si>
  <si>
    <t>22036-77-7</t>
  </si>
  <si>
    <t>sodium 2,3-dinonyl-1-naphthalenesulfonate</t>
  </si>
  <si>
    <t>26834-28-6</t>
  </si>
  <si>
    <t>sodium 2-ethylhexanoate</t>
  </si>
  <si>
    <t>19766-89-3</t>
  </si>
  <si>
    <t>sodium 2-mercaptobenzothiazole</t>
  </si>
  <si>
    <t>2492-26-4</t>
  </si>
  <si>
    <t>sodium 2-naphthalenesulfonate</t>
  </si>
  <si>
    <t>532-02-5</t>
  </si>
  <si>
    <t>sodium 3-[(2-carboxyethyl)(dodecyl)amino]propanoate</t>
  </si>
  <si>
    <t>14960-06-6</t>
  </si>
  <si>
    <t>sodium acetate, anhydrous</t>
  </si>
  <si>
    <t>127-09-3</t>
  </si>
  <si>
    <t>sodium alkyl sulfate</t>
  </si>
  <si>
    <t>sodium aluminate</t>
  </si>
  <si>
    <t>1302-42-7</t>
  </si>
  <si>
    <t>sodium alumino silicate hydrate</t>
  </si>
  <si>
    <t>1344-00-9</t>
  </si>
  <si>
    <t>sodium aluminum hydride</t>
  </si>
  <si>
    <t>13770-96-2</t>
  </si>
  <si>
    <t>sodium azide</t>
  </si>
  <si>
    <t>26628-22-8</t>
  </si>
  <si>
    <t>sodium benzoate</t>
  </si>
  <si>
    <t>532-32-1</t>
  </si>
  <si>
    <t>sodium bicarbonate</t>
  </si>
  <si>
    <t>144-55-8</t>
  </si>
  <si>
    <t>sodium bifluoride</t>
  </si>
  <si>
    <t>1333-83-1 (Not Defined)</t>
  </si>
  <si>
    <t>sodium bifluoride | For air permit reviews in agricultural areas</t>
  </si>
  <si>
    <t>sodium bifluoride | For air permit reviews in agricultural areas with cattle</t>
  </si>
  <si>
    <t>sodium bis(2-methoxyethoxy)aluminumhydride</t>
  </si>
  <si>
    <t>22722-98-1</t>
  </si>
  <si>
    <t>sodium bisulfate</t>
  </si>
  <si>
    <t>7681-38-1</t>
  </si>
  <si>
    <t>sodium bisulfite</t>
  </si>
  <si>
    <t>7631-90-5</t>
  </si>
  <si>
    <t>sodium borate decahydrate</t>
  </si>
  <si>
    <t>1303-96-4</t>
  </si>
  <si>
    <t>sodium borohydride</t>
  </si>
  <si>
    <t>16940-66-2</t>
  </si>
  <si>
    <t>sodium borosilicate</t>
  </si>
  <si>
    <t>50815-87-7</t>
  </si>
  <si>
    <t>sodium bromide</t>
  </si>
  <si>
    <t>7647-15-6</t>
  </si>
  <si>
    <t>sodium C14-16 olefin sulfonate</t>
  </si>
  <si>
    <t>68439-57-6 (PM)</t>
  </si>
  <si>
    <t>68439-57-6 (Vapor)</t>
  </si>
  <si>
    <t>sodium calcium pentaborate octahydrate</t>
  </si>
  <si>
    <t>1319-33-1</t>
  </si>
  <si>
    <t>sodium carbonate</t>
  </si>
  <si>
    <t>497-19-8</t>
  </si>
  <si>
    <t>sodium chlorate</t>
  </si>
  <si>
    <t>7775-09-9</t>
  </si>
  <si>
    <t>sodium chloride</t>
  </si>
  <si>
    <t>7647-14-5</t>
  </si>
  <si>
    <t>sodium chlorite 25%</t>
  </si>
  <si>
    <t>7758-19-2</t>
  </si>
  <si>
    <t>sodium chloroacetate</t>
  </si>
  <si>
    <t>3926-62-3</t>
  </si>
  <si>
    <t>sodium chromate</t>
  </si>
  <si>
    <t>7775-11-3</t>
  </si>
  <si>
    <t>Sodium chromite</t>
  </si>
  <si>
    <t>12314-42-0</t>
  </si>
  <si>
    <t>sodium citrate</t>
  </si>
  <si>
    <t>68-04-2</t>
  </si>
  <si>
    <t>sodium citrate dihydrate</t>
  </si>
  <si>
    <t>6132-04-3</t>
  </si>
  <si>
    <t>sodium cocoyl isethionate</t>
  </si>
  <si>
    <t>61789-32-0 (PM)</t>
  </si>
  <si>
    <t>61789-32-0 (Vapor)</t>
  </si>
  <si>
    <t>sodium cocoyl sarcosinate</t>
  </si>
  <si>
    <t>61791-59-1</t>
  </si>
  <si>
    <t>sodium cresylate</t>
  </si>
  <si>
    <t>34689-46-8</t>
  </si>
  <si>
    <t>sodium cyanide</t>
  </si>
  <si>
    <t>143-33-9</t>
  </si>
  <si>
    <t>sodium decanoate</t>
  </si>
  <si>
    <t>1002-62-6</t>
  </si>
  <si>
    <t>sodium D-glycero-D-gulo-heptonate</t>
  </si>
  <si>
    <t>13007-85-7</t>
  </si>
  <si>
    <t>sodium dichromate</t>
  </si>
  <si>
    <t>10588-01-9</t>
  </si>
  <si>
    <t>sodium dichromate, dihydrate</t>
  </si>
  <si>
    <t>7789-12-0</t>
  </si>
  <si>
    <t>sodium diethyldithiocarbamate</t>
  </si>
  <si>
    <t>148-18-5</t>
  </si>
  <si>
    <t>sodium dihydrogen phosphate monohydrate</t>
  </si>
  <si>
    <t>10049-21-5</t>
  </si>
  <si>
    <t>sodium diphenylamine-4-sulfonate</t>
  </si>
  <si>
    <t>6152-67-6</t>
  </si>
  <si>
    <t>sodium DL-malate</t>
  </si>
  <si>
    <t>676-46-0</t>
  </si>
  <si>
    <t>sodium dodecyl sulfate</t>
  </si>
  <si>
    <t>151-21-3</t>
  </si>
  <si>
    <t>sodium dodecylbenzenesulfonate</t>
  </si>
  <si>
    <t>25155-30-0</t>
  </si>
  <si>
    <t>sodium erythorbate</t>
  </si>
  <si>
    <t>6381-77-7</t>
  </si>
  <si>
    <t>sodium ethoxide</t>
  </si>
  <si>
    <t>141-52-6</t>
  </si>
  <si>
    <t>sodium fluoborate</t>
  </si>
  <si>
    <t>13755-29-8 (Not Defined)</t>
  </si>
  <si>
    <t>sodium fluoborate | For air permit reviews in agricultural areas</t>
  </si>
  <si>
    <t>sodium fluoborate | For air permit reviews in agricultural areas with cattle</t>
  </si>
  <si>
    <t>sodium fluoride</t>
  </si>
  <si>
    <t>7681-49-4 (Not Defined)</t>
  </si>
  <si>
    <t>sodium fluoride | For air permit reviews in agricultural areas</t>
  </si>
  <si>
    <t>sodium fluoride | For air permit reviews in agricultural areas with cattle</t>
  </si>
  <si>
    <t>sodium fluoroacetate</t>
  </si>
  <si>
    <t>62-74-8</t>
  </si>
  <si>
    <t>sodium formaldehyde bisulfite</t>
  </si>
  <si>
    <t>870-72-4 (PM)</t>
  </si>
  <si>
    <t>870-72-4 (Vapor)</t>
  </si>
  <si>
    <t>sodium formate</t>
  </si>
  <si>
    <t>141-53-7</t>
  </si>
  <si>
    <t>sodium gluconate</t>
  </si>
  <si>
    <t>527-07-1</t>
  </si>
  <si>
    <t>sodium glycolate</t>
  </si>
  <si>
    <t>2836-32-0</t>
  </si>
  <si>
    <t>sodium hexametaphosphate</t>
  </si>
  <si>
    <t>10124-56-8</t>
  </si>
  <si>
    <t>sodium hexyl sulfate</t>
  </si>
  <si>
    <t>2207-98-9</t>
  </si>
  <si>
    <t>sodium hydrosulfide</t>
  </si>
  <si>
    <t>16721-80-5</t>
  </si>
  <si>
    <t>sodium hydrosulfite</t>
  </si>
  <si>
    <t>7775-14-6</t>
  </si>
  <si>
    <t>sodium hydroxide</t>
  </si>
  <si>
    <t>1310-73-2</t>
  </si>
  <si>
    <t>sodium hypochlorite</t>
  </si>
  <si>
    <t>7681-52-9</t>
  </si>
  <si>
    <t>sodium hypophosphite monohydride</t>
  </si>
  <si>
    <t>10039-56-2</t>
  </si>
  <si>
    <t>sodium iodide</t>
  </si>
  <si>
    <t>7681-82-5</t>
  </si>
  <si>
    <t>sodium isononanoate</t>
  </si>
  <si>
    <t>84501-72-4</t>
  </si>
  <si>
    <t>sodium lauryl ether sulfate</t>
  </si>
  <si>
    <t>68585-34-2</t>
  </si>
  <si>
    <t>sodium lauryl sulfate</t>
  </si>
  <si>
    <t>9004-82-4</t>
  </si>
  <si>
    <t>sodium lignosulfonate</t>
  </si>
  <si>
    <t>8061-51-6</t>
  </si>
  <si>
    <t>sodium lithium magnesium silicate</t>
  </si>
  <si>
    <t>53320-86-8</t>
  </si>
  <si>
    <t>sodium metabisulfite</t>
  </si>
  <si>
    <t>7681-57-4</t>
  </si>
  <si>
    <t>sodium metaborate</t>
  </si>
  <si>
    <t>7775-19-1</t>
  </si>
  <si>
    <t>sodium metasilicate</t>
  </si>
  <si>
    <t>6834-92-0</t>
  </si>
  <si>
    <t>sodium metasilicate, pentahydrate</t>
  </si>
  <si>
    <t>10213-79-3</t>
  </si>
  <si>
    <t>sodium methyl mercaptide</t>
  </si>
  <si>
    <t>5188-07-8</t>
  </si>
  <si>
    <t>sodium methylate</t>
  </si>
  <si>
    <t>124-41-4</t>
  </si>
  <si>
    <t>sodium methyldithiocarbamate</t>
  </si>
  <si>
    <t>137-42-8</t>
  </si>
  <si>
    <t>sodium molybdate</t>
  </si>
  <si>
    <t>7631-95-0</t>
  </si>
  <si>
    <t>sodium monoxide</t>
  </si>
  <si>
    <t>12401-86-4</t>
  </si>
  <si>
    <t>sodium naphthalenide</t>
  </si>
  <si>
    <t>3481-12-7</t>
  </si>
  <si>
    <t>sodium nitrate</t>
  </si>
  <si>
    <t>7631-99-4</t>
  </si>
  <si>
    <t>sodium nitrite</t>
  </si>
  <si>
    <t>7632-00-0</t>
  </si>
  <si>
    <t>sodium oxalate</t>
  </si>
  <si>
    <t>62-76-0</t>
  </si>
  <si>
    <t>sodium oxide</t>
  </si>
  <si>
    <t>1313-59-3</t>
  </si>
  <si>
    <t>sodium perborate anhydrous</t>
  </si>
  <si>
    <t>7632-04-4</t>
  </si>
  <si>
    <t>sodium perborate monohydrate</t>
  </si>
  <si>
    <t>10332-33-9</t>
  </si>
  <si>
    <t>sodium perborate tetrahydrate</t>
  </si>
  <si>
    <t>10486-00-7</t>
  </si>
  <si>
    <t>sodium persulfate</t>
  </si>
  <si>
    <t>7775-27-1</t>
  </si>
  <si>
    <t>sodium phenylacetate</t>
  </si>
  <si>
    <t>114-70-5</t>
  </si>
  <si>
    <t>sodium phosphate, ester salt</t>
  </si>
  <si>
    <t>sodium phosphate, tribasic, 12-hydrate</t>
  </si>
  <si>
    <t>10101-89-0</t>
  </si>
  <si>
    <t>sodium phosphonate</t>
  </si>
  <si>
    <t>2235-09-8</t>
  </si>
  <si>
    <t>sodium polyacrylate</t>
  </si>
  <si>
    <t>9003-04-7</t>
  </si>
  <si>
    <t>sodium polynaphthalenesulfonate polymer with formaldehyde</t>
  </si>
  <si>
    <t>9084-06-4</t>
  </si>
  <si>
    <t>sodium polyoxyethylene fatty alcohol sulfate</t>
  </si>
  <si>
    <t>68891-38-3</t>
  </si>
  <si>
    <t>sodium potassium cumene sulfonate</t>
  </si>
  <si>
    <t>sodium propionate</t>
  </si>
  <si>
    <t>137-40-6</t>
  </si>
  <si>
    <t>sodium p-toluenesulfonate</t>
  </si>
  <si>
    <t>657-84-1</t>
  </si>
  <si>
    <t>sodium pyrithione</t>
  </si>
  <si>
    <t>3811-73-2</t>
  </si>
  <si>
    <t>sodium salt, butyl hydroperoxide</t>
  </si>
  <si>
    <t>30039-52-2</t>
  </si>
  <si>
    <t>sodium sesquicarbonate</t>
  </si>
  <si>
    <t>533-96-0</t>
  </si>
  <si>
    <t>sodium silicate</t>
  </si>
  <si>
    <t>1344-09-8</t>
  </si>
  <si>
    <t>sodium silicofluoride</t>
  </si>
  <si>
    <t>16893-85-9 (Not Defined)</t>
  </si>
  <si>
    <t>sodium silicofluoride | For air permit reviews in agricultural areas</t>
  </si>
  <si>
    <t>sodium silicofluoride | For air permit reviews in agricultural areas with cattle</t>
  </si>
  <si>
    <t>sodium sulfanilate</t>
  </si>
  <si>
    <t>515-74-2</t>
  </si>
  <si>
    <t>sodium sulfate</t>
  </si>
  <si>
    <t>7757-82-6</t>
  </si>
  <si>
    <t>sodium sulfide</t>
  </si>
  <si>
    <t>1313-82-2</t>
  </si>
  <si>
    <t>sodium sulfite</t>
  </si>
  <si>
    <t>7757-83-7</t>
  </si>
  <si>
    <t>sodium tetrasulfide</t>
  </si>
  <si>
    <t>12034-39-8</t>
  </si>
  <si>
    <t>sodium thiooctanoate</t>
  </si>
  <si>
    <t>2207-90-1</t>
  </si>
  <si>
    <t>sodium thiosulfate</t>
  </si>
  <si>
    <t>7772-98-7</t>
  </si>
  <si>
    <t>sodium tolyltriazole (NALCO 2826)</t>
  </si>
  <si>
    <t>64665-57-2</t>
  </si>
  <si>
    <t>sodium trichloroacetate</t>
  </si>
  <si>
    <t>650-51-1</t>
  </si>
  <si>
    <t>sodium trimetaphosphate</t>
  </si>
  <si>
    <t>7785-84-4</t>
  </si>
  <si>
    <t>sodium tripolyphosphate</t>
  </si>
  <si>
    <t>7758-29-4</t>
  </si>
  <si>
    <t>sodium tungstate</t>
  </si>
  <si>
    <t>13472-45-2</t>
  </si>
  <si>
    <t>sodium xylenesulfonate</t>
  </si>
  <si>
    <t>1300-72-7 (PM)</t>
  </si>
  <si>
    <t>1300-72-7 (Vapor)</t>
  </si>
  <si>
    <t>soluble inorganic fluorides</t>
  </si>
  <si>
    <t>soluble inorganic fluorides | For air permit reviews in agricultural areas</t>
  </si>
  <si>
    <t>soluble inorganic fluorides | For air permit reviews in agricultural areas with cattle</t>
  </si>
  <si>
    <t>solvent naphtha (coal), polymer with methylstyrene</t>
  </si>
  <si>
    <t>68132-04-7</t>
  </si>
  <si>
    <t>solvent naphtha (petroleum), light aromatic</t>
  </si>
  <si>
    <t>64742-95-6</t>
  </si>
  <si>
    <t>Solvent Red 26</t>
  </si>
  <si>
    <t>4477-79-6</t>
  </si>
  <si>
    <t>solvent refined residuum</t>
  </si>
  <si>
    <t>64742-01-4</t>
  </si>
  <si>
    <t>Solvent Yellow 29</t>
  </si>
  <si>
    <t>6706-82-7</t>
  </si>
  <si>
    <t>Solvent Yellow 82</t>
  </si>
  <si>
    <t>12227-67-7</t>
  </si>
  <si>
    <t>solvent-dewaxed light paraffinic distillates (petroleum)</t>
  </si>
  <si>
    <t>64742-56-9</t>
  </si>
  <si>
    <t>Solvesso 100</t>
  </si>
  <si>
    <t>63231-51-6</t>
  </si>
  <si>
    <t>sorbic acid</t>
  </si>
  <si>
    <t>sorbitan isostearate</t>
  </si>
  <si>
    <t>54392-26-6</t>
  </si>
  <si>
    <t>sorbitan monolaurate</t>
  </si>
  <si>
    <t>1338-39-2</t>
  </si>
  <si>
    <t>sorbitan monooleate</t>
  </si>
  <si>
    <t>1338-43-8</t>
  </si>
  <si>
    <t>sorbitan monostearate</t>
  </si>
  <si>
    <t>1338-41-6</t>
  </si>
  <si>
    <t>sorbitan monotallate</t>
  </si>
  <si>
    <t>61791-48-8</t>
  </si>
  <si>
    <t>sorbitan trioleate</t>
  </si>
  <si>
    <t>26266-58-0</t>
  </si>
  <si>
    <t>sorbitan tritallate</t>
  </si>
  <si>
    <t>9005-71-4</t>
  </si>
  <si>
    <t>sorbitol propoxylated ethoxylated polymer</t>
  </si>
  <si>
    <t>56449-05-9 (PM)</t>
  </si>
  <si>
    <t>56449-05-9 (Vapor)</t>
  </si>
  <si>
    <t>soya alkyl amine ethoxylated</t>
  </si>
  <si>
    <t>61791-24-0</t>
  </si>
  <si>
    <t>soya alkyl amines</t>
  </si>
  <si>
    <t>61790-18-9</t>
  </si>
  <si>
    <t>soya N-(3-(dimethyl amino)propyl) amides</t>
  </si>
  <si>
    <t>68188-30-7</t>
  </si>
  <si>
    <t>soybean lecithin</t>
  </si>
  <si>
    <t>8030-76-0</t>
  </si>
  <si>
    <t>soybean oil epoxide</t>
  </si>
  <si>
    <t>8013-07-8</t>
  </si>
  <si>
    <t>soybean oil, epoxidized</t>
  </si>
  <si>
    <t>91722-14-4</t>
  </si>
  <si>
    <t>soybean oil, methyl esters</t>
  </si>
  <si>
    <t>67784-80-9</t>
  </si>
  <si>
    <t>soybean oil, polymer with benzoic acid, pentaerythritol and phthalic anhydride</t>
  </si>
  <si>
    <t>67922-66-1</t>
  </si>
  <si>
    <t>soybean oil, polymer with glycerol, maleic anhydride, Me methacrylate, pentaerythritol and phthalic anhydride</t>
  </si>
  <si>
    <t>68038-47-1</t>
  </si>
  <si>
    <t>soybean oil, polymer with isophthalic acid and pentaerythritolhydrogenated rosin</t>
  </si>
  <si>
    <t>66071-86-1</t>
  </si>
  <si>
    <t>soybean oil, polymer with isophthalic acid, pentaerythritol and terephthalic acid</t>
  </si>
  <si>
    <t>68072-22-0</t>
  </si>
  <si>
    <t>soybean oil, polymer with pentaerythritol and phthalic anhydride</t>
  </si>
  <si>
    <t>66070-60-8</t>
  </si>
  <si>
    <t>soybean oil, polymer with pentaerythritol, phthalic anhydride and vinyltoluene</t>
  </si>
  <si>
    <t>68413-18-3</t>
  </si>
  <si>
    <t>soyethyldimonium ethosulfate</t>
  </si>
  <si>
    <t>68308-67-8</t>
  </si>
  <si>
    <t>spinels, cobalt, titanium green</t>
  </si>
  <si>
    <t>68186-85-6</t>
  </si>
  <si>
    <t>Spirotetramat, insecticide</t>
  </si>
  <si>
    <t>203313-25-1</t>
  </si>
  <si>
    <t>Spiroxamine, fungicide</t>
  </si>
  <si>
    <t>118134-30-8</t>
  </si>
  <si>
    <t>Squalene</t>
  </si>
  <si>
    <t>7683-64-9</t>
  </si>
  <si>
    <t>stannous 2-ethylhexoate</t>
  </si>
  <si>
    <t>301-10-0</t>
  </si>
  <si>
    <t>starch</t>
  </si>
  <si>
    <t>9005-25-8</t>
  </si>
  <si>
    <t>Staurolite</t>
  </si>
  <si>
    <t>12182-56-8</t>
  </si>
  <si>
    <t>steam-cracked light petroleum residues</t>
  </si>
  <si>
    <t>68513-69-9</t>
  </si>
  <si>
    <t>stearic acid</t>
  </si>
  <si>
    <t>57-11-4 (PM)</t>
  </si>
  <si>
    <t>57-11-4 (Vapor)</t>
  </si>
  <si>
    <t>stearoyl chloride</t>
  </si>
  <si>
    <t>stearyl alcohol ethoxylates (C18)</t>
  </si>
  <si>
    <t>9005-00-9</t>
  </si>
  <si>
    <t>stearyl betaine</t>
  </si>
  <si>
    <t>820-66-6</t>
  </si>
  <si>
    <t>stearyl methacrylate</t>
  </si>
  <si>
    <t>32360-05-7</t>
  </si>
  <si>
    <t>stearylamine</t>
  </si>
  <si>
    <t>124-30-1</t>
  </si>
  <si>
    <t>steel flake, grit abrasive</t>
  </si>
  <si>
    <t>Steptozotocin</t>
  </si>
  <si>
    <t>18883-66-4</t>
  </si>
  <si>
    <t>stibine</t>
  </si>
  <si>
    <t>7803-52-3</t>
  </si>
  <si>
    <t>stilbene</t>
  </si>
  <si>
    <t>588-59-0</t>
  </si>
  <si>
    <t>Stoddard solvent</t>
  </si>
  <si>
    <t>8052-41-3</t>
  </si>
  <si>
    <t>straight-run gas oils (petroleum)</t>
  </si>
  <si>
    <t>64741-43-1</t>
  </si>
  <si>
    <t>S-triazine-1,3,5(2H, 4H, 6H)-triethanol</t>
  </si>
  <si>
    <t>4719-04-4</t>
  </si>
  <si>
    <t>strontium</t>
  </si>
  <si>
    <t>7440-24-6</t>
  </si>
  <si>
    <t>strontium chromate</t>
  </si>
  <si>
    <t>7789-06-2</t>
  </si>
  <si>
    <t>strontium dichloride</t>
  </si>
  <si>
    <t>10476-85-4</t>
  </si>
  <si>
    <t>strontium hydrogenphosphate</t>
  </si>
  <si>
    <t>13450-99-2</t>
  </si>
  <si>
    <t>strontium zinc phosphosilicate, calcium</t>
  </si>
  <si>
    <t>strychnine</t>
  </si>
  <si>
    <t>57-24-9</t>
  </si>
  <si>
    <t>styrallyl acetate</t>
  </si>
  <si>
    <t>93-92-5</t>
  </si>
  <si>
    <t>styrenated alkyd solution</t>
  </si>
  <si>
    <t>styrenated diphenylamine</t>
  </si>
  <si>
    <t>68442-68-2</t>
  </si>
  <si>
    <t>styrenated phenol</t>
  </si>
  <si>
    <t>61788-44-1</t>
  </si>
  <si>
    <t>styrene</t>
  </si>
  <si>
    <t>100-42-5</t>
  </si>
  <si>
    <t>styrene butylmethacrylate polymer</t>
  </si>
  <si>
    <t>25213-39-2</t>
  </si>
  <si>
    <t>styrene glycol</t>
  </si>
  <si>
    <t>93-56-1 (Not Defined)</t>
  </si>
  <si>
    <t>93-56-1 (PM)</t>
  </si>
  <si>
    <t>styrene oxide</t>
  </si>
  <si>
    <t>96-09-3</t>
  </si>
  <si>
    <t>styrene-acrylic latex</t>
  </si>
  <si>
    <t>25085-34-1</t>
  </si>
  <si>
    <t>styrene-acrylonitrile polymer</t>
  </si>
  <si>
    <t>57913-80-1</t>
  </si>
  <si>
    <t>subtilisin</t>
  </si>
  <si>
    <t>1395-21-7</t>
  </si>
  <si>
    <t>succinic acid</t>
  </si>
  <si>
    <t>110-15-6</t>
  </si>
  <si>
    <t>succinic anhydride</t>
  </si>
  <si>
    <t>108-30-5</t>
  </si>
  <si>
    <t>succinonitrile</t>
  </si>
  <si>
    <t>110-61-2</t>
  </si>
  <si>
    <t>sucrose benzoate</t>
  </si>
  <si>
    <t>12738-64-6</t>
  </si>
  <si>
    <t>sucrose polyether, toluene diisocyanate polymer</t>
  </si>
  <si>
    <t>59154-64-2</t>
  </si>
  <si>
    <t>sulfamic acid</t>
  </si>
  <si>
    <t>5329-14-6</t>
  </si>
  <si>
    <t>sulfanilic acid</t>
  </si>
  <si>
    <t>121-57-3</t>
  </si>
  <si>
    <t>sulfated castor oil sodium salt</t>
  </si>
  <si>
    <t>68187-76-8</t>
  </si>
  <si>
    <t>sulfide, generic, not otherwise specified</t>
  </si>
  <si>
    <t>sulfite liquors and cooking liquors, spent</t>
  </si>
  <si>
    <t>66071-92-9</t>
  </si>
  <si>
    <t>sulfolane</t>
  </si>
  <si>
    <t>126-33-0</t>
  </si>
  <si>
    <t>sulfometuron methyl</t>
  </si>
  <si>
    <t>74222-97-2</t>
  </si>
  <si>
    <t>sulfonated styrene/maleic anhydride copolymer</t>
  </si>
  <si>
    <t>sulfonic acids, C10-18-alkane, sodium salts</t>
  </si>
  <si>
    <t>68037-49-0 (PM)</t>
  </si>
  <si>
    <t>68037-49-0 (Vapor)</t>
  </si>
  <si>
    <t>sulfonic acids, C14-16-1-alkene, sodium salts</t>
  </si>
  <si>
    <t>95371-16-7</t>
  </si>
  <si>
    <t>sulfonic acids, petroleum, calcium salts</t>
  </si>
  <si>
    <t>61789-86-4</t>
  </si>
  <si>
    <t>sulfonic acids, petroleum, calcium salts, overbased</t>
  </si>
  <si>
    <t>68783-96-0</t>
  </si>
  <si>
    <t>sulfosate trimesium technical</t>
  </si>
  <si>
    <t>81591-81-3</t>
  </si>
  <si>
    <t>Sulfotep</t>
  </si>
  <si>
    <t>3689-24-5</t>
  </si>
  <si>
    <t>Sulfoxaflor</t>
  </si>
  <si>
    <t>946578-00-3</t>
  </si>
  <si>
    <t>sulfur</t>
  </si>
  <si>
    <t>7704-34-9</t>
  </si>
  <si>
    <t>sulfur dichloride</t>
  </si>
  <si>
    <t>10545-99-0</t>
  </si>
  <si>
    <t>sulfur dioxide</t>
  </si>
  <si>
    <t>7446-09-5</t>
  </si>
  <si>
    <t>sulfur hexafluoride</t>
  </si>
  <si>
    <t>2551-62-4</t>
  </si>
  <si>
    <t>sulfur monochloride</t>
  </si>
  <si>
    <t>10025-67-9</t>
  </si>
  <si>
    <t>sulfur pentafluoride</t>
  </si>
  <si>
    <t>5714-22-7 (Not Defined)</t>
  </si>
  <si>
    <t>sulfur pentafluoride | For air permit reviews in agricultural areas</t>
  </si>
  <si>
    <t>sulfur pentafluoride | For air permit reviews in agricultural areas with cattle</t>
  </si>
  <si>
    <t>sulfur tetrafluoride</t>
  </si>
  <si>
    <t>7783-60-0 (Not Defined)</t>
  </si>
  <si>
    <t>sulfur tetrafluoride | For air permit reviews in agricultural areas</t>
  </si>
  <si>
    <t>sulfur tetrafluoride | For air permit reviews in agricultural areas with cattle</t>
  </si>
  <si>
    <t>sulfur trioxide</t>
  </si>
  <si>
    <t>7446-11-9</t>
  </si>
  <si>
    <t>sulfuric acid</t>
  </si>
  <si>
    <t>7664-93-9</t>
  </si>
  <si>
    <t>sulfuric acid, cobalt(2+) salt (1:1), hydrate (9CI)</t>
  </si>
  <si>
    <t>60459-08-7</t>
  </si>
  <si>
    <t>sulfuric acid, mono-C10-16-alkyl esters, compds. with triethanolamine</t>
  </si>
  <si>
    <t>117875-77-1</t>
  </si>
  <si>
    <t>sulfuric acid, mono-C10-16-alkyl esters, sodium salts</t>
  </si>
  <si>
    <t>68585-47-7 (PM)</t>
  </si>
  <si>
    <t>68585-47-7 (Vapor)</t>
  </si>
  <si>
    <t>sulfuric acid, monodecyl ester, sodium salt</t>
  </si>
  <si>
    <t>142-87-0</t>
  </si>
  <si>
    <t>sulfuric acid, monooctyl ester, sodium salt</t>
  </si>
  <si>
    <t>142-31-4</t>
  </si>
  <si>
    <t>sulfurized isobutylene</t>
  </si>
  <si>
    <t>68511-50-2</t>
  </si>
  <si>
    <t>sulfuryl chloride</t>
  </si>
  <si>
    <t>7791-25-5</t>
  </si>
  <si>
    <t>sulfuryl fluoride</t>
  </si>
  <si>
    <t>2699-79-8</t>
  </si>
  <si>
    <t>sulphurous acid, monosodium salt polymer with formaldehyde and acetone</t>
  </si>
  <si>
    <t>40104-76-5</t>
  </si>
  <si>
    <t>Sulprofos</t>
  </si>
  <si>
    <t>35400-43-2</t>
  </si>
  <si>
    <t>sunflower seed oil</t>
  </si>
  <si>
    <t>8001-21-6</t>
  </si>
  <si>
    <t>Sunset Yellow FCF</t>
  </si>
  <si>
    <t>2783-94-0</t>
  </si>
  <si>
    <t>synthetic mineral fiber</t>
  </si>
  <si>
    <t>synthetic pine oil</t>
  </si>
  <si>
    <t>talc (no asbestos)</t>
  </si>
  <si>
    <t>14807-96-6</t>
  </si>
  <si>
    <t>tall oil</t>
  </si>
  <si>
    <t>8002-26-4</t>
  </si>
  <si>
    <t>tall oil acids, triethylenetetramine condensate</t>
  </si>
  <si>
    <t>68919-79-9</t>
  </si>
  <si>
    <t>tall oil fatty acids, iron salt</t>
  </si>
  <si>
    <t>61788-81-6</t>
  </si>
  <si>
    <t>tall oil fatty acids, iron salts, basic</t>
  </si>
  <si>
    <t>68648-06-6</t>
  </si>
  <si>
    <t>tall oil fatty acids, magnesium salts, basic</t>
  </si>
  <si>
    <t>68648-08-8</t>
  </si>
  <si>
    <t>tall oil fatty acids, reaction product with diethylenetriamine, trimer acid salt</t>
  </si>
  <si>
    <t>1203451-13-1 (PM)</t>
  </si>
  <si>
    <t>1203451-13-1 (Vapor)</t>
  </si>
  <si>
    <t>tall oil fatty acids, reaction products with diethylenetriamine and acrylic acid</t>
  </si>
  <si>
    <t>163206-24-4</t>
  </si>
  <si>
    <t>tall oil rosin</t>
  </si>
  <si>
    <t>8052-10-6 (PM)</t>
  </si>
  <si>
    <t>8052-10-6 (Vapor)</t>
  </si>
  <si>
    <t>tall oil sodium salt</t>
  </si>
  <si>
    <t>65997-01-5</t>
  </si>
  <si>
    <t>tall oil, ethoxylated</t>
  </si>
  <si>
    <t>65071-95-6 (PM)</t>
  </si>
  <si>
    <t>65071-95-6 (Vapor)</t>
  </si>
  <si>
    <t>tall oil, polymd, oxidized (brown tall oil)</t>
  </si>
  <si>
    <t>68815-17-8</t>
  </si>
  <si>
    <t>tall-oil fatty acids, polymers with glycerol, pentaerythritol and phthalic anhydride</t>
  </si>
  <si>
    <t>66070-62-0</t>
  </si>
  <si>
    <t>tall-oil fatty acids, reaction products with polyalkylenepolyamines</t>
  </si>
  <si>
    <t>68910-93-0 (PM)</t>
  </si>
  <si>
    <t>68910-93-0 (Vapor)</t>
  </si>
  <si>
    <t>tallow alkyl amines</t>
  </si>
  <si>
    <t>61790-33-8</t>
  </si>
  <si>
    <t>tallow alkyl amines, ethoxylated, hydrochlorides</t>
  </si>
  <si>
    <t>68132-78-5</t>
  </si>
  <si>
    <t>tallow fatty acids</t>
  </si>
  <si>
    <t>61790-37-2 (PM)</t>
  </si>
  <si>
    <t>61790-37-2 (Vapor)</t>
  </si>
  <si>
    <t>tallow fatty alcohols</t>
  </si>
  <si>
    <t>tallow nitrile pitch</t>
  </si>
  <si>
    <t>72230-78-5</t>
  </si>
  <si>
    <t>tallow nitriles</t>
  </si>
  <si>
    <t>61790-28-1</t>
  </si>
  <si>
    <t>tallow, methyl esters</t>
  </si>
  <si>
    <t>61788-61-2 (PM)</t>
  </si>
  <si>
    <t>61788-61-2 (Vapor)</t>
  </si>
  <si>
    <t>tallowalkylamidopropyl dimethylamine oxides</t>
  </si>
  <si>
    <t>68647-77-8</t>
  </si>
  <si>
    <t>tannic acid, alpha</t>
  </si>
  <si>
    <t>1401-55-4</t>
  </si>
  <si>
    <t>tannic acid, beta</t>
  </si>
  <si>
    <t>5424-20-4</t>
  </si>
  <si>
    <t>tantalum</t>
  </si>
  <si>
    <t>7440-25-7</t>
  </si>
  <si>
    <t>tantalum chloride</t>
  </si>
  <si>
    <t>7721-01-9</t>
  </si>
  <si>
    <t>tantalum oxide</t>
  </si>
  <si>
    <t>1314-61-0</t>
  </si>
  <si>
    <t>tar bases, quinoline derives, benzyl chloride-quaternized</t>
  </si>
  <si>
    <t>72480-70-7</t>
  </si>
  <si>
    <t>tar bases, quinolinederivs., 1-(chloromethyl)naphthalene-quaternized</t>
  </si>
  <si>
    <t>192526-10-6</t>
  </si>
  <si>
    <t>tartaric acid</t>
  </si>
  <si>
    <t>87-69-4</t>
  </si>
  <si>
    <t>tellurium</t>
  </si>
  <si>
    <t>13494-80-9</t>
  </si>
  <si>
    <t>tellurium diethyldithiocarbamate</t>
  </si>
  <si>
    <t>20941-65-5</t>
  </si>
  <si>
    <t>tellurium hexafluoride</t>
  </si>
  <si>
    <t>7783-80-4</t>
  </si>
  <si>
    <t>Temephos</t>
  </si>
  <si>
    <t>3383-96-8</t>
  </si>
  <si>
    <t>Terbacil</t>
  </si>
  <si>
    <t>5902-51-2</t>
  </si>
  <si>
    <t>Terbufos</t>
  </si>
  <si>
    <t>13071-79-9</t>
  </si>
  <si>
    <t>terbuthylazine</t>
  </si>
  <si>
    <t>5915-41-3</t>
  </si>
  <si>
    <t>terephthalic acid</t>
  </si>
  <si>
    <t>100-21-0</t>
  </si>
  <si>
    <t>terpenes and terpenoids, sweet orange oil</t>
  </si>
  <si>
    <t>68647-72-3</t>
  </si>
  <si>
    <t>terpenes and terpenoids, turpentine-oil, alpha-pinene fraction</t>
  </si>
  <si>
    <t>65996-96-5</t>
  </si>
  <si>
    <t>terpenes and terpenoids, turpentine-oil, beta-pinene fraction</t>
  </si>
  <si>
    <t>65996-97-6</t>
  </si>
  <si>
    <t>terpenes and terpenoids, turpentine-oil, limonene fraction</t>
  </si>
  <si>
    <t>65996-99-8</t>
  </si>
  <si>
    <t>terphenyls</t>
  </si>
  <si>
    <t>26140-60-3</t>
  </si>
  <si>
    <t>terpin</t>
  </si>
  <si>
    <t>80-53-5</t>
  </si>
  <si>
    <t>terpinolene</t>
  </si>
  <si>
    <t>586-62-9</t>
  </si>
  <si>
    <t>terpinyl acetate</t>
  </si>
  <si>
    <t>80-26-2</t>
  </si>
  <si>
    <t>tert-amyl hydroperoxide</t>
  </si>
  <si>
    <t>3425-61-4</t>
  </si>
  <si>
    <t>tert-amyl methyl ether</t>
  </si>
  <si>
    <t>994-05-8</t>
  </si>
  <si>
    <t>tert-amyl peroxy 2-ethyl-hexanoate</t>
  </si>
  <si>
    <t>686-31-7</t>
  </si>
  <si>
    <t>tert-amyl peroxyacetate</t>
  </si>
  <si>
    <t>690-83-5</t>
  </si>
  <si>
    <t>tert-amyl peroxybenzoate</t>
  </si>
  <si>
    <t>4511-39-1</t>
  </si>
  <si>
    <t>tert-amyl peroxyneodecanoate</t>
  </si>
  <si>
    <t>68299-16-1</t>
  </si>
  <si>
    <t>tert-amyl peroxypivalate</t>
  </si>
  <si>
    <t>29240-17-3 (PM)</t>
  </si>
  <si>
    <t>29240-17-3 (Vapor)</t>
  </si>
  <si>
    <t>tert-amylperoxy-3,5,5-trimethylhexanoate</t>
  </si>
  <si>
    <t>13122-18-4</t>
  </si>
  <si>
    <t>tert-butyl acetate</t>
  </si>
  <si>
    <t>540-88-5</t>
  </si>
  <si>
    <t>tert-butyl alcohol</t>
  </si>
  <si>
    <t>75-65-0</t>
  </si>
  <si>
    <t>tert-butyl catechol</t>
  </si>
  <si>
    <t>98-29-3</t>
  </si>
  <si>
    <t>tert-butyl chloride</t>
  </si>
  <si>
    <t>507-20-0</t>
  </si>
  <si>
    <t>tert-butyl chromate</t>
  </si>
  <si>
    <t>1189-85-1</t>
  </si>
  <si>
    <t>tert-butyl formate</t>
  </si>
  <si>
    <t>762-75-4</t>
  </si>
  <si>
    <t>tert-butyl hydroperoxide</t>
  </si>
  <si>
    <t>75-91-2</t>
  </si>
  <si>
    <t>tert-butyl hydroquinone</t>
  </si>
  <si>
    <t>1948-33-0</t>
  </si>
  <si>
    <t>tert-butyl monoperoxymaleate</t>
  </si>
  <si>
    <t>1931-62-0</t>
  </si>
  <si>
    <t>tert-butyl peracetate</t>
  </si>
  <si>
    <t>107-71-1</t>
  </si>
  <si>
    <t>tert-butyl peroxide</t>
  </si>
  <si>
    <t>110-05-4</t>
  </si>
  <si>
    <t>tert-butyl peroxy isopropyl carbonate</t>
  </si>
  <si>
    <t>2372-21-6 (PM)</t>
  </si>
  <si>
    <t>2372-21-6 (Vapor)</t>
  </si>
  <si>
    <t>tert-butyl peroxy-2-ethylhexanoate</t>
  </si>
  <si>
    <t>3006-82-4</t>
  </si>
  <si>
    <t>tert-butyl peroxy-2-methylbenzoate</t>
  </si>
  <si>
    <t>22313-62-8</t>
  </si>
  <si>
    <t>tert-butyl peroxybenzoate</t>
  </si>
  <si>
    <t>614-45-9</t>
  </si>
  <si>
    <t>tert-butyl peroxyisobutyrate</t>
  </si>
  <si>
    <t>109-13-7</t>
  </si>
  <si>
    <t>tert-butyl peroxyneodecanoate</t>
  </si>
  <si>
    <t>26748-41-4</t>
  </si>
  <si>
    <t>tert-butyl peroxypivalate</t>
  </si>
  <si>
    <t>927-07-1 (PM)</t>
  </si>
  <si>
    <t>927-07-1 (Vapor)</t>
  </si>
  <si>
    <t>tert-butyl polysulfide</t>
  </si>
  <si>
    <t>68937-96-2</t>
  </si>
  <si>
    <t>tert-butyl toluenediamine</t>
  </si>
  <si>
    <t>tert-butylacrylamide</t>
  </si>
  <si>
    <t>107-58-4</t>
  </si>
  <si>
    <t>tert-butylamine</t>
  </si>
  <si>
    <t>75-64-9</t>
  </si>
  <si>
    <t>tert-butyl-m-xylene</t>
  </si>
  <si>
    <t>98-19-1</t>
  </si>
  <si>
    <t>tert-butylperoxy-2-ethylhexyl-carbonate</t>
  </si>
  <si>
    <t>34443-12-4</t>
  </si>
  <si>
    <t>tert-butylphenyl diphenyl phosphate</t>
  </si>
  <si>
    <t>56803-37-3</t>
  </si>
  <si>
    <t>tert-butylstyrene</t>
  </si>
  <si>
    <t>25338-51-6</t>
  </si>
  <si>
    <t>tert-dodecyl mercaptan</t>
  </si>
  <si>
    <t>25103-58-6</t>
  </si>
  <si>
    <t>tertiary butyl glycidyl ether</t>
  </si>
  <si>
    <t>7665-72-7</t>
  </si>
  <si>
    <t>tertiary-nonyl mercaptan</t>
  </si>
  <si>
    <t>25360-10-5</t>
  </si>
  <si>
    <t>tert-octyl mercaptan</t>
  </si>
  <si>
    <t>141-59-3</t>
  </si>
  <si>
    <t>tert-pentanol</t>
  </si>
  <si>
    <t>75-85-4</t>
  </si>
  <si>
    <t>tetraamineplatinum (II) nitrate</t>
  </si>
  <si>
    <t>20634-12-2</t>
  </si>
  <si>
    <t>tetraammonium ethylenediaminetetraacetate</t>
  </si>
  <si>
    <t>22473-78-5 (PM)</t>
  </si>
  <si>
    <t>22473-78-5 (Vapor)</t>
  </si>
  <si>
    <t>tetrabromobisphenol A</t>
  </si>
  <si>
    <t>79-94-7</t>
  </si>
  <si>
    <t>tetrabromophthalic anhydride diol</t>
  </si>
  <si>
    <t>77098-07-8</t>
  </si>
  <si>
    <t>tetrabutyl orthotitanate</t>
  </si>
  <si>
    <t>5593-70-4</t>
  </si>
  <si>
    <t>tetrabutylammonium bromide</t>
  </si>
  <si>
    <t>1643-19-2</t>
  </si>
  <si>
    <t>tetrabutylammonium hydroxide</t>
  </si>
  <si>
    <t>2052-49-5</t>
  </si>
  <si>
    <t>tetrachloroethane (unspecified isomers)</t>
  </si>
  <si>
    <t>25322-20-7</t>
  </si>
  <si>
    <t>tetrachloroethylene</t>
  </si>
  <si>
    <t>127-18-4</t>
  </si>
  <si>
    <t>tetrachloronaphthalene</t>
  </si>
  <si>
    <t>1335-88-2</t>
  </si>
  <si>
    <t>tetracosane</t>
  </si>
  <si>
    <t>646-31-1</t>
  </si>
  <si>
    <t>tetradecafluorohexane</t>
  </si>
  <si>
    <t>355-42-0</t>
  </si>
  <si>
    <t>tetradecane</t>
  </si>
  <si>
    <t>629-59-4</t>
  </si>
  <si>
    <t>tetradecanol</t>
  </si>
  <si>
    <t>8032-14-2</t>
  </si>
  <si>
    <t>tetradecyl mercaptan</t>
  </si>
  <si>
    <t>2079-95-0</t>
  </si>
  <si>
    <t>tetradecyl methacrylate</t>
  </si>
  <si>
    <t>2549-53-3 (Not Defined)</t>
  </si>
  <si>
    <t>2549-53-3 (PM)</t>
  </si>
  <si>
    <t>tetradecyl sulfate sodium salt</t>
  </si>
  <si>
    <t>1191-50-0</t>
  </si>
  <si>
    <t>tetradifon</t>
  </si>
  <si>
    <t>116-29-0 (PM)</t>
  </si>
  <si>
    <t>116-29-0 (Vapor)</t>
  </si>
  <si>
    <t>tetraethyl ammonium bromide</t>
  </si>
  <si>
    <t>71-91-0</t>
  </si>
  <si>
    <t>tetraethyl lead</t>
  </si>
  <si>
    <t>78-00-2</t>
  </si>
  <si>
    <t>tetraethyl orthosilicate</t>
  </si>
  <si>
    <t>78-10-4</t>
  </si>
  <si>
    <t>tetraethyl pyrophosphate</t>
  </si>
  <si>
    <t>107-49-3</t>
  </si>
  <si>
    <t>tetraethylammonium hydroxide</t>
  </si>
  <si>
    <t>77-98-5</t>
  </si>
  <si>
    <t>tetraethylene glycol</t>
  </si>
  <si>
    <t>112-60-7</t>
  </si>
  <si>
    <t>tetraethylene glycol di(2-ethylhexanoate)</t>
  </si>
  <si>
    <t>18268-70-7</t>
  </si>
  <si>
    <t>tetraethylene glycol diacrylate</t>
  </si>
  <si>
    <t>17831-71-9</t>
  </si>
  <si>
    <t>tetraethylene glycol monobutyl ether</t>
  </si>
  <si>
    <t>1559-34-8 (PM)</t>
  </si>
  <si>
    <t>1559-34-8 (Vapor)</t>
  </si>
  <si>
    <t>tetraethylene glycol monomethyl ether</t>
  </si>
  <si>
    <t>23783-42-8 (PM)</t>
  </si>
  <si>
    <t>23783-42-8 (Vapor)</t>
  </si>
  <si>
    <t>tetraethylene pentamine</t>
  </si>
  <si>
    <t>112-57-2</t>
  </si>
  <si>
    <t>tetrafluoroethylene</t>
  </si>
  <si>
    <t>116-14-3</t>
  </si>
  <si>
    <t>tetraglycidyl-4,4'-methylene dianiline</t>
  </si>
  <si>
    <t>28768-32-3</t>
  </si>
  <si>
    <t>tetrahydro-2,2,5,5-tetramethylfuran</t>
  </si>
  <si>
    <t>15045-43-9</t>
  </si>
  <si>
    <t>tetrahydro-3,5-dimethyl-2H-1,3,5-thiadiazine-2-thione</t>
  </si>
  <si>
    <t>533-74-4</t>
  </si>
  <si>
    <t>tetrahydrobenzaldehyde</t>
  </si>
  <si>
    <t>1321-16-0</t>
  </si>
  <si>
    <t>tetrahydrodicyclopentadiene</t>
  </si>
  <si>
    <t>2825-82-3</t>
  </si>
  <si>
    <t>tetrahydrofuran</t>
  </si>
  <si>
    <t>109-99-9</t>
  </si>
  <si>
    <t>tetrahydrofurfuryl alcohol</t>
  </si>
  <si>
    <t>97-99-4</t>
  </si>
  <si>
    <t>tetrahydrophthalic acid</t>
  </si>
  <si>
    <t>85-43-8</t>
  </si>
  <si>
    <t>tetrahydrothiophene</t>
  </si>
  <si>
    <t>110-01-0</t>
  </si>
  <si>
    <t>tetraisopropyltitanate</t>
  </si>
  <si>
    <t>546-68-9</t>
  </si>
  <si>
    <t>tetrakis(2-methoxyethyl) orthosilicate</t>
  </si>
  <si>
    <t>2157-45-1 (PM)</t>
  </si>
  <si>
    <t>2157-45-1 (Vapor)</t>
  </si>
  <si>
    <t>tetrakis(hyroxymethyl)phosphonium sulfate</t>
  </si>
  <si>
    <t>55566-30-8</t>
  </si>
  <si>
    <t>tetrakisdimethylaminotitanium</t>
  </si>
  <si>
    <t>3275-24-9</t>
  </si>
  <si>
    <t>tetrakishydroxymethylphosphonium chloride</t>
  </si>
  <si>
    <t>124-64-1</t>
  </si>
  <si>
    <t>tetramer treated fumed silica</t>
  </si>
  <si>
    <t>68583-49-3</t>
  </si>
  <si>
    <t>tetramethoxysilane</t>
  </si>
  <si>
    <t>681-84-5</t>
  </si>
  <si>
    <t>Tetramethrin insecticide</t>
  </si>
  <si>
    <t>7696-12-0</t>
  </si>
  <si>
    <t>tetramethyl lead</t>
  </si>
  <si>
    <t>75-74-1</t>
  </si>
  <si>
    <t>tetramethyl succinonitrile</t>
  </si>
  <si>
    <t>3333-52-6</t>
  </si>
  <si>
    <t>tetramethylammonium chloride</t>
  </si>
  <si>
    <t>75-57-0</t>
  </si>
  <si>
    <t>tetramethylene diamine</t>
  </si>
  <si>
    <t>110-60-1</t>
  </si>
  <si>
    <t>tetramethyliminobispropylamine</t>
  </si>
  <si>
    <t>6711-48-4</t>
  </si>
  <si>
    <t>tetramethylthiuram disulfide</t>
  </si>
  <si>
    <t>137-26-8</t>
  </si>
  <si>
    <t>tetra-N-butyl-butanediyldiamine</t>
  </si>
  <si>
    <t>27195-72-8</t>
  </si>
  <si>
    <t>tetranitromethane</t>
  </si>
  <si>
    <t>509-14-8</t>
  </si>
  <si>
    <t>tetraoctyl titanate</t>
  </si>
  <si>
    <t>1070-10-6</t>
  </si>
  <si>
    <t>tetraphosphorus decaoxide</t>
  </si>
  <si>
    <t>16752-60-6</t>
  </si>
  <si>
    <t>tetrapropyl zirconate</t>
  </si>
  <si>
    <t>23519-77-9</t>
  </si>
  <si>
    <t>tetrapropylammonium bromide, 35% aqueous solution</t>
  </si>
  <si>
    <t>1941-30-6</t>
  </si>
  <si>
    <t>tetrapropylene</t>
  </si>
  <si>
    <t>6842-15-5</t>
  </si>
  <si>
    <t>tetrapropylene glycol</t>
  </si>
  <si>
    <t>24800-25-7</t>
  </si>
  <si>
    <t>tetrapropylenebenzene</t>
  </si>
  <si>
    <t>25265-78-5</t>
  </si>
  <si>
    <t>tetrapropylorthosilicate</t>
  </si>
  <si>
    <t>682-01-9</t>
  </si>
  <si>
    <t>tetrasodium ethylenediaminetetraacetate</t>
  </si>
  <si>
    <t>13235-36-4</t>
  </si>
  <si>
    <t>tetrasodium pyrophosphate</t>
  </si>
  <si>
    <t>7722-88-5</t>
  </si>
  <si>
    <t>Texanol</t>
  </si>
  <si>
    <t>25265-77-4 (PM)</t>
  </si>
  <si>
    <t>25265-77-4 (Vapor)</t>
  </si>
  <si>
    <t>thallic oxide</t>
  </si>
  <si>
    <t>1314-32-5</t>
  </si>
  <si>
    <t>thallium</t>
  </si>
  <si>
    <t>7440-28-0</t>
  </si>
  <si>
    <t>Thiabendazole</t>
  </si>
  <si>
    <t>148-79-8</t>
  </si>
  <si>
    <t>thiamethoxam insecticide</t>
  </si>
  <si>
    <t>153719-23-4</t>
  </si>
  <si>
    <t>thiazole</t>
  </si>
  <si>
    <t>288-47-1</t>
  </si>
  <si>
    <t>thickeners</t>
  </si>
  <si>
    <t>thio fast red-thio indigo pigment</t>
  </si>
  <si>
    <t>14295-43-3</t>
  </si>
  <si>
    <t>Thiobencarb</t>
  </si>
  <si>
    <t>28249-77-6</t>
  </si>
  <si>
    <t>thiocarbohydrazide</t>
  </si>
  <si>
    <t>2231-57-4</t>
  </si>
  <si>
    <t>thiodicarb carbamate insecticide</t>
  </si>
  <si>
    <t>59669-26-0</t>
  </si>
  <si>
    <t>thiodiglycol</t>
  </si>
  <si>
    <t>111-48-8</t>
  </si>
  <si>
    <t>Thiofanox</t>
  </si>
  <si>
    <t>39196-18-4</t>
  </si>
  <si>
    <t>thioglycerol</t>
  </si>
  <si>
    <t>96-27-5</t>
  </si>
  <si>
    <t>thioglycolic acid</t>
  </si>
  <si>
    <t>68-11-1</t>
  </si>
  <si>
    <t>thionyl chloride</t>
  </si>
  <si>
    <t>7719-09-7</t>
  </si>
  <si>
    <t>thiophanate-methyl</t>
  </si>
  <si>
    <t>23564-05-08</t>
  </si>
  <si>
    <t>thiophene</t>
  </si>
  <si>
    <t>110-02-1</t>
  </si>
  <si>
    <t>thiophosgene</t>
  </si>
  <si>
    <t>463-71-8</t>
  </si>
  <si>
    <t>thiourea</t>
  </si>
  <si>
    <t>62-56-6</t>
  </si>
  <si>
    <t>thiourea, polymer with formaldehyde and 1-phenylethanone</t>
  </si>
  <si>
    <t>68527-49-1</t>
  </si>
  <si>
    <t>thymol</t>
  </si>
  <si>
    <t>89-83-8 (Not Defined)</t>
  </si>
  <si>
    <t>89-83-8 (PM)</t>
  </si>
  <si>
    <t>tin</t>
  </si>
  <si>
    <t>7440-31-5</t>
  </si>
  <si>
    <t>tin antimony gray cassiterite</t>
  </si>
  <si>
    <t>68187-54-2</t>
  </si>
  <si>
    <t>tin catalyst (stannis)</t>
  </si>
  <si>
    <t>tin oxide</t>
  </si>
  <si>
    <t>18282-10-5</t>
  </si>
  <si>
    <t>tin(IV) chloride</t>
  </si>
  <si>
    <t>7646-78-8</t>
  </si>
  <si>
    <t>tin, inorganic compounds</t>
  </si>
  <si>
    <t>tin, organic compounds</t>
  </si>
  <si>
    <t>titanate(2-), bisP,P-dioctyl diphosphato(2-)-.kappa.O,.kappa.O1,2-ethanediolato(2-)-.kappa.O,.kappa.O-, dihydrogen, branched and linear, compds. with 2-(dimethylamino)ethyl methacrylate (1:2)</t>
  </si>
  <si>
    <t>198840-67-4</t>
  </si>
  <si>
    <t>titanium</t>
  </si>
  <si>
    <t>7440-32-6</t>
  </si>
  <si>
    <t>titanium IV 2, 2(bis 2-propenolatomethyl)butanolato, tris(dioctyl)pyrophosphato-O</t>
  </si>
  <si>
    <t>10342-54-8</t>
  </si>
  <si>
    <t>titanium IV tetrakis(bis 2-propenolato methyl)-1-butanolato adduct 2 moles (di-tridecyl)hydrogen phosphate</t>
  </si>
  <si>
    <t>64157-14-8</t>
  </si>
  <si>
    <t>titanium nitride</t>
  </si>
  <si>
    <t>25583-20-4</t>
  </si>
  <si>
    <t>titanium tetrachloride</t>
  </si>
  <si>
    <t>7550-45-0</t>
  </si>
  <si>
    <t>titanium(IV) dioxide</t>
  </si>
  <si>
    <t>13463-67-7</t>
  </si>
  <si>
    <t>titanium(IV) ethoxide</t>
  </si>
  <si>
    <t>3087-36-3</t>
  </si>
  <si>
    <t>titanium(IV) oxide</t>
  </si>
  <si>
    <t>1317-80-2</t>
  </si>
  <si>
    <t>titanium(IV) oxide, anatase</t>
  </si>
  <si>
    <t>1317-70-0</t>
  </si>
  <si>
    <t>titanium(IV) tert-butoxide</t>
  </si>
  <si>
    <t>3087-39-6</t>
  </si>
  <si>
    <t>titanium, butyl phosphate, ethyl alcohol, isopropyl alcohol complex</t>
  </si>
  <si>
    <t>109037-78-7</t>
  </si>
  <si>
    <t>t-octylphenoxypolyethoxyethanol</t>
  </si>
  <si>
    <t>9002-93-1 (PM)</t>
  </si>
  <si>
    <t>9002-93-1 (Vapor)</t>
  </si>
  <si>
    <t>toluene</t>
  </si>
  <si>
    <t>108-88-3</t>
  </si>
  <si>
    <t>toluene diisocyanate</t>
  </si>
  <si>
    <t>26471-62-5</t>
  </si>
  <si>
    <t>toluene diphenylmethane diisocyanate prepolymer</t>
  </si>
  <si>
    <t>39420-98-9</t>
  </si>
  <si>
    <t>toluene-2,4-diamine and isomers</t>
  </si>
  <si>
    <t>95-80-7</t>
  </si>
  <si>
    <t>toluene-2,4-diisocyanate</t>
  </si>
  <si>
    <t>584-84-9</t>
  </si>
  <si>
    <t>toluene-2,6-diisocyanate</t>
  </si>
  <si>
    <t>91-08-7</t>
  </si>
  <si>
    <t>toluenediamine, mixed isomers</t>
  </si>
  <si>
    <t>25376-45-8</t>
  </si>
  <si>
    <t>toluenediisocyanate, 2,2,4-trimethyl-1,3-pentanediol polymer</t>
  </si>
  <si>
    <t>67907-27-1</t>
  </si>
  <si>
    <t>tolylaldehyde</t>
  </si>
  <si>
    <t>1334-78-7</t>
  </si>
  <si>
    <t>tolylsulfonyl hydrazine</t>
  </si>
  <si>
    <t>1576-35-8</t>
  </si>
  <si>
    <t>tolyltriazole</t>
  </si>
  <si>
    <t>29385-43-1</t>
  </si>
  <si>
    <t>tomato lycopene</t>
  </si>
  <si>
    <t>502-65-8</t>
  </si>
  <si>
    <t>Toxaphene</t>
  </si>
  <si>
    <t>8001-35-2</t>
  </si>
  <si>
    <t>tracer yellow dye</t>
  </si>
  <si>
    <t>trans-1,2-dichloroethylene</t>
  </si>
  <si>
    <t>156-60-5</t>
  </si>
  <si>
    <t>trans-1,2-dimethylcyclohexane</t>
  </si>
  <si>
    <t>6876-23-9</t>
  </si>
  <si>
    <t>trans-1,2-dimethylcyclopentane</t>
  </si>
  <si>
    <t>822-50-4</t>
  </si>
  <si>
    <t>trans-1,3,3,3-tetrafluoroprop-1-ene</t>
  </si>
  <si>
    <t>1645-83-6</t>
  </si>
  <si>
    <t>29118-24-9</t>
  </si>
  <si>
    <t>trans-1,3-dichloropropene</t>
  </si>
  <si>
    <t>10061-02-6</t>
  </si>
  <si>
    <t>trans-1,3-dimethylcyclohexane</t>
  </si>
  <si>
    <t>2207-03-6</t>
  </si>
  <si>
    <t>trans-1,3-dimethylcyclopentane</t>
  </si>
  <si>
    <t>1759-58-6</t>
  </si>
  <si>
    <t>trans-1-chloro-3,3,3-trifluoroprop-1-ene</t>
  </si>
  <si>
    <t>102687-65-0</t>
  </si>
  <si>
    <t>trans-1-ethyl-2-methylcyclopentane</t>
  </si>
  <si>
    <t>930-90-5</t>
  </si>
  <si>
    <t>trans-2-butene</t>
  </si>
  <si>
    <t>624-64-6</t>
  </si>
  <si>
    <t>trans-2-hexene</t>
  </si>
  <si>
    <t>4050-45-7</t>
  </si>
  <si>
    <t>trans-2-pentene</t>
  </si>
  <si>
    <t>646-04-8</t>
  </si>
  <si>
    <t>trans-2-pinanol</t>
  </si>
  <si>
    <t>4948-29-2</t>
  </si>
  <si>
    <t>trans-3-decene</t>
  </si>
  <si>
    <t>19150-21-1</t>
  </si>
  <si>
    <t>trans-3-hexene</t>
  </si>
  <si>
    <t>13269-52-8</t>
  </si>
  <si>
    <t>trans-3-hexenoic acid</t>
  </si>
  <si>
    <t>1577-18-0</t>
  </si>
  <si>
    <t>trans-4-decene</t>
  </si>
  <si>
    <t>19398-89-1</t>
  </si>
  <si>
    <t>trans-4-methyl-2-pentene</t>
  </si>
  <si>
    <t>674-76-0</t>
  </si>
  <si>
    <t>trans-5-decene</t>
  </si>
  <si>
    <t>7433-56-9</t>
  </si>
  <si>
    <t>trans-beta-farnesene</t>
  </si>
  <si>
    <t>18794-84-8</t>
  </si>
  <si>
    <t>trans-crotonaldehyde</t>
  </si>
  <si>
    <t>123-73-9</t>
  </si>
  <si>
    <t>trans-diacetoxyethylene</t>
  </si>
  <si>
    <t>19191-10-7</t>
  </si>
  <si>
    <t>trans-isosafrole</t>
  </si>
  <si>
    <t>4043-71-4</t>
  </si>
  <si>
    <t>trans-piperylene</t>
  </si>
  <si>
    <t>2004-70-8</t>
  </si>
  <si>
    <t>Tremolite</t>
  </si>
  <si>
    <t>14567-73-8</t>
  </si>
  <si>
    <t>tri(coco alkyl) amine</t>
  </si>
  <si>
    <t>tri(isobutenyl)succinic anhydride</t>
  </si>
  <si>
    <t>63979-83-9</t>
  </si>
  <si>
    <t>tri-2-ethylhexyl trimellitate</t>
  </si>
  <si>
    <t>3319-31-1 (PM)</t>
  </si>
  <si>
    <t>3319-31-1 (Vapor)</t>
  </si>
  <si>
    <t>triacetone amine</t>
  </si>
  <si>
    <t>826-36-8</t>
  </si>
  <si>
    <t>triacetone diamine</t>
  </si>
  <si>
    <t>36768-62-4</t>
  </si>
  <si>
    <t>triacont-1-ene</t>
  </si>
  <si>
    <t>18435-53-5 (Not Defined)</t>
  </si>
  <si>
    <t>18435-53-5 (PM)</t>
  </si>
  <si>
    <t>triacontane</t>
  </si>
  <si>
    <t>638-68-6</t>
  </si>
  <si>
    <t>Triadimefon</t>
  </si>
  <si>
    <t>43121-43-3</t>
  </si>
  <si>
    <t>triadimenol</t>
  </si>
  <si>
    <t>55219-65-3</t>
  </si>
  <si>
    <t>triallyl isocyanurate</t>
  </si>
  <si>
    <t>1025-15-6</t>
  </si>
  <si>
    <t>triallylamine</t>
  </si>
  <si>
    <t>102-70-5</t>
  </si>
  <si>
    <t>triaminotrinitrobenzene</t>
  </si>
  <si>
    <t>3058-38-6</t>
  </si>
  <si>
    <t>triazole fungicide</t>
  </si>
  <si>
    <t>107534-96-3</t>
  </si>
  <si>
    <t>tributyl O-acetylcitrate</t>
  </si>
  <si>
    <t>77-90-7</t>
  </si>
  <si>
    <t>tributyl phosphate</t>
  </si>
  <si>
    <t>126-73-8</t>
  </si>
  <si>
    <t>tributyl phosphine</t>
  </si>
  <si>
    <t>998-40-3</t>
  </si>
  <si>
    <t>tributyl phosphite</t>
  </si>
  <si>
    <t>102-85-2</t>
  </si>
  <si>
    <t>tributyl trithiophosphite</t>
  </si>
  <si>
    <t>150-50-5</t>
  </si>
  <si>
    <t>tributylamine</t>
  </si>
  <si>
    <t>102-82-9</t>
  </si>
  <si>
    <t>tributylmethylammonium chloride</t>
  </si>
  <si>
    <t>56375-79-2</t>
  </si>
  <si>
    <t>tributylphosphine oxide</t>
  </si>
  <si>
    <t>814-29-9</t>
  </si>
  <si>
    <t>tributyltin oxide</t>
  </si>
  <si>
    <t>56-35-9</t>
  </si>
  <si>
    <t>tri-C8-10-alkyl amines</t>
  </si>
  <si>
    <t>68814-95-9</t>
  </si>
  <si>
    <t>trichloroacetic acid</t>
  </si>
  <si>
    <t>76-03-9</t>
  </si>
  <si>
    <t>trichloroacetyl chloride</t>
  </si>
  <si>
    <t>76-02-8</t>
  </si>
  <si>
    <t>trichloroethylene</t>
  </si>
  <si>
    <t>79-01-6</t>
  </si>
  <si>
    <t>trichlorofluoromethane</t>
  </si>
  <si>
    <t>75-69-4</t>
  </si>
  <si>
    <t>trichloronaphthalene</t>
  </si>
  <si>
    <t>1321-65-9</t>
  </si>
  <si>
    <t>trichloronitromethane</t>
  </si>
  <si>
    <t>76-06-2</t>
  </si>
  <si>
    <t>trichloropropane</t>
  </si>
  <si>
    <t>25735-29-9</t>
  </si>
  <si>
    <t>trichlorosilane</t>
  </si>
  <si>
    <t>10025-78-2</t>
  </si>
  <si>
    <t>triclhloroisocyanurate</t>
  </si>
  <si>
    <t>87-90-1</t>
  </si>
  <si>
    <t>triclopyr</t>
  </si>
  <si>
    <t>55335-06-3</t>
  </si>
  <si>
    <t>triclopyr triethylamine salt</t>
  </si>
  <si>
    <t>57213-69-1</t>
  </si>
  <si>
    <t>tricosane</t>
  </si>
  <si>
    <t>638-67-5</t>
  </si>
  <si>
    <t>tricyclo[3.2.1.0(1,5)]octane</t>
  </si>
  <si>
    <t>19074-25-0</t>
  </si>
  <si>
    <t>tricyclopentadiene</t>
  </si>
  <si>
    <t>7158-25-0</t>
  </si>
  <si>
    <t>trideca-1,1,1,2,2,3,3,4,4,5,5,6,6-fluorohexane</t>
  </si>
  <si>
    <t>355-37-3</t>
  </si>
  <si>
    <t>tridecanal</t>
  </si>
  <si>
    <t>10486-19-8</t>
  </si>
  <si>
    <t>tridecane</t>
  </si>
  <si>
    <t>629-50-5</t>
  </si>
  <si>
    <t>tri-decyl methacrylate</t>
  </si>
  <si>
    <t>2495-25-2</t>
  </si>
  <si>
    <t>tridecylbenzene</t>
  </si>
  <si>
    <t>123-02-4</t>
  </si>
  <si>
    <t>tridecyloxypropyl-1,3-propanediamine</t>
  </si>
  <si>
    <t>22023-23-0</t>
  </si>
  <si>
    <t>triethanolamine</t>
  </si>
  <si>
    <t>102-71-6</t>
  </si>
  <si>
    <t>triethanolamine compound with linear saturated fatty acids (C5-C9)</t>
  </si>
  <si>
    <t>68604-62-6 (PM)</t>
  </si>
  <si>
    <t>68604-62-6 (Vapor)</t>
  </si>
  <si>
    <t>triethanolamine sulfate</t>
  </si>
  <si>
    <t>20261-61-4</t>
  </si>
  <si>
    <t>triethoxy(octyl)silane</t>
  </si>
  <si>
    <t>2943-75-1</t>
  </si>
  <si>
    <t>triethoxysilane</t>
  </si>
  <si>
    <t>998-30-1</t>
  </si>
  <si>
    <t>triethyl 2-acetylcitrate</t>
  </si>
  <si>
    <t>77-89-4</t>
  </si>
  <si>
    <t>triethyl aluminum</t>
  </si>
  <si>
    <t>97-93-8</t>
  </si>
  <si>
    <t>triethyl orthoformate</t>
  </si>
  <si>
    <t>122-51-0 (PM)</t>
  </si>
  <si>
    <t>122-51-0 (Vapor)</t>
  </si>
  <si>
    <t>triethyl phosphate</t>
  </si>
  <si>
    <t>78-40-0</t>
  </si>
  <si>
    <t>triethyl phosphite</t>
  </si>
  <si>
    <t>122-52-1</t>
  </si>
  <si>
    <t>triethyl phosphorothioate</t>
  </si>
  <si>
    <t>126-68-1</t>
  </si>
  <si>
    <t>triethylamine</t>
  </si>
  <si>
    <t>121-44-8</t>
  </si>
  <si>
    <t>triethylene amine</t>
  </si>
  <si>
    <t>1116-00-3</t>
  </si>
  <si>
    <t>triethylene diamine</t>
  </si>
  <si>
    <t>280-57-9</t>
  </si>
  <si>
    <t>triethylene glycol</t>
  </si>
  <si>
    <t>112-27-6</t>
  </si>
  <si>
    <t>triethylene glycol bis(2-ethylhexanoate)</t>
  </si>
  <si>
    <t>94-28-0</t>
  </si>
  <si>
    <t>triethylene glycol diacrylate</t>
  </si>
  <si>
    <t>1680-21-3</t>
  </si>
  <si>
    <t>triethylene glycol dibenzoate</t>
  </si>
  <si>
    <t>120-56-9</t>
  </si>
  <si>
    <t>triethylene glycol dimethacrylate</t>
  </si>
  <si>
    <t>109-16-0</t>
  </si>
  <si>
    <t>triethylene glycol methyl ether</t>
  </si>
  <si>
    <t>112-35-6</t>
  </si>
  <si>
    <t>triethylene glycol mono-2-ethylhexyl ether</t>
  </si>
  <si>
    <t>1559-37-1</t>
  </si>
  <si>
    <t>triethylene glycol monoamine</t>
  </si>
  <si>
    <t>6338-55-2</t>
  </si>
  <si>
    <t>triethylene glycol monobutyl ether</t>
  </si>
  <si>
    <t>143-22-6</t>
  </si>
  <si>
    <t>triethylene glycol monoethyl ether</t>
  </si>
  <si>
    <t>112-50-5</t>
  </si>
  <si>
    <t>triethylene glycol monomethyl borate ester</t>
  </si>
  <si>
    <t>71243-41-9</t>
  </si>
  <si>
    <t>triethylene, polymer with oxirane</t>
  </si>
  <si>
    <t>31510-83-5</t>
  </si>
  <si>
    <t>triethylenetetramine</t>
  </si>
  <si>
    <t>112-24-3</t>
  </si>
  <si>
    <t>Trifloxystrobin</t>
  </si>
  <si>
    <t>141517-21-7</t>
  </si>
  <si>
    <t>Triflumizole fungicide</t>
  </si>
  <si>
    <t>68694-11-1</t>
  </si>
  <si>
    <t>trifluoroacetic acid</t>
  </si>
  <si>
    <t>76-05-1 (Not Defined)</t>
  </si>
  <si>
    <t>trifluoroacetic acid | For air permit reviews in agricultural areas</t>
  </si>
  <si>
    <t>trifluoroacetic acid | For air permit reviews in agricultural areas with cattle</t>
  </si>
  <si>
    <t>trifluoroethanol</t>
  </si>
  <si>
    <t>75-89-8</t>
  </si>
  <si>
    <t>trifluoromethane</t>
  </si>
  <si>
    <t>75-46-7</t>
  </si>
  <si>
    <t>Trifluralin</t>
  </si>
  <si>
    <t>1582-09-8</t>
  </si>
  <si>
    <t>triglycidyl-s-triazinetrione</t>
  </si>
  <si>
    <t>2451-62-9</t>
  </si>
  <si>
    <t>trihexyl(tetradecyl)phosphonium chloride</t>
  </si>
  <si>
    <t>258864-54-9</t>
  </si>
  <si>
    <t>trihydrogen tris[P,P-dioctyl diphosphato(2-)-O'',O''''](propan-2-olato)titanate(3-), branched and linear</t>
  </si>
  <si>
    <t>68585-78-4</t>
  </si>
  <si>
    <t>triisobutyl aluminum</t>
  </si>
  <si>
    <t>100-99-2</t>
  </si>
  <si>
    <t>triisobutyl phosphate</t>
  </si>
  <si>
    <t>126-71-6</t>
  </si>
  <si>
    <t>triisobutylamine</t>
  </si>
  <si>
    <t>1116-40-1</t>
  </si>
  <si>
    <t>triisobutylene</t>
  </si>
  <si>
    <t>7756-94-7</t>
  </si>
  <si>
    <t>triisooctyl phosphite</t>
  </si>
  <si>
    <t>25103-12-2</t>
  </si>
  <si>
    <t>triisopropanolamine</t>
  </si>
  <si>
    <t>122-20-3</t>
  </si>
  <si>
    <t>triisopropyl phosphine</t>
  </si>
  <si>
    <t>6476-36-4</t>
  </si>
  <si>
    <t>trimetacresyl phosphate</t>
  </si>
  <si>
    <t>563-04-2</t>
  </si>
  <si>
    <t>trimethoxyoctylsilane, hydrolysis products with silica</t>
  </si>
  <si>
    <t>92797-60-9 (PM)</t>
  </si>
  <si>
    <t>92797-60-9 (Vapor)</t>
  </si>
  <si>
    <t>trimethoxysilane</t>
  </si>
  <si>
    <t>2487-90-3</t>
  </si>
  <si>
    <t>trimethyl aluminum</t>
  </si>
  <si>
    <t>75-24-1</t>
  </si>
  <si>
    <t>trimethyl borate</t>
  </si>
  <si>
    <t>121-43-7</t>
  </si>
  <si>
    <t>trimethyl orthoacetate</t>
  </si>
  <si>
    <t>1445-45-0</t>
  </si>
  <si>
    <t>trimethyl orthoformate</t>
  </si>
  <si>
    <t>149-73-5</t>
  </si>
  <si>
    <t>trimethyl pentaphenol trisiloxane</t>
  </si>
  <si>
    <t>28855-11-0</t>
  </si>
  <si>
    <t>trimethyl phosphate</t>
  </si>
  <si>
    <t>512-56-1</t>
  </si>
  <si>
    <t>trimethyl phosphite</t>
  </si>
  <si>
    <t>121-45-9</t>
  </si>
  <si>
    <t>trimethyl-1,3-cyclopentadiene</t>
  </si>
  <si>
    <t>72347-62-7</t>
  </si>
  <si>
    <t>trimethyl-1-propanaminium iodide</t>
  </si>
  <si>
    <t>1652-63-7</t>
  </si>
  <si>
    <t>trimethylamine</t>
  </si>
  <si>
    <t>75-50-3</t>
  </si>
  <si>
    <t>trimethylammonium chloride</t>
  </si>
  <si>
    <t>593-81-7</t>
  </si>
  <si>
    <t>trimethylanitmony</t>
  </si>
  <si>
    <t>594-10-5</t>
  </si>
  <si>
    <t>trimethylbenzene</t>
  </si>
  <si>
    <t>25551-13-7</t>
  </si>
  <si>
    <t>trimethylchlorosilane</t>
  </si>
  <si>
    <t>75-77-4</t>
  </si>
  <si>
    <t>trimethylguanidine hydrochloride</t>
  </si>
  <si>
    <t>71371-43-2</t>
  </si>
  <si>
    <t>trimethylheptane, all isomers</t>
  </si>
  <si>
    <t>79004-86-7</t>
  </si>
  <si>
    <t>trimethyl-N, 2-hyroxyethylpropylenediamine</t>
  </si>
  <si>
    <t>82136-26-3</t>
  </si>
  <si>
    <t>trimethylol propane</t>
  </si>
  <si>
    <t>77-99-6</t>
  </si>
  <si>
    <t>trimethylolpropane (15) ethoxylate</t>
  </si>
  <si>
    <t>50586-59-9</t>
  </si>
  <si>
    <t>trimethylolpropane ethoxytriacrylate</t>
  </si>
  <si>
    <t>28961-43-5</t>
  </si>
  <si>
    <t>trimethylolpropane propoxylate</t>
  </si>
  <si>
    <t>25723-16-4 (PM)</t>
  </si>
  <si>
    <t>25723-16-4 (Vapor)</t>
  </si>
  <si>
    <t>trimethylolpropane triacrylate</t>
  </si>
  <si>
    <t>15625-89-5</t>
  </si>
  <si>
    <t>trimethylolpropane triglycidyl ether</t>
  </si>
  <si>
    <t>30499-70-8</t>
  </si>
  <si>
    <t>trimethylolpropane trimethacrylate</t>
  </si>
  <si>
    <t>3290-92-4</t>
  </si>
  <si>
    <t>trimethylolpropane tris[poly(propylene glycol), amine terminated] ether</t>
  </si>
  <si>
    <t>39423-51-3</t>
  </si>
  <si>
    <t>trinitrotoluene</t>
  </si>
  <si>
    <t>118-96-7</t>
  </si>
  <si>
    <t>trinitrotoluene, mixture of isomers</t>
  </si>
  <si>
    <t>1321-12-6</t>
  </si>
  <si>
    <t>tri-n-octylaluminum</t>
  </si>
  <si>
    <t>1070-00-4</t>
  </si>
  <si>
    <t>triorthocresyl phosphate</t>
  </si>
  <si>
    <t>78-30-8</t>
  </si>
  <si>
    <t>tri-o-tolylphosphite</t>
  </si>
  <si>
    <t>25586-42-9</t>
  </si>
  <si>
    <t>triparacresyl phosphate</t>
  </si>
  <si>
    <t>78-32-0</t>
  </si>
  <si>
    <t>triphenyl phosphate</t>
  </si>
  <si>
    <t>115-86-6</t>
  </si>
  <si>
    <t>triphenyl phosphine</t>
  </si>
  <si>
    <t>603-35-0</t>
  </si>
  <si>
    <t>triphenyl phosphine oxide</t>
  </si>
  <si>
    <t>791-28-6</t>
  </si>
  <si>
    <t>triphenyl phosphite</t>
  </si>
  <si>
    <t>101-02-0</t>
  </si>
  <si>
    <t>triphenyl stibine</t>
  </si>
  <si>
    <t>603-36-1</t>
  </si>
  <si>
    <t>triphenylamine</t>
  </si>
  <si>
    <t>603-34-9</t>
  </si>
  <si>
    <t>triphenyltin hydroxide</t>
  </si>
  <si>
    <t>76-87-9</t>
  </si>
  <si>
    <t>tripropylamine</t>
  </si>
  <si>
    <t>102-69-2</t>
  </si>
  <si>
    <t>tripropylene glycol</t>
  </si>
  <si>
    <t>24800-44-0 (PM)</t>
  </si>
  <si>
    <t>24800-44-0 (Vapor)</t>
  </si>
  <si>
    <t>tripropylene glycol allyl ether</t>
  </si>
  <si>
    <t>79313-19-2</t>
  </si>
  <si>
    <t>tripropylene glycol diacrylate</t>
  </si>
  <si>
    <t>42978-66-5</t>
  </si>
  <si>
    <t>tripropylene glycol methyl ether</t>
  </si>
  <si>
    <t>25498-49-1</t>
  </si>
  <si>
    <t>tripropylene glycol n-butyl ether</t>
  </si>
  <si>
    <t>55934-93-5</t>
  </si>
  <si>
    <t>tri-p-tolyl phosphite</t>
  </si>
  <si>
    <t>620-42-8</t>
  </si>
  <si>
    <t>tris(1-aziridinyl) phosphine sulfide</t>
  </si>
  <si>
    <t>52-24-4</t>
  </si>
  <si>
    <t>tris(1-chloro-2-propyl)phosphate</t>
  </si>
  <si>
    <t>13674-84-5</t>
  </si>
  <si>
    <t>tris(2,3-dibromopropyl) phosphate</t>
  </si>
  <si>
    <t>126-72-7</t>
  </si>
  <si>
    <t>tris(2-chloroethyl) phosphate</t>
  </si>
  <si>
    <t>115-96-8</t>
  </si>
  <si>
    <t>tris(3,4-dibromo-2-butyl)phosphate</t>
  </si>
  <si>
    <t>111712-49-3</t>
  </si>
  <si>
    <t>tris(aminoethyl) amine</t>
  </si>
  <si>
    <t>4097-89-6</t>
  </si>
  <si>
    <t>tris(hydroxymethyl)aminomethane</t>
  </si>
  <si>
    <t>77-86-1</t>
  </si>
  <si>
    <t>tris(hydroxyphenyl) ethane</t>
  </si>
  <si>
    <t>27955-94-8</t>
  </si>
  <si>
    <t>tris(nonylphenol) phosphite</t>
  </si>
  <si>
    <t>26523-78-4</t>
  </si>
  <si>
    <t>trisodium [{2-[bis(carboxylatomethyl)amino]ethyl}(2-hydroxyethyl)amino]acetate</t>
  </si>
  <si>
    <t>139-89-9 (PM)</t>
  </si>
  <si>
    <t>139-89-9 (Vapor)</t>
  </si>
  <si>
    <t>trisodium phosphate</t>
  </si>
  <si>
    <t>7601-54-9</t>
  </si>
  <si>
    <t>tristyrylphenol ethoxylates</t>
  </si>
  <si>
    <t>99734-09-5 (PM)</t>
  </si>
  <si>
    <t>99734-09-5 (Vapor)</t>
  </si>
  <si>
    <t>trisubstituted benzenesulfonic acid derivative</t>
  </si>
  <si>
    <t>143182-20-1 (PM)</t>
  </si>
  <si>
    <t>143182-20-1 (Vapor)</t>
  </si>
  <si>
    <t>tritolyl phosphate</t>
  </si>
  <si>
    <t>1330-78-5</t>
  </si>
  <si>
    <t>trivalent chromium</t>
  </si>
  <si>
    <t>16065-83-1</t>
  </si>
  <si>
    <t>trixylenyl phosphate</t>
  </si>
  <si>
    <t>25155-23-1</t>
  </si>
  <si>
    <t>tung oil</t>
  </si>
  <si>
    <t>8001-20-5</t>
  </si>
  <si>
    <t>tung oil, polymer with bisphenol A, p-tert butylphenol and formaldehyde</t>
  </si>
  <si>
    <t>68608-53-7</t>
  </si>
  <si>
    <t>tungsten</t>
  </si>
  <si>
    <t>7440-33-7</t>
  </si>
  <si>
    <t>tungsten carbonyl</t>
  </si>
  <si>
    <t>14040-11-0</t>
  </si>
  <si>
    <t>tungsten hexachloride</t>
  </si>
  <si>
    <t>13283-01-7</t>
  </si>
  <si>
    <t>tungsten hexafluoride</t>
  </si>
  <si>
    <t>7783-82-6</t>
  </si>
  <si>
    <t>tungsten trifluoride</t>
  </si>
  <si>
    <t>51621-17-1</t>
  </si>
  <si>
    <t>tungsten(IV) carbide</t>
  </si>
  <si>
    <t>12070-12-1</t>
  </si>
  <si>
    <t>tungsten, insoluble compounds</t>
  </si>
  <si>
    <t>tungsten, soluble compounds</t>
  </si>
  <si>
    <t>turpentine</t>
  </si>
  <si>
    <t>8006-64-2</t>
  </si>
  <si>
    <t>undecanal</t>
  </si>
  <si>
    <t>112-44-7</t>
  </si>
  <si>
    <t>undecanoic acid</t>
  </si>
  <si>
    <t>undecanol, branched and linear</t>
  </si>
  <si>
    <t>128973-77-3</t>
  </si>
  <si>
    <t>undecanol, non-specific isomer</t>
  </si>
  <si>
    <t>30207-98-8</t>
  </si>
  <si>
    <t>undecyl alcohol</t>
  </si>
  <si>
    <t>112-42-5</t>
  </si>
  <si>
    <t>undecyl alcohol ethoxylates</t>
  </si>
  <si>
    <t>127036-24-2</t>
  </si>
  <si>
    <t>undecylbenzene</t>
  </si>
  <si>
    <t>6742-54-7</t>
  </si>
  <si>
    <t>unsaturated polyamide, salts</t>
  </si>
  <si>
    <t>uracil mustard</t>
  </si>
  <si>
    <t>66-75-1</t>
  </si>
  <si>
    <t>uranium</t>
  </si>
  <si>
    <t>7440-61-1</t>
  </si>
  <si>
    <t>uranium, insoluble compounds</t>
  </si>
  <si>
    <t>uranium, soluble compounds</t>
  </si>
  <si>
    <t>urea</t>
  </si>
  <si>
    <t>57-13-6</t>
  </si>
  <si>
    <t>urethane</t>
  </si>
  <si>
    <t>51-79-6</t>
  </si>
  <si>
    <t>urethane acrylate</t>
  </si>
  <si>
    <t>urethane bisoxazolidine</t>
  </si>
  <si>
    <t>59719-67-4</t>
  </si>
  <si>
    <t>vacuum distillate, heavy naphthenic</t>
  </si>
  <si>
    <t>64741-53-3</t>
  </si>
  <si>
    <t>valeraldehyde</t>
  </si>
  <si>
    <t>110-62-3</t>
  </si>
  <si>
    <t>valeric acid</t>
  </si>
  <si>
    <t>109-52-4</t>
  </si>
  <si>
    <t>valeronitrile</t>
  </si>
  <si>
    <t>110-59-8</t>
  </si>
  <si>
    <t>valproic acid</t>
  </si>
  <si>
    <t>99-66-1</t>
  </si>
  <si>
    <t>vanadic acid</t>
  </si>
  <si>
    <t>19125-99-6</t>
  </si>
  <si>
    <t>vanadium</t>
  </si>
  <si>
    <t>7440-62-2</t>
  </si>
  <si>
    <t>vanadium pentoxide</t>
  </si>
  <si>
    <t>1314-62-1</t>
  </si>
  <si>
    <t>vanadium trioxide</t>
  </si>
  <si>
    <t>1314-34-7</t>
  </si>
  <si>
    <t>vanadium, inorganic compounds</t>
  </si>
  <si>
    <t>vanillin</t>
  </si>
  <si>
    <t>121-33-5</t>
  </si>
  <si>
    <t>vegetable oil</t>
  </si>
  <si>
    <t>68956-68-3 (PM)</t>
  </si>
  <si>
    <t>68956-68-3 (Vapor)</t>
  </si>
  <si>
    <t>vegetable oil, methyl esters</t>
  </si>
  <si>
    <t>68990-52-3 (PM)</t>
  </si>
  <si>
    <t>68990-52-3 (Vapor)</t>
  </si>
  <si>
    <t>verbenone</t>
  </si>
  <si>
    <t>80-57-9</t>
  </si>
  <si>
    <t>Vinclozolin</t>
  </si>
  <si>
    <t>50471-44-8</t>
  </si>
  <si>
    <t>vinyl 2-ethylhexyl ether</t>
  </si>
  <si>
    <t>103-44-6</t>
  </si>
  <si>
    <t>vinyl acetal polymers, acetal butyrals</t>
  </si>
  <si>
    <t>70775-95-0</t>
  </si>
  <si>
    <t>vinyl acetate</t>
  </si>
  <si>
    <t>108-05-4</t>
  </si>
  <si>
    <t>vinyl bromide</t>
  </si>
  <si>
    <t>593-60-2</t>
  </si>
  <si>
    <t>vinyl caprolactam</t>
  </si>
  <si>
    <t>2235-00-9</t>
  </si>
  <si>
    <t>vinyl chloride</t>
  </si>
  <si>
    <t>75-01-4</t>
  </si>
  <si>
    <t>vinyl crotonate</t>
  </si>
  <si>
    <t>14861-06-4</t>
  </si>
  <si>
    <t>vinyl ethylene carbonate</t>
  </si>
  <si>
    <t>4427-96-7 (PM)</t>
  </si>
  <si>
    <t>4427-96-7 (Vapor)</t>
  </si>
  <si>
    <t>vinyl fluoride</t>
  </si>
  <si>
    <t>75-02-5 (Not Defined)</t>
  </si>
  <si>
    <t>vinyl fluoride | For air permit reviews in agricultural areas</t>
  </si>
  <si>
    <t>vinyl fluoride | For air permit reviews in agricultural areas with cattle</t>
  </si>
  <si>
    <t>vinyl pivalate</t>
  </si>
  <si>
    <t>3377-92-2 (PM)</t>
  </si>
  <si>
    <t>3377-92-2 (Vapor)</t>
  </si>
  <si>
    <t>vinyl polymer</t>
  </si>
  <si>
    <t>vinyl propionate</t>
  </si>
  <si>
    <t>105-38-4</t>
  </si>
  <si>
    <t>vinyl terminated trifluoropropyl methylsiloxane - dimethylsiloxane, copolymer</t>
  </si>
  <si>
    <t>68951-98-4</t>
  </si>
  <si>
    <t>vinyl toluene</t>
  </si>
  <si>
    <t>25013-15-4</t>
  </si>
  <si>
    <t>vinyl-2-ethylhexoate</t>
  </si>
  <si>
    <t>94-04-2</t>
  </si>
  <si>
    <t>vinylcyclohexane</t>
  </si>
  <si>
    <t>695-12-5</t>
  </si>
  <si>
    <t>vinylene carbonate</t>
  </si>
  <si>
    <t>872-36-6</t>
  </si>
  <si>
    <t>vinylidene fluoride</t>
  </si>
  <si>
    <t>75-38-7</t>
  </si>
  <si>
    <t>vinylphosphonic acid</t>
  </si>
  <si>
    <t>1746-03-8</t>
  </si>
  <si>
    <t>vinylsulfonic acid sodium salt</t>
  </si>
  <si>
    <t>3039-83-6</t>
  </si>
  <si>
    <t>vinyltrichlorosilane</t>
  </si>
  <si>
    <t>75-94-5</t>
  </si>
  <si>
    <t>vinyltrimethoxysilane</t>
  </si>
  <si>
    <t>2768-02-7</t>
  </si>
  <si>
    <t>viscosity control additive</t>
  </si>
  <si>
    <t>Warfarin</t>
  </si>
  <si>
    <t>81-81-2</t>
  </si>
  <si>
    <t>wax</t>
  </si>
  <si>
    <t>white mineral oil</t>
  </si>
  <si>
    <t>8042-47-5</t>
  </si>
  <si>
    <t>wollastonite</t>
  </si>
  <si>
    <t>13983-17-0</t>
  </si>
  <si>
    <t>wood dust, hardwoods</t>
  </si>
  <si>
    <t>wood dust, soft woods</t>
  </si>
  <si>
    <t>wool wax</t>
  </si>
  <si>
    <t>8020-84-6</t>
  </si>
  <si>
    <t>xanthan gum</t>
  </si>
  <si>
    <t>11138-66-2</t>
  </si>
  <si>
    <t>xenon difluoride</t>
  </si>
  <si>
    <t>13709-36-9 (Not Defined)</t>
  </si>
  <si>
    <t>xenon difluoride | For air permit reviews in agricultural areas</t>
  </si>
  <si>
    <t>xenon difluoride | For air permit reviews in agricultural areas with cattle</t>
  </si>
  <si>
    <t>xylene</t>
  </si>
  <si>
    <t>1330-20-7</t>
  </si>
  <si>
    <t>xylenesulfonic acid</t>
  </si>
  <si>
    <t>25321-41-9</t>
  </si>
  <si>
    <t>xylenol, mixed isomers</t>
  </si>
  <si>
    <t>1300-71-6</t>
  </si>
  <si>
    <t>xylidine, mixed isomers</t>
  </si>
  <si>
    <t>1300-73-8</t>
  </si>
  <si>
    <t>xylitol</t>
  </si>
  <si>
    <t>87-99-0</t>
  </si>
  <si>
    <t>xylose</t>
  </si>
  <si>
    <t>58-86-6</t>
  </si>
  <si>
    <t>yellow pigment 14</t>
  </si>
  <si>
    <t>5468-75-7</t>
  </si>
  <si>
    <t>ylang ylang oil</t>
  </si>
  <si>
    <t>8006-81-3</t>
  </si>
  <si>
    <t>yttrium</t>
  </si>
  <si>
    <t>7440-65-5</t>
  </si>
  <si>
    <t>yttrium oxide</t>
  </si>
  <si>
    <t>1314-36-9</t>
  </si>
  <si>
    <t>Zeolite, NaA</t>
  </si>
  <si>
    <t>68989-22-0</t>
  </si>
  <si>
    <t>zinc</t>
  </si>
  <si>
    <t>7440-66-6</t>
  </si>
  <si>
    <t>zinc 2-ethylhexanoate</t>
  </si>
  <si>
    <t>136-53-8</t>
  </si>
  <si>
    <t>zinc acetate</t>
  </si>
  <si>
    <t>557-34-6</t>
  </si>
  <si>
    <t>zinc alkyl dithiophosphate</t>
  </si>
  <si>
    <t>68649-42-3</t>
  </si>
  <si>
    <t>zinc beryllium silicate</t>
  </si>
  <si>
    <t>39413-47-3</t>
  </si>
  <si>
    <t>zinc bis (O,O-diisobutyl dithiophosphate)</t>
  </si>
  <si>
    <t>68457-79-4 (PM)</t>
  </si>
  <si>
    <t>68457-79-4 (Vapor)</t>
  </si>
  <si>
    <t>zinc bis(O,O-bis[4-(2,4-dimethyl-3-propylheptyl)phenyl] dithiophosphate)</t>
  </si>
  <si>
    <t>11059-65-7 (PM)</t>
  </si>
  <si>
    <t>11059-65-7 (Vapor)</t>
  </si>
  <si>
    <t>zinc bis[O-(1,3-dimethylbutyl) O-(1-methylethyl) dithiophosphate]</t>
  </si>
  <si>
    <t>84605-29-8 (PM)</t>
  </si>
  <si>
    <t>84605-29-8 (Vapor)</t>
  </si>
  <si>
    <t>zinc bis[O,O-bis(1,3-dimethylbutyl) dithiophosphate]</t>
  </si>
  <si>
    <t>2215-35-2 (PM)</t>
  </si>
  <si>
    <t>2215-35-2 (Vapor)</t>
  </si>
  <si>
    <t>zinc bis[O,O-bis(2-ethylhexyl) dithiophosphate]</t>
  </si>
  <si>
    <t>4259-15-8 (PM)</t>
  </si>
  <si>
    <t>4259-15-8 (Vapor)</t>
  </si>
  <si>
    <t>zinc borate</t>
  </si>
  <si>
    <t>1332-07-6</t>
  </si>
  <si>
    <t>zinc bromide</t>
  </si>
  <si>
    <t>7699-45-8</t>
  </si>
  <si>
    <t>zinc carbonate</t>
  </si>
  <si>
    <t>3486-35-9</t>
  </si>
  <si>
    <t>zinc chloride fume</t>
  </si>
  <si>
    <t>7646-85-7</t>
  </si>
  <si>
    <t>zinc chromate</t>
  </si>
  <si>
    <t>13530-65-9</t>
  </si>
  <si>
    <t>zinc chromates</t>
  </si>
  <si>
    <t>37300-23-5</t>
  </si>
  <si>
    <t>zinc dialkyldithiophosphate (lubricant additives)</t>
  </si>
  <si>
    <t>zinc dibutyldithiocarbamate</t>
  </si>
  <si>
    <t>136-23-2</t>
  </si>
  <si>
    <t>zinc dihydrogen phosphate</t>
  </si>
  <si>
    <t>13598-37-3</t>
  </si>
  <si>
    <t>zinc dimethyldithiocarbamate</t>
  </si>
  <si>
    <t>137-30-4</t>
  </si>
  <si>
    <t>zinc dinonylnaphthalene sulfonate</t>
  </si>
  <si>
    <t>28016-00-4</t>
  </si>
  <si>
    <t>zinc dipentyldithiocarbamate</t>
  </si>
  <si>
    <t>15337-18-5</t>
  </si>
  <si>
    <t>zinc dithiophosphate</t>
  </si>
  <si>
    <t>19210-06-1</t>
  </si>
  <si>
    <t>zinc ferrite brown spinel</t>
  </si>
  <si>
    <t>68187-51-9</t>
  </si>
  <si>
    <t>zinc hydroxide</t>
  </si>
  <si>
    <t>20427-58-1</t>
  </si>
  <si>
    <t>zinc hydroxyphosphate</t>
  </si>
  <si>
    <t>64539-51-1</t>
  </si>
  <si>
    <t>zinc molybdate</t>
  </si>
  <si>
    <t>13767-32-3</t>
  </si>
  <si>
    <t>zinc naphthenate</t>
  </si>
  <si>
    <t>12001-85-3</t>
  </si>
  <si>
    <t>zinc nitrate</t>
  </si>
  <si>
    <t>7779-88-6</t>
  </si>
  <si>
    <t>zinc octoate</t>
  </si>
  <si>
    <t>557-09-5</t>
  </si>
  <si>
    <t>zinc oxide</t>
  </si>
  <si>
    <t>1314-13-2</t>
  </si>
  <si>
    <t>zinc phosphate</t>
  </si>
  <si>
    <t>7779-90-0</t>
  </si>
  <si>
    <t>zinc phosphide</t>
  </si>
  <si>
    <t>1314-84-7</t>
  </si>
  <si>
    <t>zinc salts of branched C10-C19 fatty acids</t>
  </si>
  <si>
    <t>68551-44-0</t>
  </si>
  <si>
    <t>zinc soap</t>
  </si>
  <si>
    <t>68918-69-4</t>
  </si>
  <si>
    <t>zinc stearate</t>
  </si>
  <si>
    <t>557-05-1</t>
  </si>
  <si>
    <t>zinc sulfate</t>
  </si>
  <si>
    <t>7733-02-0</t>
  </si>
  <si>
    <t>zinc sulfide</t>
  </si>
  <si>
    <t>1314-98-3</t>
  </si>
  <si>
    <t>zirconium</t>
  </si>
  <si>
    <t>7440-67-7</t>
  </si>
  <si>
    <t>zirconium alkanoate</t>
  </si>
  <si>
    <t>zirconium chlorohydrate</t>
  </si>
  <si>
    <t>18428-88-1</t>
  </si>
  <si>
    <t>zirconium octoate</t>
  </si>
  <si>
    <t>18312-04-4</t>
  </si>
  <si>
    <t>zirconium(IV) hydrogenphosphate</t>
  </si>
  <si>
    <t>13772-29-7</t>
  </si>
  <si>
    <t>zirconium(IV) oxide</t>
  </si>
  <si>
    <t>1314-23-4</t>
  </si>
  <si>
    <t>zirconium(IV) silicate</t>
  </si>
  <si>
    <t>14940-68-2</t>
  </si>
  <si>
    <t>zirconyl propionate</t>
  </si>
  <si>
    <t>84057-80-7</t>
  </si>
  <si>
    <t>N/A</t>
  </si>
  <si>
    <t>Other (Please Specify):</t>
  </si>
  <si>
    <t>Other Species</t>
  </si>
  <si>
    <t>V. Speciation</t>
  </si>
  <si>
    <t>I. General Information - Petroleum Marketing Terminal Fugitive Emissions</t>
  </si>
  <si>
    <t>Common Fug</t>
  </si>
  <si>
    <t>Oil &amp; Gas Fug</t>
  </si>
  <si>
    <t>PetroleumMarketingTerminalFug</t>
  </si>
  <si>
    <r>
      <t xml:space="preserve">Read these instructions before attempting to fill in the information in the next tabs (Calculation and </t>
    </r>
    <r>
      <rPr>
        <b/>
        <sz val="11"/>
        <color rgb="FFFF0000"/>
        <rFont val="Arial"/>
        <family val="2"/>
      </rPr>
      <t>***</t>
    </r>
    <r>
      <rPr>
        <b/>
        <sz val="11"/>
        <color theme="1"/>
        <rFont val="Arial"/>
        <family val="2"/>
      </rPr>
      <t>)!</t>
    </r>
  </si>
  <si>
    <r>
      <t xml:space="preserve">Click the Top Information tab and complete Cells </t>
    </r>
    <r>
      <rPr>
        <sz val="11"/>
        <color rgb="FFFF0000"/>
        <rFont val="Arial"/>
        <family val="2"/>
      </rPr>
      <t>****</t>
    </r>
  </si>
  <si>
    <t>III. Emission Rates</t>
  </si>
  <si>
    <t xml:space="preserve">[2] For Petroleum Marketing Terminals, "Other" includes any component excluding fittings, pumps, and valves. </t>
  </si>
  <si>
    <t>Agency Emission 
Factor [1] [2]</t>
  </si>
  <si>
    <t>All [2]</t>
  </si>
  <si>
    <t>Ultra Heavy Liquid</t>
  </si>
  <si>
    <t>Agency Control Efficiency
(set 1)</t>
  </si>
  <si>
    <t>Agency Control Efficiency
(set 2)</t>
  </si>
  <si>
    <t>Are your facilities subject to fugitive emission monitoring under 30 TAC §§115.324(1)(C) and 354(1)(A) or are you applying reduction credit for process drains?</t>
  </si>
  <si>
    <t>If yes, provide justification for the selected reduction credit.
Note: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</si>
  <si>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Agency Emission
Factor [1]</t>
  </si>
  <si>
    <t>Calculations for Oil and Gas Production Fugitive Emissions</t>
  </si>
  <si>
    <t>I. General Information - Oil and Gas Production Fugitive Emissions</t>
  </si>
  <si>
    <t>Agency
Emission Factor</t>
  </si>
  <si>
    <t>Agency Control
Efficiency
(set 1)</t>
  </si>
  <si>
    <t>Agency Control
Efficiency
(set 2)</t>
  </si>
  <si>
    <t>VI. Speciation</t>
  </si>
  <si>
    <t xml:space="preserve">[1] For oil and gas production operations, separate factors are given for "flanges" and "connectors". </t>
  </si>
  <si>
    <t>[2] For oil and gas production operations, "Other" includes diaphragms, dump arms, hatches, instruments, meters, polished rods, and vents.</t>
  </si>
  <si>
    <t>Agency pre-approved control efficiency - set 2 (select one, do not leave blank)</t>
  </si>
  <si>
    <t>Agency pre-approved control efficiency - set 1 (select one, do not leave blank)</t>
  </si>
  <si>
    <t>Proposed Control Efficiency
(e.g. 0.97)</t>
  </si>
  <si>
    <t>Valves-DTM</t>
  </si>
  <si>
    <t>Gas/Vapor [5]</t>
  </si>
  <si>
    <t>Light Liquid [5]</t>
  </si>
  <si>
    <t>Valves-DTM(AM)</t>
  </si>
  <si>
    <t>Gas/Vapor [5] [6]</t>
  </si>
  <si>
    <t>Light Liquid [5] [6]</t>
  </si>
  <si>
    <t>Flanges/Connectors-DTM</t>
  </si>
  <si>
    <t>Flanges/Connectors-DTM(AM)</t>
  </si>
  <si>
    <t>Gas/Vapor [5][6]</t>
  </si>
  <si>
    <t>Light Liquid [5][6]</t>
  </si>
  <si>
    <t>[3] Emission factor for sampling connections is in terms of pounds per hour per sample taken.</t>
  </si>
  <si>
    <t>[4] Emission factor for sampling connections is in terms of pounds per year per sample taken.</t>
  </si>
  <si>
    <t>Sampling Connections (annual)</t>
  </si>
  <si>
    <t>Are you proposing any components not included in Section IV above?</t>
  </si>
  <si>
    <t>If yes, provide justification for the factors used for these unique components.</t>
  </si>
  <si>
    <t>V. Emission Rates - Unique Components</t>
  </si>
  <si>
    <t>Total for Sections IV and V combined</t>
  </si>
  <si>
    <t>Total for Section IV</t>
  </si>
  <si>
    <t>Total for Section V</t>
  </si>
  <si>
    <t>Sampling Connections (hourly)</t>
  </si>
  <si>
    <t>Sampling (hourly)</t>
  </si>
  <si>
    <t>Sampling (annual)</t>
  </si>
  <si>
    <t>Gas/Vapor [3]</t>
  </si>
  <si>
    <t>Light Liquid [3]</t>
  </si>
  <si>
    <t>Gas/Vapor [3] [4]</t>
  </si>
  <si>
    <t>Light Liquid [3] [4]</t>
  </si>
  <si>
    <t xml:space="preserve">Gas/Vapor </t>
  </si>
  <si>
    <t xml:space="preserve">Light Liquid </t>
  </si>
  <si>
    <t>Gas [3]</t>
  </si>
  <si>
    <t>Valves-DTM (AM)</t>
  </si>
  <si>
    <t xml:space="preserve">Valves-DTM </t>
  </si>
  <si>
    <t>Gas [3] [4]</t>
  </si>
  <si>
    <t>Light Oil &gt; 20° [3][4]</t>
  </si>
  <si>
    <t>Flanges-DTM [1]</t>
  </si>
  <si>
    <t>Connectors-DTM [1]</t>
  </si>
  <si>
    <t>Connectors-DTM (AM) [1]</t>
  </si>
  <si>
    <t xml:space="preserve">Gas </t>
  </si>
  <si>
    <t xml:space="preserve">Light Oil &gt; 20° </t>
  </si>
  <si>
    <t>Flanges [1]-DTM (AM)</t>
  </si>
  <si>
    <t>Flanges-DTM(AM) [1]</t>
  </si>
  <si>
    <t xml:space="preserve">[6] DTM (AM) refers to difficult-to-monitor/unsafe to monitor components that are monitored annually at 500 ppmv. </t>
  </si>
  <si>
    <t xml:space="preserve">[4] DTM (AM) refers to difficult-to-monitor/unsafe to monitor components that are monitored annually at 500 ppmv. </t>
  </si>
  <si>
    <t>IV. Emission Rates - Unique Components</t>
  </si>
  <si>
    <t>Total for Sections III and IV combined</t>
  </si>
  <si>
    <t>[3] DTM refers to difficult-to-monitor or unsafe to monitor components.</t>
  </si>
  <si>
    <t>All [3]</t>
  </si>
  <si>
    <t>All [4]</t>
  </si>
  <si>
    <t>Click on the sheet name in Column A to go to that sheet.</t>
  </si>
  <si>
    <t>III. Completing the Workbook</t>
  </si>
  <si>
    <t>IV. Submitting the Workbook</t>
  </si>
  <si>
    <t>1. Submit this workbook electronically as an Excel file (not as PDF) to the Air Permits Initial Review Team with your Form PI-1 General Application. APIRT's email is:</t>
  </si>
  <si>
    <t>apirt@tceq.texas.gov</t>
  </si>
  <si>
    <t>https://ftps.tceq.texas.gov/help/</t>
  </si>
  <si>
    <t>V. Printing the Workbook</t>
  </si>
  <si>
    <t>While APD does not need a hard copy of this workbook, you may need to print it for sending to the regional offices, local programs, and for public access if notice is required.
1. Do not print any sheets or pages without data entry.
2. The default printing setup for each sheet in the workbook is set for the TCEQ preferred format of all columns on one sheet. This makes the PDF easier to review. We have also set the print areas to not include the instructions on each sheet to save paper.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</si>
  <si>
    <t>[5] DTM refers to difficult-to-monitor or unsafe to monitor components.</t>
  </si>
  <si>
    <t>II. Control Efficiencies</t>
  </si>
  <si>
    <r>
      <rPr>
        <sz val="12"/>
        <rFont val="Arial"/>
        <family val="2"/>
      </rPr>
      <t xml:space="preserve">This sheet details petroleum marketing terminal fugitive emissions and determines the emission rates.
</t>
    </r>
    <r>
      <rPr>
        <b/>
        <sz val="12"/>
        <rFont val="Arial"/>
        <family val="2"/>
      </rPr>
      <t>Instructions:</t>
    </r>
    <r>
      <rPr>
        <sz val="12"/>
        <rFont val="Arial"/>
        <family val="2"/>
      </rPr>
      <t xml:space="preserve">
1. Complete all blank cells in Sections I and II.
2. Section III calculates the emission rates for each component type.
    A. Enter the component counts.
    B. The agency pre-approved emission factors in Section II will be populated automatically for each component. 
3. Section V provides the option to propose additional component types not included in Section IV.
    A. Justification is needed for the factors used for these unique components.
    B. Complete all blank cells in the row for each proposed unique component.
4. Provide speciation totaling 100% in Section VI.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2"/>
        <rFont val="Arial"/>
        <family val="2"/>
      </rPr>
      <t>Notes:</t>
    </r>
    <r>
      <rPr>
        <sz val="12"/>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2"/>
        <rFont val="Arial"/>
        <family val="2"/>
      </rPr>
      <t xml:space="preserve">
</t>
    </r>
    <r>
      <rPr>
        <sz val="12"/>
        <rFont val="Arial"/>
        <family val="2"/>
      </rPr>
      <t>3. Row heights can be adjusted if needed.</t>
    </r>
  </si>
  <si>
    <r>
      <rPr>
        <sz val="11"/>
        <rFont val="Arial"/>
        <family val="2"/>
      </rPr>
      <t xml:space="preserve">This sheet details oil and gas production fugitive emissions and determines the emission rates.
</t>
    </r>
    <r>
      <rPr>
        <b/>
        <sz val="11"/>
        <rFont val="Arial"/>
        <family val="2"/>
      </rPr>
      <t>Instructions:</t>
    </r>
    <r>
      <rPr>
        <sz val="11"/>
        <rFont val="Arial"/>
        <family val="2"/>
      </rPr>
      <t xml:space="preserve">
1. Complete all blank cells in Sections I and II.
2. Section III calculates the emission rates for each component type.
    A. Enter the component counts.
    B. The agency pre-approved emission factors and/or control efficiencies in Sections II and III will be populated automatically for each component.
3. Section IV provides the option to propose additional component types not included in Section III.
    A. Justification is needed for the factors used for these unique components.
    B. Complete all blank cells in the row for each proposed unique component.
5. Provide speciation totaling 100% in Section V.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rFont val="Arial"/>
        <family val="2"/>
      </rPr>
      <t>Notes:</t>
    </r>
    <r>
      <rPr>
        <sz val="1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1"/>
        <rFont val="Arial"/>
        <family val="2"/>
      </rPr>
      <t xml:space="preserve">
</t>
    </r>
    <r>
      <rPr>
        <sz val="11"/>
        <rFont val="Arial"/>
        <family val="2"/>
      </rPr>
      <t>3. Row heights can be adjusted if needed. This may be needed for areas asking for justifications.</t>
    </r>
  </si>
  <si>
    <t>Fugitive Calculation Workbook</t>
  </si>
  <si>
    <t>1-carboxyethenylcarboxyphosphonate (PM)</t>
  </si>
  <si>
    <t>1-carboxyethenylcarboxyphosphonate (Vapor)</t>
  </si>
  <si>
    <t>2536-05-2 (PM)</t>
  </si>
  <si>
    <t>2,2-methylene diphenyl diisocyanate</t>
  </si>
  <si>
    <t>2536-05-2 (Vapor)</t>
  </si>
  <si>
    <t>5873-54-1 (PM)</t>
  </si>
  <si>
    <t>2,4-methylene diphenyl diisocyanate</t>
  </si>
  <si>
    <t>5873-54-1 (Vapor)</t>
  </si>
  <si>
    <t>101-68-8 (PM)</t>
  </si>
  <si>
    <t>101-68-8 (Vapor)</t>
  </si>
  <si>
    <t>557-99-3 (For air permit reviews in agricultural areas)</t>
  </si>
  <si>
    <t>557-99-3 (For air permit reviews in agricultural areas with cattle)</t>
  </si>
  <si>
    <t>alcohol alkoxylate, surfactant (PM)</t>
  </si>
  <si>
    <t>alcohol alkoxylate, surfactant (Vapor)</t>
  </si>
  <si>
    <t>alkenyl modified oxyalkylene polymer (PM)</t>
  </si>
  <si>
    <t>alkenyl modified oxyalkylene polymer (Vapor)</t>
  </si>
  <si>
    <t>alkyl amine surfactant (PM)</t>
  </si>
  <si>
    <t>alkyl amine surfactant (Vapor)</t>
  </si>
  <si>
    <t>alkyl amine surfactant, acetate salt (PM)</t>
  </si>
  <si>
    <t>alkyl amine surfactant, acetate salt (Vapor)</t>
  </si>
  <si>
    <t>alkyl amine surfactant, phosphate ester salt (PM)</t>
  </si>
  <si>
    <t>alkyl amine surfactant, phosphate ester salt (Vapor)</t>
  </si>
  <si>
    <t>alkyl aryl sulfonic acid (PM)</t>
  </si>
  <si>
    <t>alkyl aryl sulfonic acid (Vapor)</t>
  </si>
  <si>
    <t>amine fatty acid condensate (PM)</t>
  </si>
  <si>
    <t>amine fatty acid condensate (Vapor)</t>
  </si>
  <si>
    <t>amine fatty acid condensate, acetate (PM)</t>
  </si>
  <si>
    <t>amine fatty acid condensate, acetate (Vapor)</t>
  </si>
  <si>
    <t>amine salt of dodecylbenzene sulfonic acid (PM)</t>
  </si>
  <si>
    <t>amine salt of dodecylbenzene sulfonic acid (Vapor)</t>
  </si>
  <si>
    <t>1341-49-7 (For air permit reviews in agricultural areas)</t>
  </si>
  <si>
    <t>1341-49-7 (For air permit reviews in agricultural areas with cattle)</t>
  </si>
  <si>
    <t>13826-83-0 (For air permit reviews in agricultural areasd)</t>
  </si>
  <si>
    <t>13826-83-0 (For air permit reviews in agricultural areas with cattle)</t>
  </si>
  <si>
    <t>12125-01-8 (For air permit reviews in agricultural areas)</t>
  </si>
  <si>
    <t>12125-01-8 (For air permit reviews in agricultural areas with cattle)</t>
  </si>
  <si>
    <t>arene-derived surfactant (PM)</t>
  </si>
  <si>
    <t>arene-derived surfactant (Vapor)</t>
  </si>
  <si>
    <t>aromatic amine, mercaptoacetic acid salt (PM)</t>
  </si>
  <si>
    <t>aromatic amine, mercaptoacetic acid salt (Vapor)</t>
  </si>
  <si>
    <t>aromatic amines, acetates (PM)</t>
  </si>
  <si>
    <t>aromatic amines, acetates (Vapor)</t>
  </si>
  <si>
    <t>blended feeding fat (PM)</t>
  </si>
  <si>
    <t>blended feeding fat (Vapor)</t>
  </si>
  <si>
    <t>7637-07-2 (For air permit reviews in agricultural areas)</t>
  </si>
  <si>
    <t>7637-07-2 (For air permit reviews in agricultural areas with cattle)</t>
  </si>
  <si>
    <t>7789-75-5 (For air permit reviews in agricultural areas)</t>
  </si>
  <si>
    <t>7789-75-5 (For air permit reviews in agricultural areas with cattle)</t>
  </si>
  <si>
    <t>carbonate, organic (PM)</t>
  </si>
  <si>
    <t>carbonate, organic (Vapor)</t>
  </si>
  <si>
    <t>353-50-4 (For air permit reviews in agricultural areas)</t>
  </si>
  <si>
    <t>353-50-4 (For air permit reviews in agricultural areas with cattle)</t>
  </si>
  <si>
    <t>carboxylic acid (PM)</t>
  </si>
  <si>
    <t>carboxylic acid (Vapor)</t>
  </si>
  <si>
    <t>castor oil polyol (PM)</t>
  </si>
  <si>
    <t>castor oil polyol (Vapor)</t>
  </si>
  <si>
    <t>334-48-5 (Not Defined)</t>
  </si>
  <si>
    <t>disulfonate surfactant (PM)</t>
  </si>
  <si>
    <t>disulfonate surfactant (Vapor)</t>
  </si>
  <si>
    <t>emulsifier, generic, not otherwise specified (PM)</t>
  </si>
  <si>
    <t>emulsifier, generic, not otherwise specified (Vapor)</t>
  </si>
  <si>
    <t>fatty acid ester, generic, not otherwise specified (PM)</t>
  </si>
  <si>
    <t>fatty acid ester, generic, not otherwise specified (Vapor)</t>
  </si>
  <si>
    <t>fatty amide, sodium salt (PM)</t>
  </si>
  <si>
    <t>fatty amide, sodium salt (Vapor)</t>
  </si>
  <si>
    <t>fatty amine carboxylate complex (PM)</t>
  </si>
  <si>
    <t>fatty amine carboxylate complex (Vapor)</t>
  </si>
  <si>
    <t>fatty amino compound, acetic acid salt (PM)</t>
  </si>
  <si>
    <t>fatty amino compound, acetic acid salt (Vapor)</t>
  </si>
  <si>
    <t>16872-11-0 (For air permit reviews in agricultural areas)</t>
  </si>
  <si>
    <t>16872-11-0 (For air permit reviews in agricultural areas with cattle)</t>
  </si>
  <si>
    <t>16961-83-4 (For air permit reviews in agricultural areas)</t>
  </si>
  <si>
    <t>16961-83-4 (For air permit reviews in agricultural areas with cattle)</t>
  </si>
  <si>
    <t>7789-21-1 (For air permit reviews in agricultural areas)</t>
  </si>
  <si>
    <t>7789-21-1 (For air permit reviews in agricultural areas with cattle)</t>
  </si>
  <si>
    <t>17439-11-1 (For air permit reviews in agricultural areas)</t>
  </si>
  <si>
    <t>17439-11-1 (For air permit reviews in agricultural areas with cattle)</t>
  </si>
  <si>
    <t>12021-95-3 (For air permit reviews in agricultural areas)</t>
  </si>
  <si>
    <t>12021-95-3 (For air permit reviews in agricultural areas with cattle)</t>
  </si>
  <si>
    <t>gasoline additives, generic, not otherwise specified (PM)</t>
  </si>
  <si>
    <t>gasoline additives, generic, not otherwise specified (Vapor)</t>
  </si>
  <si>
    <t>958029-37-3 (For air permit reviews in agricultural areas)</t>
  </si>
  <si>
    <t>958029-37-3 (For air permit reviews in agricultural areas with cattle)</t>
  </si>
  <si>
    <t>7664-39-3 (For air permit reviews in agricultural areas)</t>
  </si>
  <si>
    <t>7664-39-3 (For air permit reviews in agricultural areas with cattle)</t>
  </si>
  <si>
    <t>ionic surfactant (PM)</t>
  </si>
  <si>
    <t>ionic surfactant (Vapor)</t>
  </si>
  <si>
    <t>4098-71-9 (PM)</t>
  </si>
  <si>
    <t>4098-71-9 (Vapor)</t>
  </si>
  <si>
    <t>16949-65-8 (For air permit reviews in agricultural areas)</t>
  </si>
  <si>
    <t>16949-65-8 (For air permit reviews in agricultural areas with cattle)</t>
  </si>
  <si>
    <t>mercaptan, not otherwise specified</t>
  </si>
  <si>
    <t>5124-30-1 (PM)</t>
  </si>
  <si>
    <t>5124-30-1 (Vapor)</t>
  </si>
  <si>
    <t>26447-40-5 (PM)</t>
  </si>
  <si>
    <t>26447-40-5 (Vapor)</t>
  </si>
  <si>
    <t>150449-03-9 (Vapor)</t>
  </si>
  <si>
    <t>150449-03-9 (PM)</t>
  </si>
  <si>
    <t>organosiloxane polymer (PM)</t>
  </si>
  <si>
    <t>organosiloxane polymer (Vapor)</t>
  </si>
  <si>
    <t>oxirane, generic, not otherwise specified (PM)</t>
  </si>
  <si>
    <t>oxirane, generic, not otherwise specified (Vapor)</t>
  </si>
  <si>
    <t>oxyalkylated amines (PM)</t>
  </si>
  <si>
    <t>oxyalkylated amines (Vapor)</t>
  </si>
  <si>
    <t>7616-94-6 (For air permit reviews in agricultural areas)</t>
  </si>
  <si>
    <t>7616-94-6 (For air permit reviews in agricultural areas with cattle)</t>
  </si>
  <si>
    <t>7647-19-0 (For air permit reviews in agricultural areas)</t>
  </si>
  <si>
    <t>7647-19-0 (For air permit reviews in agricultural areas with cattle)</t>
  </si>
  <si>
    <t>polyalkene, generic, not otherwise specified (PM)</t>
  </si>
  <si>
    <t>polyalkene, generic, not otherwise specified (Vapor)</t>
  </si>
  <si>
    <t>polyether polyol (PM)</t>
  </si>
  <si>
    <t>polyether polyol (Vapor)</t>
  </si>
  <si>
    <t>7789-23-3 (For air permit reviews in agricultural areas)</t>
  </si>
  <si>
    <t>7789-23-3 (For air permit reviews in agricultural areas with cattle)</t>
  </si>
  <si>
    <t>2991-51-7 (For air permit reviews in agricultural areas)</t>
  </si>
  <si>
    <t>2991-51-7 (For air permit reviews in agricultural areas with cattle)</t>
  </si>
  <si>
    <t>silica, crystalline forms (PM)</t>
  </si>
  <si>
    <t>silica, crystalline forms (PM4)</t>
  </si>
  <si>
    <t>39384-00-4 (For air permit reviews in agricultural areas)</t>
  </si>
  <si>
    <t>39384-00-4 (For air permit reviews in agricultural areas with cattle)</t>
  </si>
  <si>
    <t>13966-66-0 (For air permit reviews in agricultural areas)</t>
  </si>
  <si>
    <t>13966-66-0 (For air permit reviews in agricultural areas with cattle)</t>
  </si>
  <si>
    <t>7783-61-1 (For air permit reviews in agricultural areas)</t>
  </si>
  <si>
    <t>7783-61-1 (For air permit reviews in agricultural areas with cattle)</t>
  </si>
  <si>
    <t>silicones, di-Me (PM)</t>
  </si>
  <si>
    <t>silicones, di-Me (Vapor)</t>
  </si>
  <si>
    <t>siloxanes, di-Me (PM)</t>
  </si>
  <si>
    <t>siloxanes, di-Me (Vapor)</t>
  </si>
  <si>
    <t>1333-83-1 (For air permit reviews in agricultural areas)</t>
  </si>
  <si>
    <t>1333-83-1 (For air permit reviews in agricultural areas with cattle)</t>
  </si>
  <si>
    <t>13755-29-8 (For air permit reviews in agricultural areas)</t>
  </si>
  <si>
    <t>13755-29-8 (For air permit reviews in agricultural areas with cattle)</t>
  </si>
  <si>
    <t>7681-49-4 (For air permit reviews in agricultural areas)</t>
  </si>
  <si>
    <t>7681-49-4 (For air permit reviews in agricultural areas with cattle)</t>
  </si>
  <si>
    <t>16893-85-9 (For air permit reviews in agricultural areas)</t>
  </si>
  <si>
    <t>16893-85-9 (For air permit reviews in agricultural areas with cattle)</t>
  </si>
  <si>
    <t>110-44-1 (Vapor)</t>
  </si>
  <si>
    <t>110-44-1 (PM)</t>
  </si>
  <si>
    <t>soy-based mixture (PM)</t>
  </si>
  <si>
    <t>soy-based mixture (Vapor)</t>
  </si>
  <si>
    <t>112-76-5 (PM)</t>
  </si>
  <si>
    <t>112-76-5 (Vapor)</t>
  </si>
  <si>
    <t>substituted nonylphenol surfactant (PM)</t>
  </si>
  <si>
    <t>substituted nonylphenol surfactant (Vapor)</t>
  </si>
  <si>
    <t>5714-22-7 (For air permit reviews in agricultural areas)</t>
  </si>
  <si>
    <t>5714-22-7 (For air permit reviews in agricultural areas with cattle)</t>
  </si>
  <si>
    <t>7783-60-0 (For air permit reviews in agricultural areas)</t>
  </si>
  <si>
    <t>7783-60-0 (For air permit reviews in agricultural areas with cattle)</t>
  </si>
  <si>
    <t>surfactant, generic, not otherwise specified (PM)</t>
  </si>
  <si>
    <t>surfactant, generic, not otherwise specified (Vapor)</t>
  </si>
  <si>
    <t>tertiary amines derived from fatty alcohols (PM)</t>
  </si>
  <si>
    <t>tertiary amines derived from fatty alcohols (Vapor)</t>
  </si>
  <si>
    <t>76-05-1 (For air permit reviews in agricultural areas)</t>
  </si>
  <si>
    <t>76-05-1 (For air permit reviews in agricultural areas with cattle)</t>
  </si>
  <si>
    <t>112-37-8 (PM)</t>
  </si>
  <si>
    <t>112-37-8 (Not Defined)</t>
  </si>
  <si>
    <t>75-02-5 (For air permit reviews in agricultural areas)</t>
  </si>
  <si>
    <t>75-02-5 (For air permit reviews in agricultural areas with cattle)</t>
  </si>
  <si>
    <t>13709-36-9 (For air permit reviews in agricultural areas)</t>
  </si>
  <si>
    <t>13709-36-9 (For air permit reviews in agricultural areas with cattle)</t>
  </si>
  <si>
    <t>Agency pre-approved emission factor (select one, do not leave blank)</t>
  </si>
  <si>
    <t>Permit number</t>
  </si>
  <si>
    <t>Permit Number</t>
  </si>
  <si>
    <t>Agency pre-approved control efficiency - monitor based (select one, do not leave blank)</t>
  </si>
  <si>
    <r>
      <t xml:space="preserve">Agency pre-approved control efficiency - set 1 </t>
    </r>
    <r>
      <rPr>
        <sz val="11"/>
        <rFont val="Arial"/>
        <family val="2"/>
      </rPr>
      <t>(select one, do not leave blank)</t>
    </r>
  </si>
  <si>
    <r>
      <t xml:space="preserve">Agency pre-approved control efficiency - set 2 </t>
    </r>
    <r>
      <rPr>
        <sz val="11"/>
        <color rgb="FFC00000"/>
        <rFont val="Arial"/>
        <family val="2"/>
      </rPr>
      <t xml:space="preserve"> </t>
    </r>
    <r>
      <rPr>
        <sz val="11"/>
        <rFont val="Arial"/>
        <family val="2"/>
      </rPr>
      <t>(select one, do not leave blank)</t>
    </r>
  </si>
  <si>
    <t>Total for Section III</t>
  </si>
  <si>
    <t>This workbook is an optional tool available for all air permit applications having fugitive emissions. Using it will streamline the review process and is highly encouraged.
TCEQ APDG 6422 (Air Permit Technical Guidance for Chemical Sources Fugitive Guidance) dated June 2018 provides a detailed explanation of terms, concepts, and guidance on the use of appropriate emission factors, control efficiencies, and fugitive monitoring programs. This workbook facilitates the practice of the policies set in APDG 6422, but does not override it.
Questions? Contact the Air Permit Division at (512)239-1250.</t>
  </si>
  <si>
    <t>2. Do not email confidential information. Submit via confidential hardcopy, disc, or flash drive.
3. For files that are too large to submit via email, files can be shared with Air Permits through a secure FTP. You will need to upload the files into the TCEQ FTPs and share the files with APIRT. Once your project has been assigned, contact your permit reviewer to transfer files via FTP. See the below link for additional information about submitting via FTP:</t>
  </si>
  <si>
    <t>ListInspection</t>
  </si>
  <si>
    <t>ListCNT</t>
  </si>
  <si>
    <t>ListNone</t>
  </si>
  <si>
    <t xml:space="preserve">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</si>
  <si>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</si>
  <si>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Weight Percent</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</si>
  <si>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</si>
  <si>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r>
      <rPr>
        <sz val="11"/>
        <color theme="1"/>
        <rFont val="Arial"/>
        <family val="2"/>
      </rPr>
      <t xml:space="preserve">This sheet details compound specific fugitive emissions and determines the emission rates.
</t>
    </r>
    <r>
      <rPr>
        <b/>
        <sz val="11"/>
        <color theme="1"/>
        <rFont val="Arial"/>
        <family val="2"/>
      </rPr>
      <t xml:space="preserve">Instructions:
</t>
    </r>
    <r>
      <rPr>
        <sz val="11"/>
        <color theme="1"/>
        <rFont val="Arial"/>
        <family val="2"/>
      </rPr>
      <t xml:space="preserve">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 types not included in Section IV.
    A. Justification is needed for the factors used for these unique components.
    B. Complete all blank cells in the row for each proposed unique component.
4. Provide speciation totaling 100% in Section VI.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 xml:space="preserve">
Notes:
</t>
    </r>
    <r>
      <rPr>
        <sz val="11"/>
        <color theme="1"/>
        <rFont val="Arial"/>
        <family val="2"/>
      </rPr>
      <t>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1"/>
        <color theme="1"/>
        <rFont val="Arial"/>
        <family val="2"/>
      </rPr>
      <t xml:space="preserve">
</t>
    </r>
    <r>
      <rPr>
        <sz val="11"/>
        <color theme="1"/>
        <rFont val="Arial"/>
        <family val="2"/>
      </rPr>
      <t>3. Row heights can be adjusted if needed.</t>
    </r>
  </si>
  <si>
    <t>Calculations for Compound Specific Fugitive Emissions</t>
  </si>
  <si>
    <t>Compound Specific Fug</t>
  </si>
  <si>
    <r>
      <t xml:space="preserve">This sheet details common sources of fugitive emissions and determines the emission rates.
</t>
    </r>
    <r>
      <rPr>
        <b/>
        <sz val="11"/>
        <color theme="1"/>
        <rFont val="Arial"/>
        <family val="2"/>
      </rPr>
      <t>Instructions:</t>
    </r>
    <r>
      <rPr>
        <sz val="11"/>
        <color theme="1"/>
        <rFont val="Arial"/>
        <family val="2"/>
      </rPr>
      <t xml:space="preserve">
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 types not included in Section IV.
    A. Justification is needed for the factors used for these unique components.
    B. Complete all blank cells in the row for each proposed unique component.
4. Provide speciation totaling 100% in Section VI.
    A. Enter the Chemical Abstracts Service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Notes:</t>
    </r>
    <r>
      <rPr>
        <sz val="11"/>
        <color theme="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
3. Row heights can be adjusted if needed.</t>
    </r>
  </si>
  <si>
    <r>
      <rPr>
        <b/>
        <sz val="11"/>
        <color rgb="FFFF0000"/>
        <rFont val="Calibri"/>
        <family val="2"/>
        <scheme val="minor"/>
      </rPr>
      <t xml:space="preserve">NOTE: </t>
    </r>
    <r>
      <rPr>
        <sz val="11"/>
        <color theme="1"/>
        <rFont val="Arial"/>
        <family val="2"/>
      </rPr>
      <t>Data from January 6, 2020, consistent with the EMEWs (Version 2.3). ESLs included for possible future development of this workbook to include impacts, but not currently referenced within this workbook.</t>
    </r>
  </si>
  <si>
    <t>25 species Version 1.0</t>
  </si>
  <si>
    <t xml:space="preserve">1. Determine the appropriate emission factors to estimate emissions from the fugitive components at your facility. 
    A. The factors for most chemical plants and refineries should be estimated using an appropriate factor on the sheet entitled
        “Common FUG.”
    B. If your facility is in ethylene oxide,  phosgene or butadiene service, use the sheet entitled "Compound or Facility Spec. Fug".
    C. If your facility is a petroleum marketing terminal, use the sheet entitled “PetroleumMarketingTerminalFug”.
    D. If your facility is an oil and gas facility use the sheet entitled “Oil &amp; Gas Fug.”
    E. Refer to Section I (pp 2-7) of the June 2018 Chemical Source Fugitive Guidance document for detailed guidance.
2. Complete all required sections leaving no blanks. You may use the "tab" button or the arrow keys to move to the next available
    cell. Use "Enter" to move down a line. Note: dropdowns are case-sensitive.
3. Do not delete any unused sheets.
    A. Unused sheets do not need to be printed.
    B. Instructions to hide unused sheets (optional):
        -Using your mouse, right click on the sheet name (the yellow tab below).
        -Select "Hide".
        -To unhide a hidden sheet, right click on any sheet name below. Select "Unhide". Select the sheet name you would like to unhide.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</si>
</sst>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000"/>
  </numFmts>
  <fonts count="24" x14ac:knownFonts="1">
    <font>
      <sz val="11"/>
      <color theme="1"/>
      <name val="Arial"/>
      <family val="2"/>
    </font>
    <font>
      <b/>
      <sz val="11"/>
      <color theme="1"/>
      <name val="Calibri"/>
      <family val="2"/>
      <scheme val="minor"/>
    </font>
    <font>
      <sz val="10"/>
      <name val="Arial"/>
      <family val="2"/>
    </font>
    <font>
      <b/>
      <sz val="11"/>
      <color rgb="FFFF0000"/>
      <name val="Calibri"/>
      <family val="2"/>
      <scheme val="minor"/>
    </font>
    <font>
      <sz val="11"/>
      <color theme="1"/>
      <name val="Arial"/>
      <family val="2"/>
    </font>
    <font>
      <b/>
      <sz val="14"/>
      <color theme="1"/>
      <name val="Arial"/>
      <family val="2"/>
    </font>
    <font>
      <b/>
      <sz val="11"/>
      <color theme="1"/>
      <name val="Arial"/>
      <family val="2"/>
    </font>
    <font>
      <sz val="11"/>
      <color rgb="FFFF0000"/>
      <name val="Arial"/>
      <family val="2"/>
    </font>
    <font>
      <sz val="11"/>
      <color rgb="FF7030A0"/>
      <name val="Arial"/>
      <family val="2"/>
    </font>
    <font>
      <b/>
      <sz val="14"/>
      <name val="Arial"/>
      <family val="2"/>
    </font>
    <font>
      <sz val="11"/>
      <name val="Arial"/>
      <family val="2"/>
    </font>
    <font>
      <b/>
      <sz val="11"/>
      <color theme="0"/>
      <name val="Arial"/>
      <family val="2"/>
    </font>
    <font>
      <sz val="11"/>
      <color theme="0"/>
      <name val="Arial"/>
      <family val="2"/>
    </font>
    <font>
      <sz val="10"/>
      <color rgb="FF000000"/>
      <name val="Times New Roman"/>
      <family val="1"/>
    </font>
    <font>
      <sz val="8"/>
      <color theme="0"/>
      <name val="Arial"/>
      <family val="2"/>
    </font>
    <font>
      <b/>
      <sz val="11"/>
      <color rgb="FFFF0000"/>
      <name val="Arial"/>
      <family val="2"/>
    </font>
    <font>
      <b/>
      <sz val="12"/>
      <name val="Arial"/>
      <family val="2"/>
    </font>
    <font>
      <sz val="12"/>
      <name val="Arial"/>
      <family val="2"/>
    </font>
    <font>
      <sz val="11"/>
      <name val="Calibri"/>
      <family val="2"/>
      <scheme val="minor"/>
    </font>
    <font>
      <b/>
      <sz val="11"/>
      <name val="Arial"/>
      <family val="2"/>
    </font>
    <font>
      <sz val="11"/>
      <color rgb="FFC00000"/>
      <name val="Arial"/>
      <family val="2"/>
    </font>
    <font>
      <u/>
      <sz val="11"/>
      <color theme="10"/>
      <name val="Arial"/>
      <family val="2"/>
    </font>
    <font>
      <sz val="11"/>
      <color rgb="FF000000"/>
      <name val="Arial"/>
      <family val="2"/>
    </font>
    <font>
      <b/>
      <sz val="11"/>
      <color rgb="FFFF7C8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indexed="64"/>
      </bottom>
      <diagonal/>
    </border>
    <border>
      <left style="medium">
        <color indexed="64"/>
      </left>
      <right/>
      <top/>
      <bottom style="medium">
        <color indexed="64"/>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medium">
        <color indexed="64"/>
      </top>
      <bottom/>
      <diagonal/>
    </border>
    <border>
      <left/>
      <right style="medium">
        <color indexed="64"/>
      </right>
      <top/>
      <bottom style="thin">
        <color auto="1"/>
      </bottom>
      <diagonal/>
    </border>
    <border>
      <left/>
      <right style="thin">
        <color auto="1"/>
      </right>
      <top style="medium">
        <color indexed="64"/>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style="thin">
        <color auto="1"/>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0" fontId="21" fillId="0" borderId="0" applyNumberFormat="0" applyFill="0" applyBorder="0" applyAlignment="0" applyProtection="0"/>
    <xf numFmtId="0" fontId="13" fillId="0" borderId="0"/>
  </cellStyleXfs>
  <cellXfs count="451">
    <xf numFmtId="0" fontId="0" fillId="0" borderId="0" xfId="0"/>
    <xf numFmtId="0" fontId="8" fillId="0" borderId="0" xfId="0" applyFont="1"/>
    <xf numFmtId="0" fontId="4" fillId="0" borderId="1" xfId="0" applyFont="1" applyBorder="1"/>
    <xf numFmtId="0" fontId="4" fillId="0" borderId="1" xfId="0" applyFont="1" applyBorder="1" applyAlignment="1">
      <alignment horizontal="center"/>
    </xf>
    <xf numFmtId="0" fontId="4" fillId="4" borderId="16" xfId="0" applyNumberFormat="1" applyFont="1" applyFill="1" applyBorder="1" applyAlignment="1" applyProtection="1">
      <alignment horizontal="center"/>
      <protection locked="0"/>
    </xf>
    <xf numFmtId="0" fontId="4" fillId="0" borderId="1" xfId="0" applyFont="1" applyFill="1" applyBorder="1"/>
    <xf numFmtId="0" fontId="1" fillId="6" borderId="8" xfId="0" applyFont="1" applyFill="1" applyBorder="1" applyAlignment="1">
      <alignment wrapText="1"/>
    </xf>
    <xf numFmtId="0" fontId="1" fillId="6" borderId="9" xfId="0" applyFont="1" applyFill="1" applyBorder="1" applyAlignment="1"/>
    <xf numFmtId="0" fontId="1" fillId="6" borderId="10" xfId="0" applyFont="1" applyFill="1" applyBorder="1" applyAlignment="1"/>
    <xf numFmtId="0" fontId="0" fillId="0" borderId="25" xfId="0" applyFill="1" applyBorder="1" applyAlignment="1">
      <alignment wrapText="1"/>
    </xf>
    <xf numFmtId="0" fontId="0" fillId="0" borderId="16" xfId="0" applyFill="1" applyBorder="1" applyAlignment="1">
      <alignment wrapText="1"/>
    </xf>
    <xf numFmtId="0" fontId="0" fillId="0" borderId="30" xfId="0" applyFill="1" applyBorder="1" applyAlignment="1">
      <alignment wrapText="1"/>
    </xf>
    <xf numFmtId="0" fontId="0" fillId="0" borderId="31" xfId="0" applyFill="1" applyBorder="1"/>
    <xf numFmtId="0" fontId="0" fillId="0" borderId="32" xfId="0" applyFill="1" applyBorder="1"/>
    <xf numFmtId="0" fontId="4" fillId="0" borderId="0" xfId="0" applyFont="1"/>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applyFill="1" applyBorder="1"/>
    <xf numFmtId="0" fontId="4" fillId="0" borderId="1" xfId="0" applyFont="1" applyBorder="1" applyAlignment="1">
      <alignment horizontal="center" vertical="center"/>
    </xf>
    <xf numFmtId="0" fontId="4" fillId="0" borderId="0" xfId="0" applyFont="1" applyBorder="1"/>
    <xf numFmtId="0" fontId="7" fillId="0" borderId="0" xfId="0" applyFont="1" applyBorder="1"/>
    <xf numFmtId="0" fontId="6" fillId="0" borderId="25" xfId="0" applyFont="1" applyFill="1" applyBorder="1" applyAlignment="1" applyProtection="1">
      <alignment horizontal="center"/>
    </xf>
    <xf numFmtId="0" fontId="4" fillId="0" borderId="0" xfId="0" applyFont="1" applyProtection="1"/>
    <xf numFmtId="0" fontId="4" fillId="0" borderId="25" xfId="0" applyFont="1" applyFill="1" applyBorder="1" applyProtection="1"/>
    <xf numFmtId="0" fontId="4" fillId="0" borderId="16" xfId="0" applyFont="1" applyFill="1" applyBorder="1" applyProtection="1"/>
    <xf numFmtId="0" fontId="6" fillId="5" borderId="22" xfId="0" applyFont="1" applyFill="1" applyBorder="1" applyAlignment="1" applyProtection="1">
      <alignment horizontal="center"/>
    </xf>
    <xf numFmtId="0" fontId="4" fillId="0" borderId="1" xfId="0" applyFont="1" applyBorder="1" applyAlignment="1" applyProtection="1">
      <alignment horizontal="center"/>
    </xf>
    <xf numFmtId="0" fontId="4" fillId="0" borderId="1" xfId="0" applyFont="1" applyBorder="1" applyProtection="1"/>
    <xf numFmtId="2" fontId="4" fillId="0" borderId="1" xfId="0" applyNumberFormat="1" applyFont="1" applyBorder="1" applyAlignment="1" applyProtection="1">
      <alignment horizontal="center"/>
    </xf>
    <xf numFmtId="2" fontId="4" fillId="0" borderId="17" xfId="0" applyNumberFormat="1" applyFont="1" applyBorder="1" applyAlignment="1" applyProtection="1">
      <alignment horizontal="center"/>
    </xf>
    <xf numFmtId="0" fontId="4" fillId="0" borderId="17" xfId="0" applyFont="1" applyBorder="1" applyAlignment="1" applyProtection="1">
      <alignment wrapText="1"/>
    </xf>
    <xf numFmtId="0" fontId="4" fillId="0" borderId="21" xfId="0" applyFont="1" applyBorder="1" applyAlignment="1" applyProtection="1">
      <alignment wrapText="1"/>
    </xf>
    <xf numFmtId="0" fontId="6" fillId="0" borderId="0" xfId="0" applyFont="1" applyProtection="1"/>
    <xf numFmtId="0" fontId="4" fillId="0" borderId="25" xfId="0" applyFont="1" applyFill="1" applyBorder="1" applyAlignment="1" applyProtection="1">
      <alignment horizontal="left"/>
    </xf>
    <xf numFmtId="0" fontId="4" fillId="0" borderId="16" xfId="0" applyFont="1" applyFill="1" applyBorder="1" applyAlignment="1" applyProtection="1">
      <alignment horizontal="left"/>
    </xf>
    <xf numFmtId="0" fontId="6" fillId="0" borderId="22" xfId="0" applyNumberFormat="1" applyFont="1" applyFill="1" applyBorder="1" applyAlignment="1" applyProtection="1">
      <alignment horizontal="center" wrapText="1"/>
    </xf>
    <xf numFmtId="0" fontId="6" fillId="0" borderId="26" xfId="0" applyFont="1" applyBorder="1" applyAlignment="1" applyProtection="1">
      <alignment horizontal="center" wrapText="1"/>
    </xf>
    <xf numFmtId="0" fontId="7" fillId="0" borderId="0" xfId="0" applyFont="1" applyProtection="1"/>
    <xf numFmtId="0" fontId="4" fillId="0" borderId="16" xfId="0" applyFont="1" applyBorder="1" applyProtection="1"/>
    <xf numFmtId="0" fontId="4" fillId="0" borderId="1" xfId="0" applyFont="1" applyFill="1" applyBorder="1" applyProtection="1"/>
    <xf numFmtId="0" fontId="10" fillId="0" borderId="1" xfId="0" applyFont="1" applyBorder="1" applyProtection="1"/>
    <xf numFmtId="0" fontId="7" fillId="0" borderId="0" xfId="0" applyFont="1"/>
    <xf numFmtId="0" fontId="4" fillId="0" borderId="1" xfId="0" applyFont="1" applyFill="1" applyBorder="1" applyAlignment="1">
      <alignment horizontal="center"/>
    </xf>
    <xf numFmtId="0" fontId="0" fillId="0" borderId="0" xfId="0" applyAlignment="1">
      <alignment horizontal="center"/>
    </xf>
    <xf numFmtId="0" fontId="10" fillId="0" borderId="1" xfId="0" applyFont="1" applyFill="1" applyBorder="1" applyAlignment="1">
      <alignment horizontal="center"/>
    </xf>
    <xf numFmtId="0" fontId="18" fillId="0" borderId="0" xfId="0" applyFont="1" applyAlignment="1">
      <alignment horizontal="center"/>
    </xf>
    <xf numFmtId="0" fontId="10" fillId="0" borderId="1" xfId="0" applyFont="1" applyBorder="1" applyAlignment="1">
      <alignment horizontal="center"/>
    </xf>
    <xf numFmtId="0" fontId="6" fillId="0" borderId="26" xfId="0" applyFont="1" applyFill="1" applyBorder="1" applyAlignment="1" applyProtection="1">
      <alignment wrapText="1"/>
    </xf>
    <xf numFmtId="2" fontId="4" fillId="0" borderId="17" xfId="0" applyNumberFormat="1" applyFont="1" applyBorder="1" applyAlignment="1" applyProtection="1"/>
    <xf numFmtId="2" fontId="4" fillId="0" borderId="1" xfId="0" applyNumberFormat="1" applyFont="1" applyBorder="1" applyProtection="1"/>
    <xf numFmtId="0" fontId="4" fillId="0" borderId="0" xfId="0" applyFont="1" applyProtection="1"/>
    <xf numFmtId="0" fontId="6" fillId="0" borderId="22" xfId="0" applyFont="1" applyFill="1" applyBorder="1" applyAlignment="1" applyProtection="1">
      <alignment horizontal="center" wrapText="1"/>
    </xf>
    <xf numFmtId="165" fontId="4" fillId="0" borderId="1" xfId="0" applyNumberFormat="1" applyFont="1" applyBorder="1" applyAlignment="1" applyProtection="1">
      <alignment horizontal="center" wrapText="1"/>
    </xf>
    <xf numFmtId="0" fontId="6" fillId="0" borderId="26" xfId="0" applyFont="1" applyBorder="1" applyAlignment="1" applyProtection="1">
      <alignment horizontal="center"/>
    </xf>
    <xf numFmtId="0" fontId="4" fillId="0" borderId="17" xfId="0" applyFont="1" applyBorder="1" applyProtection="1"/>
    <xf numFmtId="2" fontId="4" fillId="0" borderId="20" xfId="0" applyNumberFormat="1" applyFont="1" applyBorder="1" applyProtection="1"/>
    <xf numFmtId="0" fontId="10" fillId="0" borderId="16" xfId="0" applyFont="1" applyBorder="1" applyProtection="1"/>
    <xf numFmtId="164" fontId="10" fillId="0" borderId="1" xfId="0" applyNumberFormat="1" applyFont="1" applyBorder="1" applyAlignment="1" applyProtection="1">
      <alignment horizontal="center"/>
    </xf>
    <xf numFmtId="0" fontId="6" fillId="0" borderId="36"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10" fillId="0" borderId="1" xfId="0" applyFont="1" applyBorder="1" applyAlignment="1">
      <alignment horizontal="center" vertical="center"/>
    </xf>
    <xf numFmtId="0" fontId="6" fillId="0" borderId="19" xfId="0" applyFont="1" applyFill="1" applyBorder="1" applyAlignment="1" applyProtection="1"/>
    <xf numFmtId="0" fontId="0" fillId="0" borderId="17" xfId="0" applyFont="1" applyBorder="1" applyAlignment="1" applyProtection="1">
      <alignment wrapText="1"/>
    </xf>
    <xf numFmtId="0" fontId="21" fillId="0" borderId="16" xfId="3" applyFont="1" applyBorder="1" applyAlignment="1" applyProtection="1">
      <alignment wrapText="1"/>
    </xf>
    <xf numFmtId="0" fontId="21" fillId="0" borderId="13" xfId="3" applyFont="1" applyBorder="1" applyAlignment="1" applyProtection="1">
      <alignment wrapText="1"/>
    </xf>
    <xf numFmtId="0" fontId="4" fillId="4" borderId="31" xfId="0" applyNumberFormat="1" applyFont="1" applyFill="1" applyBorder="1" applyAlignment="1" applyProtection="1">
      <alignment horizontal="center"/>
      <protection locked="0"/>
    </xf>
    <xf numFmtId="2" fontId="4" fillId="0" borderId="32" xfId="0" applyNumberFormat="1" applyFont="1" applyBorder="1" applyAlignment="1" applyProtection="1">
      <alignment horizontal="center"/>
    </xf>
    <xf numFmtId="2" fontId="4" fillId="0" borderId="10" xfId="0" applyNumberFormat="1" applyFont="1" applyBorder="1" applyAlignment="1" applyProtection="1">
      <alignment horizontal="center"/>
    </xf>
    <xf numFmtId="0" fontId="4" fillId="0" borderId="30" xfId="0" applyFont="1" applyBorder="1" applyProtection="1"/>
    <xf numFmtId="0" fontId="4" fillId="0" borderId="31" xfId="0" applyFont="1" applyBorder="1" applyProtection="1"/>
    <xf numFmtId="2" fontId="4" fillId="0" borderId="9" xfId="0" applyNumberFormat="1" applyFont="1" applyBorder="1" applyAlignment="1" applyProtection="1">
      <alignment horizontal="center"/>
    </xf>
    <xf numFmtId="0" fontId="4" fillId="4" borderId="30" xfId="0" applyNumberFormat="1" applyFont="1" applyFill="1" applyBorder="1" applyAlignment="1" applyProtection="1">
      <alignment horizontal="center"/>
      <protection locked="0"/>
    </xf>
    <xf numFmtId="9" fontId="6" fillId="0" borderId="9" xfId="0" applyNumberFormat="1" applyFont="1" applyBorder="1" applyProtection="1"/>
    <xf numFmtId="0" fontId="6" fillId="2" borderId="29" xfId="0" applyFont="1" applyFill="1" applyBorder="1" applyAlignment="1" applyProtection="1">
      <alignment horizontal="center"/>
    </xf>
    <xf numFmtId="0" fontId="6" fillId="2" borderId="24" xfId="0" applyFont="1" applyFill="1" applyBorder="1" applyAlignment="1" applyProtection="1">
      <alignment horizontal="center"/>
    </xf>
    <xf numFmtId="0" fontId="6" fillId="0" borderId="22" xfId="0" applyFont="1" applyFill="1" applyBorder="1" applyAlignment="1" applyProtection="1">
      <alignment horizontal="center"/>
    </xf>
    <xf numFmtId="0" fontId="6" fillId="4" borderId="22" xfId="0" applyFont="1" applyFill="1" applyBorder="1" applyAlignment="1" applyProtection="1">
      <alignment horizontal="center"/>
    </xf>
    <xf numFmtId="0" fontId="6" fillId="4" borderId="26" xfId="0" applyFont="1" applyFill="1" applyBorder="1" applyAlignment="1" applyProtection="1">
      <alignment horizontal="center"/>
    </xf>
    <xf numFmtId="0" fontId="14" fillId="5" borderId="0" xfId="0" applyFont="1" applyFill="1" applyBorder="1" applyAlignment="1" applyProtection="1">
      <alignment horizontal="left"/>
    </xf>
    <xf numFmtId="2" fontId="10" fillId="0" borderId="17" xfId="0" applyNumberFormat="1" applyFont="1" applyBorder="1" applyAlignment="1" applyProtection="1">
      <alignment horizontal="center"/>
    </xf>
    <xf numFmtId="0" fontId="4" fillId="4" borderId="1" xfId="0" applyFont="1" applyFill="1" applyBorder="1" applyAlignment="1" applyProtection="1">
      <alignment horizontal="center"/>
      <protection locked="0"/>
    </xf>
    <xf numFmtId="0" fontId="6" fillId="4" borderId="11" xfId="0" applyFont="1" applyFill="1" applyBorder="1" applyAlignment="1" applyProtection="1">
      <alignment horizontal="center"/>
    </xf>
    <xf numFmtId="0" fontId="6" fillId="4" borderId="15" xfId="0" applyFont="1" applyFill="1" applyBorder="1" applyAlignment="1" applyProtection="1">
      <alignment horizontal="center"/>
    </xf>
    <xf numFmtId="0" fontId="6" fillId="0" borderId="22" xfId="0" applyFont="1" applyFill="1" applyBorder="1" applyAlignment="1" applyProtection="1">
      <alignment horizontal="center" wrapText="1"/>
    </xf>
    <xf numFmtId="0" fontId="6" fillId="0" borderId="26" xfId="0" applyFont="1" applyFill="1" applyBorder="1" applyAlignment="1" applyProtection="1">
      <alignment horizontal="center" wrapText="1"/>
    </xf>
    <xf numFmtId="2" fontId="4" fillId="0" borderId="9" xfId="0" applyNumberFormat="1" applyFont="1" applyBorder="1" applyProtection="1"/>
    <xf numFmtId="2" fontId="4" fillId="0" borderId="10" xfId="0" applyNumberFormat="1" applyFont="1" applyBorder="1" applyProtection="1"/>
    <xf numFmtId="2" fontId="4" fillId="0" borderId="21" xfId="0" applyNumberFormat="1" applyFont="1" applyBorder="1" applyAlignment="1" applyProtection="1">
      <alignment horizontal="center"/>
    </xf>
    <xf numFmtId="2" fontId="4" fillId="0" borderId="1" xfId="0" applyNumberFormat="1" applyFont="1" applyBorder="1" applyProtection="1"/>
    <xf numFmtId="2" fontId="4" fillId="0" borderId="17" xfId="0" applyNumberFormat="1" applyFont="1" applyBorder="1" applyProtection="1"/>
    <xf numFmtId="0" fontId="10" fillId="4" borderId="1" xfId="0" applyFont="1" applyFill="1" applyBorder="1" applyAlignment="1" applyProtection="1">
      <alignment horizontal="center"/>
      <protection locked="0"/>
    </xf>
    <xf numFmtId="0" fontId="10" fillId="0" borderId="1" xfId="0" applyFont="1" applyBorder="1" applyAlignment="1" applyProtection="1">
      <alignment horizontal="center"/>
    </xf>
    <xf numFmtId="0" fontId="6" fillId="0" borderId="22" xfId="0" applyFont="1" applyBorder="1" applyAlignment="1" applyProtection="1">
      <alignment horizontal="center" wrapText="1"/>
    </xf>
    <xf numFmtId="0" fontId="4" fillId="4" borderId="1" xfId="0" applyNumberFormat="1" applyFont="1" applyFill="1" applyBorder="1" applyAlignment="1" applyProtection="1">
      <alignment horizontal="center"/>
      <protection locked="0"/>
    </xf>
    <xf numFmtId="0" fontId="4" fillId="0" borderId="24" xfId="0" applyFont="1" applyBorder="1" applyProtection="1"/>
    <xf numFmtId="0" fontId="4" fillId="0" borderId="48" xfId="0" applyFont="1" applyBorder="1" applyProtection="1"/>
    <xf numFmtId="0" fontId="0" fillId="0" borderId="0" xfId="0" applyFont="1" applyFill="1" applyBorder="1" applyAlignment="1" applyProtection="1">
      <alignment horizontal="left" vertical="top"/>
    </xf>
    <xf numFmtId="0" fontId="10" fillId="4" borderId="31" xfId="0" applyFont="1" applyFill="1" applyBorder="1" applyAlignment="1" applyProtection="1">
      <alignment horizontal="center"/>
      <protection locked="0"/>
    </xf>
    <xf numFmtId="0" fontId="10" fillId="0" borderId="31" xfId="0" applyFont="1" applyBorder="1" applyAlignment="1" applyProtection="1">
      <alignment horizontal="center"/>
    </xf>
    <xf numFmtId="0" fontId="10" fillId="0" borderId="30" xfId="0" applyFont="1" applyBorder="1" applyProtection="1"/>
    <xf numFmtId="0" fontId="10" fillId="0" borderId="31" xfId="0" applyFont="1" applyBorder="1" applyProtection="1"/>
    <xf numFmtId="2" fontId="0" fillId="0" borderId="9" xfId="0" applyNumberFormat="1" applyFont="1" applyBorder="1" applyAlignment="1" applyProtection="1">
      <alignment horizontal="center"/>
    </xf>
    <xf numFmtId="2" fontId="0" fillId="0" borderId="10" xfId="0" applyNumberFormat="1" applyFont="1" applyBorder="1" applyAlignment="1" applyProtection="1">
      <alignment horizontal="center"/>
    </xf>
    <xf numFmtId="0" fontId="6" fillId="0" borderId="42" xfId="0" applyFont="1" applyFill="1" applyBorder="1" applyAlignment="1" applyProtection="1">
      <alignment horizontal="center" wrapText="1"/>
    </xf>
    <xf numFmtId="2" fontId="4" fillId="0" borderId="22" xfId="0" applyNumberFormat="1" applyFont="1" applyFill="1" applyBorder="1" applyAlignment="1" applyProtection="1"/>
    <xf numFmtId="2" fontId="4" fillId="0" borderId="26" xfId="0" applyNumberFormat="1" applyFont="1" applyFill="1" applyBorder="1" applyAlignment="1" applyProtection="1"/>
    <xf numFmtId="2" fontId="4" fillId="0" borderId="20" xfId="0" applyNumberFormat="1" applyFont="1" applyFill="1" applyBorder="1" applyAlignment="1" applyProtection="1"/>
    <xf numFmtId="2" fontId="4" fillId="0" borderId="21" xfId="0" applyNumberFormat="1" applyFont="1" applyFill="1" applyBorder="1" applyAlignment="1" applyProtection="1"/>
    <xf numFmtId="2" fontId="4" fillId="0" borderId="10" xfId="0" applyNumberFormat="1" applyFont="1" applyBorder="1" applyAlignment="1" applyProtection="1"/>
    <xf numFmtId="0" fontId="4" fillId="4" borderId="13" xfId="0" applyNumberFormat="1" applyFont="1" applyFill="1" applyBorder="1" applyAlignment="1" applyProtection="1">
      <alignment horizontal="center"/>
      <protection locked="0"/>
    </xf>
    <xf numFmtId="0" fontId="4" fillId="4" borderId="1" xfId="0" applyFont="1" applyFill="1" applyBorder="1" applyAlignment="1" applyProtection="1">
      <alignment horizontal="center"/>
    </xf>
    <xf numFmtId="0" fontId="0" fillId="0" borderId="16" xfId="0" applyBorder="1" applyProtection="1"/>
    <xf numFmtId="0" fontId="0" fillId="0" borderId="1" xfId="0" applyBorder="1" applyProtection="1"/>
    <xf numFmtId="0" fontId="0" fillId="0" borderId="30" xfId="0" applyBorder="1" applyProtection="1"/>
    <xf numFmtId="0" fontId="0" fillId="0" borderId="31" xfId="0" applyBorder="1" applyProtection="1"/>
    <xf numFmtId="0" fontId="4" fillId="4" borderId="50" xfId="0" applyFont="1" applyFill="1" applyBorder="1" applyAlignment="1" applyProtection="1">
      <alignment horizontal="center"/>
    </xf>
    <xf numFmtId="0" fontId="0" fillId="0" borderId="16" xfId="0" applyBorder="1" applyAlignment="1" applyProtection="1">
      <alignment horizontal="left"/>
    </xf>
    <xf numFmtId="0" fontId="0" fillId="0" borderId="1" xfId="0" applyBorder="1" applyAlignment="1" applyProtection="1">
      <alignment horizontal="left"/>
    </xf>
    <xf numFmtId="0" fontId="0" fillId="0" borderId="0" xfId="0"/>
    <xf numFmtId="2" fontId="4" fillId="0" borderId="1" xfId="0" applyNumberFormat="1" applyFont="1" applyBorder="1" applyProtection="1"/>
    <xf numFmtId="2" fontId="4" fillId="0" borderId="17" xfId="0" applyNumberFormat="1" applyFont="1" applyBorder="1" applyProtection="1"/>
    <xf numFmtId="2" fontId="10" fillId="0" borderId="17" xfId="0" applyNumberFormat="1" applyFont="1" applyBorder="1" applyAlignment="1" applyProtection="1">
      <alignment horizontal="center"/>
    </xf>
    <xf numFmtId="2" fontId="4" fillId="0" borderId="9" xfId="0" applyNumberFormat="1" applyFont="1" applyBorder="1" applyProtection="1"/>
    <xf numFmtId="2" fontId="4" fillId="0" borderId="10" xfId="0" applyNumberFormat="1" applyFont="1" applyBorder="1" applyProtection="1"/>
    <xf numFmtId="2" fontId="4" fillId="0" borderId="9" xfId="0" applyNumberFormat="1" applyFont="1" applyBorder="1" applyAlignment="1" applyProtection="1">
      <alignment horizontal="center"/>
    </xf>
    <xf numFmtId="2" fontId="4" fillId="0" borderId="10" xfId="0" applyNumberFormat="1" applyFont="1" applyBorder="1" applyAlignment="1" applyProtection="1">
      <alignment horizontal="center"/>
    </xf>
    <xf numFmtId="0" fontId="10" fillId="0" borderId="1" xfId="0" applyFont="1" applyBorder="1"/>
    <xf numFmtId="0" fontId="10" fillId="0" borderId="1" xfId="0" applyFont="1" applyFill="1" applyBorder="1"/>
    <xf numFmtId="0" fontId="10" fillId="0" borderId="0" xfId="0" applyFont="1" applyAlignment="1">
      <alignment horizontal="center"/>
    </xf>
    <xf numFmtId="0" fontId="10" fillId="0" borderId="1" xfId="0" applyFont="1" applyFill="1" applyBorder="1" applyProtection="1"/>
    <xf numFmtId="2" fontId="4" fillId="0" borderId="31" xfId="0" applyNumberFormat="1" applyFont="1" applyBorder="1" applyAlignment="1" applyProtection="1">
      <alignment horizontal="center"/>
    </xf>
    <xf numFmtId="0" fontId="4" fillId="4" borderId="31" xfId="0" applyFont="1" applyFill="1" applyBorder="1" applyAlignment="1" applyProtection="1">
      <alignment horizontal="center"/>
      <protection locked="0"/>
    </xf>
    <xf numFmtId="0" fontId="4" fillId="4" borderId="16"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4" fillId="4" borderId="13" xfId="0" applyFont="1" applyFill="1" applyBorder="1" applyAlignment="1" applyProtection="1">
      <alignment wrapText="1"/>
      <protection locked="0"/>
    </xf>
    <xf numFmtId="0" fontId="4" fillId="4" borderId="20" xfId="0" applyFont="1" applyFill="1" applyBorder="1" applyAlignment="1" applyProtection="1">
      <alignment wrapText="1"/>
      <protection locked="0"/>
    </xf>
    <xf numFmtId="0" fontId="4" fillId="4" borderId="30" xfId="0" applyFont="1" applyFill="1" applyBorder="1" applyAlignment="1" applyProtection="1">
      <alignment wrapText="1"/>
      <protection locked="0"/>
    </xf>
    <xf numFmtId="0" fontId="4" fillId="4" borderId="31" xfId="0" applyFont="1" applyFill="1" applyBorder="1" applyAlignment="1" applyProtection="1">
      <alignment wrapText="1"/>
      <protection locked="0"/>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7" xfId="0" applyFill="1" applyBorder="1" applyAlignment="1">
      <alignment wrapText="1"/>
    </xf>
    <xf numFmtId="0" fontId="0" fillId="0" borderId="1" xfId="0" applyFill="1" applyBorder="1" applyAlignment="1">
      <alignment wrapText="1"/>
    </xf>
    <xf numFmtId="0" fontId="0" fillId="0" borderId="16" xfId="0" applyBorder="1" applyAlignment="1">
      <alignment wrapText="1"/>
    </xf>
    <xf numFmtId="0" fontId="0" fillId="0" borderId="0" xfId="0" applyFill="1" applyBorder="1" applyAlignment="1">
      <alignment wrapText="1"/>
    </xf>
    <xf numFmtId="0" fontId="0" fillId="0" borderId="26" xfId="0" applyFill="1" applyBorder="1" applyAlignment="1">
      <alignment wrapText="1"/>
    </xf>
    <xf numFmtId="0" fontId="0" fillId="0" borderId="22" xfId="0" applyFill="1" applyBorder="1" applyAlignment="1">
      <alignment wrapText="1"/>
    </xf>
    <xf numFmtId="0" fontId="0" fillId="0" borderId="0" xfId="0"/>
    <xf numFmtId="0" fontId="4" fillId="0" borderId="36" xfId="0" applyFont="1" applyFill="1" applyBorder="1" applyAlignment="1" applyProtection="1">
      <alignment horizontal="left"/>
    </xf>
    <xf numFmtId="0" fontId="4" fillId="0" borderId="36" xfId="0" applyFont="1" applyFill="1" applyBorder="1" applyProtection="1"/>
    <xf numFmtId="10" fontId="6" fillId="0" borderId="46" xfId="0" applyNumberFormat="1" applyFont="1" applyBorder="1" applyProtection="1"/>
    <xf numFmtId="0" fontId="0" fillId="0" borderId="0" xfId="0"/>
    <xf numFmtId="0" fontId="0" fillId="0" borderId="0" xfId="0" applyFont="1"/>
    <xf numFmtId="0" fontId="6" fillId="0" borderId="22" xfId="0" applyFont="1" applyFill="1" applyBorder="1" applyAlignment="1" applyProtection="1">
      <alignment horizontal="center" wrapText="1"/>
    </xf>
    <xf numFmtId="0" fontId="0" fillId="0" borderId="0" xfId="0"/>
    <xf numFmtId="10" fontId="4" fillId="4" borderId="1"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xf>
    <xf numFmtId="0" fontId="4" fillId="0" borderId="30" xfId="0" applyFont="1" applyFill="1" applyBorder="1" applyProtection="1"/>
    <xf numFmtId="0" fontId="4" fillId="4" borderId="21" xfId="0" applyFont="1" applyFill="1" applyBorder="1" applyAlignment="1" applyProtection="1">
      <alignment wrapText="1"/>
      <protection locked="0"/>
    </xf>
    <xf numFmtId="0" fontId="4" fillId="4" borderId="21" xfId="0" applyFont="1" applyFill="1" applyBorder="1" applyAlignment="1" applyProtection="1">
      <protection locked="0"/>
    </xf>
    <xf numFmtId="0" fontId="0" fillId="0" borderId="0" xfId="0"/>
    <xf numFmtId="0" fontId="21" fillId="0" borderId="0" xfId="3"/>
    <xf numFmtId="0" fontId="21" fillId="0" borderId="0" xfId="3" applyFill="1"/>
    <xf numFmtId="0" fontId="10" fillId="0" borderId="0" xfId="0" applyFont="1"/>
    <xf numFmtId="0" fontId="10" fillId="0" borderId="0" xfId="0" applyFont="1" applyBorder="1"/>
    <xf numFmtId="0" fontId="14" fillId="5" borderId="12" xfId="0" applyFont="1" applyFill="1" applyBorder="1" applyAlignment="1" applyProtection="1">
      <alignment horizontal="left"/>
    </xf>
    <xf numFmtId="0" fontId="11" fillId="5" borderId="27" xfId="0" applyFont="1" applyFill="1" applyBorder="1" applyAlignment="1" applyProtection="1">
      <alignment horizontal="center"/>
    </xf>
    <xf numFmtId="0" fontId="11" fillId="5" borderId="0" xfId="0" applyFont="1" applyFill="1" applyBorder="1" applyAlignment="1" applyProtection="1">
      <alignment horizontal="center"/>
    </xf>
    <xf numFmtId="0" fontId="0" fillId="5" borderId="25" xfId="0" applyFont="1" applyFill="1" applyBorder="1" applyAlignment="1" applyProtection="1">
      <alignment horizontal="left"/>
    </xf>
    <xf numFmtId="0" fontId="4" fillId="5" borderId="26" xfId="0" applyFont="1" applyFill="1" applyBorder="1" applyAlignment="1" applyProtection="1">
      <alignment horizontal="left"/>
    </xf>
    <xf numFmtId="0" fontId="12" fillId="5" borderId="0" xfId="0" applyFont="1" applyFill="1" applyProtection="1"/>
    <xf numFmtId="0" fontId="6" fillId="3" borderId="3" xfId="0" applyFont="1" applyFill="1" applyBorder="1" applyAlignment="1" applyProtection="1">
      <alignment horizontal="center"/>
    </xf>
    <xf numFmtId="0" fontId="6" fillId="3" borderId="5" xfId="0" applyFont="1" applyFill="1" applyBorder="1" applyAlignment="1" applyProtection="1">
      <alignment horizontal="center"/>
    </xf>
    <xf numFmtId="0" fontId="0" fillId="0" borderId="3" xfId="0" applyFont="1" applyBorder="1" applyAlignment="1" applyProtection="1">
      <alignment vertical="top" wrapText="1"/>
    </xf>
    <xf numFmtId="0" fontId="0" fillId="0" borderId="5" xfId="0" applyFont="1" applyBorder="1" applyAlignment="1" applyProtection="1">
      <alignment vertical="top" wrapText="1"/>
    </xf>
    <xf numFmtId="0" fontId="5" fillId="3" borderId="3" xfId="0" applyFont="1" applyFill="1" applyBorder="1" applyAlignment="1" applyProtection="1">
      <alignment horizontal="center"/>
    </xf>
    <xf numFmtId="0" fontId="5" fillId="3" borderId="5" xfId="0" applyFont="1" applyFill="1" applyBorder="1" applyAlignment="1" applyProtection="1">
      <alignment horizontal="center"/>
    </xf>
    <xf numFmtId="0" fontId="4" fillId="0" borderId="5" xfId="0" applyFont="1" applyBorder="1" applyAlignment="1" applyProtection="1">
      <alignment vertical="top" wrapText="1"/>
    </xf>
    <xf numFmtId="0" fontId="6" fillId="3" borderId="33" xfId="0" applyFont="1" applyFill="1" applyBorder="1" applyAlignment="1" applyProtection="1">
      <alignment horizontal="center"/>
    </xf>
    <xf numFmtId="0" fontId="6" fillId="3" borderId="35" xfId="0" applyFont="1" applyFill="1" applyBorder="1" applyAlignment="1" applyProtection="1">
      <alignment horizontal="center"/>
    </xf>
    <xf numFmtId="0" fontId="19" fillId="5" borderId="27" xfId="0" applyFont="1" applyFill="1" applyBorder="1" applyAlignment="1" applyProtection="1">
      <alignment horizontal="center"/>
    </xf>
    <xf numFmtId="0" fontId="6" fillId="3" borderId="28" xfId="0" applyFont="1" applyFill="1" applyBorder="1" applyAlignment="1" applyProtection="1">
      <alignment horizontal="center"/>
    </xf>
    <xf numFmtId="0" fontId="6" fillId="3" borderId="24" xfId="0" applyFont="1" applyFill="1" applyBorder="1" applyAlignment="1" applyProtection="1">
      <alignment horizontal="center"/>
    </xf>
    <xf numFmtId="0" fontId="0" fillId="0" borderId="28" xfId="0" applyFont="1" applyBorder="1" applyAlignment="1" applyProtection="1">
      <alignment vertical="top" wrapText="1"/>
    </xf>
    <xf numFmtId="0" fontId="4" fillId="0" borderId="29" xfId="0" applyFont="1" applyBorder="1" applyAlignment="1" applyProtection="1">
      <alignment vertical="top" wrapText="1"/>
    </xf>
    <xf numFmtId="0" fontId="21" fillId="5" borderId="47" xfId="3" applyFont="1" applyFill="1" applyBorder="1" applyAlignment="1" applyProtection="1">
      <alignment vertical="top" wrapText="1"/>
    </xf>
    <xf numFmtId="0" fontId="21" fillId="5" borderId="0" xfId="3" applyFont="1" applyFill="1" applyBorder="1" applyAlignment="1" applyProtection="1">
      <alignment vertical="top" wrapText="1"/>
    </xf>
    <xf numFmtId="0" fontId="21" fillId="5" borderId="48" xfId="3" applyFont="1" applyFill="1" applyBorder="1" applyAlignment="1" applyProtection="1">
      <alignment vertical="top" wrapText="1"/>
    </xf>
    <xf numFmtId="0" fontId="0" fillId="0" borderId="47" xfId="0" applyFont="1" applyBorder="1" applyAlignment="1" applyProtection="1">
      <alignment vertical="top" wrapText="1"/>
    </xf>
    <xf numFmtId="0" fontId="0" fillId="0" borderId="0" xfId="0" applyFont="1" applyBorder="1" applyAlignment="1" applyProtection="1">
      <alignment vertical="top" wrapText="1"/>
    </xf>
    <xf numFmtId="0" fontId="21" fillId="0" borderId="44" xfId="3" applyFont="1" applyFill="1" applyBorder="1" applyAlignment="1" applyProtection="1">
      <alignment horizontal="left" vertical="center" wrapText="1"/>
    </xf>
    <xf numFmtId="0" fontId="21" fillId="0" borderId="12" xfId="3" applyFont="1" applyFill="1" applyBorder="1" applyAlignment="1" applyProtection="1">
      <alignment horizontal="left" vertical="center" wrapText="1"/>
    </xf>
    <xf numFmtId="0" fontId="21" fillId="0" borderId="49" xfId="3" applyFont="1" applyFill="1" applyBorder="1" applyAlignment="1" applyProtection="1">
      <alignment horizontal="left" vertical="center" wrapText="1"/>
    </xf>
    <xf numFmtId="0" fontId="22" fillId="5" borderId="44" xfId="0" applyFont="1" applyFill="1" applyBorder="1" applyAlignment="1" applyProtection="1">
      <alignment vertical="top" wrapText="1"/>
    </xf>
    <xf numFmtId="0" fontId="22" fillId="5" borderId="12" xfId="0" applyFont="1" applyFill="1" applyBorder="1" applyAlignment="1" applyProtection="1">
      <alignment vertical="top" wrapText="1"/>
    </xf>
    <xf numFmtId="0" fontId="22" fillId="5" borderId="49" xfId="0" applyFont="1" applyFill="1" applyBorder="1" applyAlignment="1" applyProtection="1">
      <alignment vertical="top" wrapText="1"/>
    </xf>
    <xf numFmtId="0" fontId="4" fillId="4" borderId="2" xfId="0" applyFont="1" applyFill="1" applyBorder="1" applyAlignment="1" applyProtection="1">
      <alignment horizontal="center"/>
      <protection locked="0"/>
    </xf>
    <xf numFmtId="0" fontId="4" fillId="4" borderId="50" xfId="0" applyFont="1" applyFill="1" applyBorder="1" applyAlignment="1" applyProtection="1">
      <alignment horizontal="center"/>
      <protection locked="0"/>
    </xf>
    <xf numFmtId="0" fontId="6" fillId="0" borderId="6" xfId="0" applyFont="1" applyFill="1" applyBorder="1" applyAlignment="1" applyProtection="1">
      <alignment horizontal="center" wrapText="1"/>
    </xf>
    <xf numFmtId="0" fontId="6" fillId="0" borderId="53" xfId="0" applyFont="1" applyFill="1" applyBorder="1" applyAlignment="1" applyProtection="1">
      <alignment horizontal="center" wrapText="1"/>
    </xf>
    <xf numFmtId="0" fontId="4" fillId="4" borderId="14" xfId="0" applyNumberFormat="1" applyFont="1" applyFill="1" applyBorder="1" applyAlignment="1" applyProtection="1">
      <alignment horizontal="center"/>
      <protection locked="0"/>
    </xf>
    <xf numFmtId="0" fontId="4" fillId="4" borderId="19" xfId="0" applyNumberFormat="1"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19" xfId="0" applyFont="1" applyFill="1" applyBorder="1" applyAlignment="1" applyProtection="1">
      <alignment horizontal="center"/>
      <protection locked="0"/>
    </xf>
    <xf numFmtId="0" fontId="4" fillId="4" borderId="2" xfId="0" applyNumberFormat="1" applyFont="1" applyFill="1" applyBorder="1" applyAlignment="1" applyProtection="1">
      <alignment horizontal="center"/>
      <protection locked="0"/>
    </xf>
    <xf numFmtId="0" fontId="4" fillId="4" borderId="50" xfId="0" applyNumberFormat="1" applyFont="1" applyFill="1" applyBorder="1" applyAlignment="1" applyProtection="1">
      <alignment horizontal="center"/>
      <protection locked="0"/>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4" fillId="0" borderId="16" xfId="0" applyFont="1" applyFill="1" applyBorder="1" applyAlignment="1" applyProtection="1">
      <alignment wrapText="1"/>
    </xf>
    <xf numFmtId="0" fontId="4" fillId="0" borderId="1" xfId="0" applyFont="1" applyFill="1" applyBorder="1" applyAlignment="1" applyProtection="1">
      <alignment wrapText="1"/>
    </xf>
    <xf numFmtId="0" fontId="4" fillId="4" borderId="1" xfId="0" applyNumberFormat="1" applyFont="1" applyFill="1" applyBorder="1" applyAlignment="1" applyProtection="1">
      <protection locked="0"/>
    </xf>
    <xf numFmtId="0" fontId="4" fillId="4" borderId="17" xfId="0" applyNumberFormat="1" applyFont="1" applyFill="1" applyBorder="1" applyAlignment="1" applyProtection="1">
      <protection locked="0"/>
    </xf>
    <xf numFmtId="0" fontId="4" fillId="4" borderId="22" xfId="0" applyNumberFormat="1" applyFont="1" applyFill="1" applyBorder="1" applyAlignment="1" applyProtection="1">
      <alignment horizontal="left" wrapText="1"/>
      <protection locked="0"/>
    </xf>
    <xf numFmtId="0" fontId="4" fillId="4" borderId="26" xfId="0" applyNumberFormat="1" applyFont="1" applyFill="1" applyBorder="1" applyAlignment="1" applyProtection="1">
      <alignment horizontal="left" wrapText="1"/>
      <protection locked="0"/>
    </xf>
    <xf numFmtId="0" fontId="14" fillId="5" borderId="0" xfId="0" applyFont="1" applyFill="1" applyBorder="1" applyAlignment="1" applyProtection="1">
      <alignment horizontal="left"/>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0" fillId="0" borderId="3"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5" xfId="0" applyFont="1" applyFill="1" applyBorder="1" applyAlignment="1" applyProtection="1">
      <alignment vertical="top" wrapText="1"/>
    </xf>
    <xf numFmtId="0" fontId="12" fillId="0" borderId="0" xfId="0" applyFont="1" applyFill="1" applyBorder="1" applyAlignment="1" applyProtection="1">
      <alignment wrapText="1"/>
    </xf>
    <xf numFmtId="0" fontId="6" fillId="2" borderId="28" xfId="0" applyFont="1" applyFill="1" applyBorder="1" applyAlignment="1" applyProtection="1">
      <alignment horizontal="center"/>
    </xf>
    <xf numFmtId="0" fontId="6" fillId="2" borderId="29" xfId="0" applyFont="1" applyFill="1" applyBorder="1" applyAlignment="1" applyProtection="1">
      <alignment horizontal="center"/>
    </xf>
    <xf numFmtId="0" fontId="6" fillId="2" borderId="24" xfId="0" applyFont="1" applyFill="1" applyBorder="1" applyAlignment="1" applyProtection="1">
      <alignment horizontal="center"/>
    </xf>
    <xf numFmtId="0" fontId="4" fillId="4" borderId="1" xfId="0" applyNumberFormat="1" applyFont="1" applyFill="1" applyBorder="1" applyAlignment="1" applyProtection="1">
      <alignment horizontal="left" wrapText="1"/>
      <protection locked="0"/>
    </xf>
    <xf numFmtId="0" fontId="4" fillId="4" borderId="17" xfId="0" applyNumberFormat="1" applyFont="1" applyFill="1" applyBorder="1" applyAlignment="1" applyProtection="1">
      <alignment horizontal="left" wrapText="1"/>
      <protection locked="0"/>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4" fillId="0" borderId="13" xfId="0" applyFont="1" applyFill="1" applyBorder="1" applyAlignment="1" applyProtection="1">
      <alignment wrapText="1"/>
    </xf>
    <xf numFmtId="0" fontId="4" fillId="0" borderId="20" xfId="0" applyFont="1" applyFill="1" applyBorder="1" applyAlignment="1" applyProtection="1">
      <alignment wrapText="1"/>
    </xf>
    <xf numFmtId="0" fontId="4" fillId="4" borderId="20" xfId="0" applyNumberFormat="1" applyFont="1" applyFill="1" applyBorder="1" applyAlignment="1" applyProtection="1">
      <protection locked="0"/>
    </xf>
    <xf numFmtId="0" fontId="4" fillId="4" borderId="21" xfId="0" applyNumberFormat="1" applyFont="1" applyFill="1" applyBorder="1" applyAlignment="1" applyProtection="1">
      <protection locked="0"/>
    </xf>
    <xf numFmtId="0" fontId="4" fillId="4" borderId="2" xfId="0" applyNumberFormat="1" applyFont="1" applyFill="1" applyBorder="1" applyAlignment="1" applyProtection="1">
      <alignment horizontal="center" wrapText="1"/>
      <protection locked="0"/>
    </xf>
    <xf numFmtId="0" fontId="4" fillId="4" borderId="54" xfId="0" applyNumberFormat="1" applyFont="1" applyFill="1" applyBorder="1" applyAlignment="1" applyProtection="1">
      <alignment horizontal="center" wrapText="1"/>
      <protection locked="0"/>
    </xf>
    <xf numFmtId="0" fontId="4" fillId="4" borderId="57" xfId="0" applyNumberFormat="1" applyFont="1" applyFill="1" applyBorder="1" applyAlignment="1" applyProtection="1">
      <alignment horizontal="center" wrapText="1"/>
      <protection locked="0"/>
    </xf>
    <xf numFmtId="0" fontId="23" fillId="5" borderId="14" xfId="0" applyNumberFormat="1" applyFont="1" applyFill="1" applyBorder="1" applyAlignment="1" applyProtection="1">
      <alignment horizontal="left" wrapText="1"/>
      <protection locked="0"/>
    </xf>
    <xf numFmtId="0" fontId="23" fillId="5" borderId="11" xfId="0" applyNumberFormat="1" applyFont="1" applyFill="1" applyBorder="1" applyAlignment="1" applyProtection="1">
      <alignment horizontal="left" wrapText="1"/>
      <protection locked="0"/>
    </xf>
    <xf numFmtId="0" fontId="23" fillId="5" borderId="19" xfId="0" applyNumberFormat="1" applyFont="1" applyFill="1" applyBorder="1" applyAlignment="1" applyProtection="1">
      <alignment horizontal="left" wrapText="1"/>
      <protection locked="0"/>
    </xf>
    <xf numFmtId="0" fontId="10" fillId="0" borderId="16" xfId="0" applyFont="1" applyFill="1" applyBorder="1" applyAlignment="1" applyProtection="1">
      <alignment wrapText="1"/>
    </xf>
    <xf numFmtId="0" fontId="10" fillId="0" borderId="1" xfId="0" applyFont="1" applyFill="1" applyBorder="1" applyAlignment="1" applyProtection="1">
      <alignment wrapText="1"/>
    </xf>
    <xf numFmtId="0" fontId="4" fillId="0" borderId="1" xfId="0" applyNumberFormat="1" applyFont="1" applyFill="1" applyBorder="1" applyAlignment="1" applyProtection="1">
      <alignment horizontal="center" wrapText="1"/>
    </xf>
    <xf numFmtId="0" fontId="4" fillId="4" borderId="1" xfId="0" applyNumberFormat="1" applyFont="1" applyFill="1" applyBorder="1" applyAlignment="1" applyProtection="1">
      <alignment horizontal="center" wrapText="1"/>
      <protection locked="0"/>
    </xf>
    <xf numFmtId="0" fontId="4" fillId="0" borderId="16"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4" fillId="0" borderId="13" xfId="0" applyFont="1" applyFill="1" applyBorder="1" applyAlignment="1" applyProtection="1">
      <alignment horizontal="left" wrapText="1"/>
    </xf>
    <xf numFmtId="0" fontId="4" fillId="0" borderId="20" xfId="0" applyFont="1" applyFill="1" applyBorder="1" applyAlignment="1" applyProtection="1">
      <alignment horizontal="left" wrapText="1"/>
    </xf>
    <xf numFmtId="0" fontId="4" fillId="4" borderId="20" xfId="0" applyNumberFormat="1" applyFont="1" applyFill="1" applyBorder="1" applyAlignment="1" applyProtection="1">
      <alignment wrapText="1"/>
      <protection locked="0"/>
    </xf>
    <xf numFmtId="0" fontId="4" fillId="4" borderId="21" xfId="0" applyNumberFormat="1" applyFont="1" applyFill="1" applyBorder="1" applyAlignment="1" applyProtection="1">
      <alignment wrapText="1"/>
      <protection locked="0"/>
    </xf>
    <xf numFmtId="0" fontId="6" fillId="0" borderId="8" xfId="0" applyFont="1" applyFill="1" applyBorder="1" applyAlignment="1" applyProtection="1">
      <alignment horizontal="center"/>
    </xf>
    <xf numFmtId="0" fontId="6" fillId="0" borderId="9" xfId="0" applyFont="1" applyFill="1" applyBorder="1" applyAlignment="1" applyProtection="1">
      <alignment horizontal="center"/>
    </xf>
    <xf numFmtId="0" fontId="6" fillId="0" borderId="22" xfId="0" applyFont="1" applyFill="1" applyBorder="1" applyAlignment="1" applyProtection="1">
      <alignment horizontal="center"/>
    </xf>
    <xf numFmtId="0" fontId="0" fillId="0" borderId="25" xfId="0" applyFont="1" applyFill="1" applyBorder="1" applyAlignment="1" applyProtection="1">
      <alignment horizontal="left"/>
    </xf>
    <xf numFmtId="0" fontId="0" fillId="0" borderId="22" xfId="0" applyFont="1" applyFill="1" applyBorder="1" applyAlignment="1" applyProtection="1">
      <alignment horizontal="left"/>
    </xf>
    <xf numFmtId="0" fontId="0" fillId="4" borderId="22" xfId="0" applyFont="1" applyFill="1" applyBorder="1" applyAlignment="1" applyProtection="1">
      <alignment horizontal="center"/>
      <protection locked="0"/>
    </xf>
    <xf numFmtId="0" fontId="0" fillId="4" borderId="26" xfId="0" applyFont="1" applyFill="1" applyBorder="1" applyAlignment="1" applyProtection="1">
      <alignment horizontal="center"/>
      <protection locked="0"/>
    </xf>
    <xf numFmtId="0" fontId="0" fillId="0" borderId="30" xfId="0" applyFont="1" applyFill="1" applyBorder="1" applyAlignment="1" applyProtection="1">
      <alignment horizontal="left" wrapText="1"/>
    </xf>
    <xf numFmtId="0" fontId="0" fillId="0" borderId="31" xfId="0" applyFont="1" applyFill="1" applyBorder="1" applyAlignment="1" applyProtection="1">
      <alignment horizontal="left" wrapText="1"/>
    </xf>
    <xf numFmtId="0" fontId="0" fillId="4" borderId="31" xfId="0" applyFont="1" applyFill="1" applyBorder="1" applyAlignment="1" applyProtection="1">
      <alignment horizontal="center" wrapText="1"/>
      <protection locked="0"/>
    </xf>
    <xf numFmtId="0" fontId="0" fillId="4" borderId="32" xfId="0" applyFont="1" applyFill="1" applyBorder="1" applyAlignment="1" applyProtection="1">
      <alignment horizontal="center" wrapText="1"/>
      <protection locked="0"/>
    </xf>
    <xf numFmtId="0" fontId="6" fillId="0" borderId="6" xfId="0" applyFont="1" applyFill="1" applyBorder="1" applyAlignment="1" applyProtection="1">
      <alignment horizontal="center"/>
    </xf>
    <xf numFmtId="0" fontId="6" fillId="0" borderId="53" xfId="0" applyFont="1" applyFill="1" applyBorder="1" applyAlignment="1" applyProtection="1">
      <alignment horizontal="center"/>
    </xf>
    <xf numFmtId="0" fontId="12" fillId="0" borderId="0" xfId="0" applyFont="1" applyBorder="1" applyAlignment="1" applyProtection="1">
      <alignment horizontal="center"/>
    </xf>
    <xf numFmtId="0" fontId="4" fillId="4" borderId="31" xfId="0" applyNumberFormat="1" applyFont="1" applyFill="1" applyBorder="1" applyAlignment="1" applyProtection="1">
      <alignment horizontal="center" wrapText="1"/>
      <protection locked="0"/>
    </xf>
    <xf numFmtId="2" fontId="6" fillId="0" borderId="8" xfId="0" applyNumberFormat="1" applyFont="1" applyBorder="1" applyAlignment="1" applyProtection="1">
      <alignment horizontal="center"/>
    </xf>
    <xf numFmtId="2" fontId="6" fillId="0" borderId="9" xfId="0" applyNumberFormat="1" applyFont="1" applyBorder="1" applyAlignment="1" applyProtection="1">
      <alignment horizontal="center"/>
    </xf>
    <xf numFmtId="2" fontId="6" fillId="0" borderId="10" xfId="0" applyNumberFormat="1" applyFont="1" applyBorder="1" applyAlignment="1" applyProtection="1">
      <alignment horizontal="center"/>
    </xf>
    <xf numFmtId="0" fontId="6" fillId="2" borderId="28" xfId="0" applyFont="1" applyFill="1" applyBorder="1" applyProtection="1"/>
    <xf numFmtId="0" fontId="6" fillId="2" borderId="29" xfId="0" applyFont="1" applyFill="1" applyBorder="1" applyProtection="1"/>
    <xf numFmtId="0" fontId="6" fillId="2" borderId="24" xfId="0" applyFont="1" applyFill="1" applyBorder="1" applyProtection="1"/>
    <xf numFmtId="0" fontId="4" fillId="0" borderId="25" xfId="0" applyFont="1" applyBorder="1" applyAlignment="1" applyProtection="1">
      <alignment wrapText="1"/>
    </xf>
    <xf numFmtId="0" fontId="4" fillId="0" borderId="22" xfId="0" applyFont="1" applyBorder="1" applyAlignment="1" applyProtection="1">
      <alignment wrapText="1"/>
    </xf>
    <xf numFmtId="0" fontId="4" fillId="0" borderId="26" xfId="0" applyFont="1" applyBorder="1" applyAlignment="1" applyProtection="1">
      <alignment wrapText="1"/>
    </xf>
    <xf numFmtId="0" fontId="0" fillId="0" borderId="16" xfId="0" applyFont="1" applyBorder="1" applyAlignment="1" applyProtection="1">
      <alignment horizontal="left" wrapText="1"/>
    </xf>
    <xf numFmtId="0" fontId="4" fillId="0" borderId="1" xfId="0" applyFont="1" applyBorder="1" applyAlignment="1" applyProtection="1">
      <alignment horizontal="left" wrapText="1"/>
    </xf>
    <xf numFmtId="0" fontId="4" fillId="0" borderId="17" xfId="0" applyFont="1" applyBorder="1" applyAlignment="1" applyProtection="1">
      <alignment horizontal="left" wrapText="1"/>
    </xf>
    <xf numFmtId="0" fontId="4" fillId="0" borderId="16" xfId="0" applyFont="1" applyBorder="1" applyAlignment="1" applyProtection="1">
      <alignment horizontal="left" wrapText="1"/>
    </xf>
    <xf numFmtId="0" fontId="0" fillId="0" borderId="13" xfId="0" applyFont="1" applyBorder="1" applyAlignment="1" applyProtection="1">
      <alignment horizontal="left" wrapText="1"/>
    </xf>
    <xf numFmtId="0" fontId="4" fillId="0" borderId="20" xfId="0" applyFont="1" applyBorder="1" applyAlignment="1" applyProtection="1">
      <alignment horizontal="left" wrapText="1"/>
    </xf>
    <xf numFmtId="0" fontId="4" fillId="0" borderId="21" xfId="0" applyFont="1" applyBorder="1" applyAlignment="1" applyProtection="1">
      <alignment horizontal="left" wrapText="1"/>
    </xf>
    <xf numFmtId="0" fontId="4" fillId="0" borderId="2" xfId="0" applyFont="1" applyBorder="1" applyAlignment="1" applyProtection="1">
      <alignment horizontal="center"/>
    </xf>
    <xf numFmtId="0" fontId="4" fillId="0" borderId="50" xfId="0" applyFont="1" applyBorder="1" applyAlignment="1" applyProtection="1">
      <alignment horizontal="center"/>
    </xf>
    <xf numFmtId="0" fontId="4" fillId="0" borderId="14" xfId="0" applyFont="1" applyBorder="1" applyAlignment="1" applyProtection="1">
      <alignment horizontal="center"/>
    </xf>
    <xf numFmtId="0" fontId="4" fillId="0" borderId="19" xfId="0" applyFont="1" applyBorder="1" applyAlignment="1" applyProtection="1">
      <alignment horizontal="center"/>
    </xf>
    <xf numFmtId="0" fontId="4" fillId="4" borderId="55" xfId="0" applyFont="1" applyFill="1" applyBorder="1" applyAlignment="1" applyProtection="1">
      <alignment horizontal="center"/>
      <protection locked="0"/>
    </xf>
    <xf numFmtId="0" fontId="4" fillId="4" borderId="56" xfId="0" applyFont="1" applyFill="1" applyBorder="1" applyAlignment="1" applyProtection="1">
      <alignment horizontal="center"/>
      <protection locked="0"/>
    </xf>
    <xf numFmtId="0" fontId="4" fillId="4" borderId="55" xfId="0" applyNumberFormat="1" applyFont="1" applyFill="1" applyBorder="1" applyAlignment="1" applyProtection="1">
      <alignment horizontal="center"/>
      <protection locked="0"/>
    </xf>
    <xf numFmtId="0" fontId="4" fillId="4" borderId="56" xfId="0" applyNumberFormat="1" applyFont="1" applyFill="1" applyBorder="1" applyAlignment="1" applyProtection="1">
      <alignment horizontal="center"/>
      <protection locked="0"/>
    </xf>
    <xf numFmtId="0" fontId="6" fillId="0" borderId="6" xfId="0" applyNumberFormat="1" applyFont="1" applyFill="1" applyBorder="1" applyAlignment="1" applyProtection="1">
      <alignment horizontal="center" wrapText="1"/>
    </xf>
    <xf numFmtId="0" fontId="6" fillId="0" borderId="53" xfId="0" applyNumberFormat="1" applyFont="1" applyFill="1" applyBorder="1" applyAlignment="1" applyProtection="1">
      <alignment horizontal="center" wrapText="1"/>
    </xf>
    <xf numFmtId="2" fontId="4" fillId="0" borderId="1" xfId="0" applyNumberFormat="1" applyFont="1" applyBorder="1" applyProtection="1"/>
    <xf numFmtId="2" fontId="4" fillId="0" borderId="17" xfId="0" applyNumberFormat="1" applyFont="1" applyBorder="1" applyProtection="1"/>
    <xf numFmtId="2" fontId="4" fillId="0" borderId="9" xfId="0" applyNumberFormat="1" applyFont="1" applyBorder="1" applyProtection="1"/>
    <xf numFmtId="2" fontId="4" fillId="0" borderId="10" xfId="0" applyNumberFormat="1" applyFont="1" applyBorder="1" applyProtection="1"/>
    <xf numFmtId="0" fontId="12" fillId="0" borderId="3" xfId="0" applyFont="1" applyFill="1" applyBorder="1" applyAlignment="1" applyProtection="1">
      <alignment wrapText="1"/>
    </xf>
    <xf numFmtId="0" fontId="12" fillId="0" borderId="4" xfId="0" applyFont="1" applyFill="1" applyBorder="1" applyAlignment="1" applyProtection="1">
      <alignment wrapText="1"/>
    </xf>
    <xf numFmtId="0" fontId="12" fillId="0" borderId="5" xfId="0" applyFont="1" applyFill="1" applyBorder="1" applyAlignment="1" applyProtection="1">
      <alignment wrapText="1"/>
    </xf>
    <xf numFmtId="0" fontId="4" fillId="0" borderId="25" xfId="0" applyFont="1" applyBorder="1" applyProtection="1"/>
    <xf numFmtId="0" fontId="4" fillId="0" borderId="22" xfId="0" applyFont="1" applyBorder="1" applyProtection="1"/>
    <xf numFmtId="0" fontId="4" fillId="0" borderId="26" xfId="0" applyFont="1" applyBorder="1" applyProtection="1"/>
    <xf numFmtId="0" fontId="4" fillId="0" borderId="16" xfId="0" applyFont="1" applyBorder="1" applyAlignment="1" applyProtection="1">
      <alignment horizontal="left"/>
    </xf>
    <xf numFmtId="0" fontId="4" fillId="0" borderId="1" xfId="0" applyFont="1" applyBorder="1" applyAlignment="1" applyProtection="1">
      <alignment horizontal="left"/>
    </xf>
    <xf numFmtId="0" fontId="4" fillId="0" borderId="17" xfId="0" applyFont="1" applyBorder="1" applyAlignment="1" applyProtection="1">
      <alignment horizontal="left"/>
    </xf>
    <xf numFmtId="0" fontId="0" fillId="0" borderId="16" xfId="0" applyBorder="1" applyProtection="1"/>
    <xf numFmtId="0" fontId="0" fillId="0" borderId="1" xfId="0" applyBorder="1" applyProtection="1"/>
    <xf numFmtId="0" fontId="0" fillId="0" borderId="17" xfId="0" applyBorder="1" applyProtection="1"/>
    <xf numFmtId="2" fontId="10" fillId="0" borderId="1" xfId="0" applyNumberFormat="1" applyFont="1" applyBorder="1" applyAlignment="1" applyProtection="1">
      <alignment horizontal="center"/>
    </xf>
    <xf numFmtId="2" fontId="10" fillId="0" borderId="17" xfId="0" applyNumberFormat="1" applyFont="1" applyBorder="1" applyAlignment="1" applyProtection="1">
      <alignment horizontal="center"/>
    </xf>
    <xf numFmtId="2" fontId="10" fillId="0" borderId="31" xfId="0" applyNumberFormat="1" applyFont="1" applyBorder="1" applyAlignment="1" applyProtection="1">
      <alignment horizontal="center"/>
    </xf>
    <xf numFmtId="2" fontId="10" fillId="0" borderId="32" xfId="0" applyNumberFormat="1" applyFont="1" applyBorder="1" applyAlignment="1" applyProtection="1">
      <alignment horizontal="center"/>
    </xf>
    <xf numFmtId="2" fontId="4" fillId="0" borderId="9" xfId="0" applyNumberFormat="1" applyFont="1" applyBorder="1" applyAlignment="1" applyProtection="1">
      <alignment horizontal="center"/>
    </xf>
    <xf numFmtId="2" fontId="4" fillId="0" borderId="10" xfId="0" applyNumberFormat="1" applyFont="1" applyBorder="1" applyAlignment="1" applyProtection="1">
      <alignment horizontal="center"/>
    </xf>
    <xf numFmtId="0" fontId="12" fillId="0" borderId="44" xfId="0" applyFont="1" applyFill="1" applyBorder="1" applyAlignment="1" applyProtection="1">
      <alignment horizontal="left" wrapText="1"/>
    </xf>
    <xf numFmtId="0" fontId="12" fillId="0" borderId="12" xfId="0" applyFont="1" applyFill="1" applyBorder="1" applyAlignment="1" applyProtection="1">
      <alignment horizontal="left" wrapText="1"/>
    </xf>
    <xf numFmtId="0" fontId="6" fillId="2" borderId="33" xfId="0" applyFont="1" applyFill="1" applyBorder="1" applyAlignment="1" applyProtection="1">
      <alignment horizontal="center"/>
    </xf>
    <xf numFmtId="0" fontId="6" fillId="2" borderId="34" xfId="0" applyFont="1" applyFill="1" applyBorder="1" applyAlignment="1" applyProtection="1">
      <alignment horizontal="center"/>
    </xf>
    <xf numFmtId="0" fontId="6" fillId="2" borderId="35" xfId="0" applyFont="1" applyFill="1" applyBorder="1" applyAlignment="1" applyProtection="1">
      <alignment horizontal="center"/>
    </xf>
    <xf numFmtId="0" fontId="6" fillId="0" borderId="22" xfId="0" applyFont="1" applyFill="1" applyBorder="1" applyAlignment="1" applyProtection="1">
      <alignment horizontal="center" wrapText="1"/>
    </xf>
    <xf numFmtId="0" fontId="6" fillId="0" borderId="26" xfId="0" applyFont="1" applyFill="1" applyBorder="1" applyAlignment="1" applyProtection="1">
      <alignment horizontal="center" wrapText="1"/>
    </xf>
    <xf numFmtId="0" fontId="0" fillId="0" borderId="13" xfId="0" applyBorder="1" applyProtection="1"/>
    <xf numFmtId="0" fontId="0" fillId="0" borderId="20" xfId="0" applyBorder="1" applyProtection="1"/>
    <xf numFmtId="0" fontId="0" fillId="0" borderId="21" xfId="0" applyBorder="1" applyProtection="1"/>
    <xf numFmtId="0" fontId="0" fillId="4" borderId="1" xfId="0" applyNumberFormat="1" applyFont="1" applyFill="1" applyBorder="1" applyAlignment="1" applyProtection="1">
      <alignment horizontal="center" wrapText="1"/>
      <protection locked="0"/>
    </xf>
    <xf numFmtId="0" fontId="12" fillId="0" borderId="29" xfId="0" applyFont="1" applyFill="1" applyBorder="1" applyAlignment="1" applyProtection="1">
      <alignment wrapText="1"/>
    </xf>
    <xf numFmtId="0" fontId="0" fillId="0" borderId="13" xfId="0" applyFont="1" applyFill="1" applyBorder="1" applyAlignment="1" applyProtection="1">
      <alignment horizontal="left" wrapText="1"/>
    </xf>
    <xf numFmtId="0" fontId="0" fillId="0" borderId="20" xfId="0" applyFont="1" applyFill="1" applyBorder="1" applyAlignment="1" applyProtection="1">
      <alignment horizontal="left" wrapText="1"/>
    </xf>
    <xf numFmtId="0" fontId="0" fillId="4" borderId="14"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15" xfId="0" applyFont="1" applyFill="1" applyBorder="1" applyAlignment="1" applyProtection="1">
      <alignment horizontal="center" wrapText="1"/>
      <protection locked="0"/>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46" xfId="0" applyFont="1" applyFill="1" applyBorder="1" applyAlignment="1" applyProtection="1">
      <alignment horizontal="center"/>
    </xf>
    <xf numFmtId="0" fontId="6" fillId="0" borderId="18"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19" xfId="0" applyFont="1" applyFill="1" applyBorder="1" applyAlignment="1" applyProtection="1">
      <alignment horizontal="center"/>
    </xf>
    <xf numFmtId="0" fontId="12" fillId="0" borderId="0"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9" xfId="0" applyFont="1" applyFill="1" applyBorder="1" applyAlignment="1" applyProtection="1">
      <alignment wrapText="1"/>
    </xf>
    <xf numFmtId="0" fontId="4" fillId="4" borderId="9" xfId="0" applyNumberFormat="1" applyFont="1" applyFill="1" applyBorder="1" applyAlignment="1" applyProtection="1">
      <protection locked="0"/>
    </xf>
    <xf numFmtId="0" fontId="4" fillId="4" borderId="10" xfId="0" applyNumberFormat="1" applyFont="1" applyFill="1" applyBorder="1" applyAlignment="1" applyProtection="1">
      <protection locked="0"/>
    </xf>
    <xf numFmtId="0" fontId="10" fillId="0" borderId="2" xfId="0" applyFont="1" applyBorder="1" applyAlignment="1" applyProtection="1">
      <alignment horizontal="center"/>
    </xf>
    <xf numFmtId="0" fontId="10" fillId="0" borderId="50" xfId="0" applyFont="1" applyBorder="1" applyAlignment="1" applyProtection="1">
      <alignment horizontal="center"/>
    </xf>
    <xf numFmtId="2" fontId="10" fillId="0" borderId="2" xfId="0" applyNumberFormat="1" applyFont="1" applyBorder="1" applyAlignment="1" applyProtection="1">
      <alignment horizontal="center"/>
    </xf>
    <xf numFmtId="2" fontId="10" fillId="0" borderId="50" xfId="0" applyNumberFormat="1" applyFont="1" applyBorder="1" applyAlignment="1" applyProtection="1">
      <alignment horizontal="center"/>
    </xf>
    <xf numFmtId="0" fontId="14" fillId="5" borderId="0"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0" xfId="0" applyFont="1" applyFill="1" applyBorder="1" applyAlignment="1" applyProtection="1">
      <alignment horizontal="center"/>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4" fillId="4" borderId="22" xfId="0" applyFont="1" applyFill="1" applyBorder="1" applyAlignment="1" applyProtection="1">
      <alignment horizontal="center" wrapText="1"/>
      <protection locked="0"/>
    </xf>
    <xf numFmtId="0" fontId="4" fillId="4" borderId="26" xfId="0" applyFont="1" applyFill="1" applyBorder="1" applyAlignment="1" applyProtection="1">
      <alignment horizontal="center" wrapText="1"/>
      <protection locked="0"/>
    </xf>
    <xf numFmtId="0" fontId="4" fillId="4" borderId="1" xfId="0" applyFont="1" applyFill="1" applyBorder="1" applyAlignment="1" applyProtection="1">
      <alignment horizontal="center" wrapText="1"/>
      <protection locked="0"/>
    </xf>
    <xf numFmtId="0" fontId="4" fillId="4" borderId="17" xfId="0" applyFont="1"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4" fillId="4" borderId="54" xfId="0" applyFont="1" applyFill="1" applyBorder="1" applyAlignment="1" applyProtection="1">
      <alignment horizontal="center" wrapText="1"/>
      <protection locked="0"/>
    </xf>
    <xf numFmtId="0" fontId="4" fillId="4" borderId="57" xfId="0" applyFont="1" applyFill="1" applyBorder="1" applyAlignment="1" applyProtection="1">
      <alignment horizontal="center" wrapText="1"/>
      <protection locked="0"/>
    </xf>
    <xf numFmtId="2" fontId="4" fillId="0" borderId="39" xfId="0" applyNumberFormat="1" applyFont="1" applyBorder="1" applyAlignment="1" applyProtection="1">
      <alignment horizontal="center"/>
    </xf>
    <xf numFmtId="2" fontId="4" fillId="0" borderId="46" xfId="0" applyNumberFormat="1" applyFont="1" applyBorder="1" applyAlignment="1" applyProtection="1">
      <alignment horizontal="center"/>
    </xf>
    <xf numFmtId="0" fontId="10" fillId="0" borderId="14" xfId="0" applyFont="1" applyBorder="1" applyAlignment="1" applyProtection="1">
      <alignment horizontal="center"/>
    </xf>
    <xf numFmtId="0" fontId="10" fillId="0" borderId="19" xfId="0" applyFont="1" applyBorder="1" applyAlignment="1" applyProtection="1">
      <alignment horizontal="center"/>
    </xf>
    <xf numFmtId="0" fontId="10" fillId="0" borderId="54" xfId="0" applyFont="1" applyBorder="1" applyAlignment="1" applyProtection="1">
      <alignment horizontal="center"/>
    </xf>
    <xf numFmtId="0" fontId="4" fillId="4" borderId="54" xfId="0" applyFont="1" applyFill="1" applyBorder="1" applyAlignment="1" applyProtection="1">
      <alignment horizontal="center"/>
      <protection locked="0"/>
    </xf>
    <xf numFmtId="0" fontId="4" fillId="4" borderId="57" xfId="0" applyFont="1" applyFill="1" applyBorder="1" applyAlignment="1" applyProtection="1">
      <alignment horizontal="center"/>
      <protection locked="0"/>
    </xf>
    <xf numFmtId="0" fontId="12" fillId="0" borderId="44" xfId="0" applyFont="1" applyBorder="1" applyAlignment="1" applyProtection="1">
      <alignment horizontal="center" wrapText="1"/>
    </xf>
    <xf numFmtId="0" fontId="0" fillId="0" borderId="12" xfId="0" applyFont="1" applyBorder="1" applyAlignment="1" applyProtection="1">
      <alignment horizontal="center" wrapText="1"/>
    </xf>
    <xf numFmtId="0" fontId="0" fillId="0" borderId="45" xfId="0" applyFont="1" applyBorder="1" applyAlignment="1" applyProtection="1">
      <alignment horizontal="center" wrapText="1"/>
    </xf>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16" fillId="0" borderId="3"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4" fillId="0" borderId="8" xfId="0" applyFont="1" applyFill="1" applyBorder="1" applyAlignment="1" applyProtection="1">
      <alignment vertical="top" wrapText="1"/>
    </xf>
    <xf numFmtId="0" fontId="4" fillId="0" borderId="9" xfId="0" applyFont="1" applyFill="1" applyBorder="1" applyAlignment="1" applyProtection="1">
      <alignment vertical="top" wrapText="1"/>
    </xf>
    <xf numFmtId="0" fontId="12" fillId="0" borderId="12" xfId="0" applyFont="1" applyFill="1" applyBorder="1" applyAlignment="1" applyProtection="1">
      <alignment wrapText="1"/>
    </xf>
    <xf numFmtId="0" fontId="6" fillId="2" borderId="51" xfId="0" applyFont="1" applyFill="1" applyBorder="1" applyAlignment="1" applyProtection="1">
      <alignment horizontal="center"/>
    </xf>
    <xf numFmtId="0" fontId="4" fillId="4" borderId="22"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26"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0" fontId="6" fillId="2" borderId="33" xfId="0" applyFont="1" applyFill="1" applyBorder="1" applyProtection="1"/>
    <xf numFmtId="0" fontId="6" fillId="2" borderId="34" xfId="0" applyFont="1" applyFill="1" applyBorder="1" applyProtection="1"/>
    <xf numFmtId="0" fontId="6" fillId="2" borderId="35" xfId="0" applyFont="1" applyFill="1" applyBorder="1" applyProtection="1"/>
    <xf numFmtId="0" fontId="0" fillId="0" borderId="25" xfId="0" applyBorder="1" applyProtection="1"/>
    <xf numFmtId="0" fontId="0" fillId="0" borderId="22" xfId="0" applyBorder="1" applyProtection="1"/>
    <xf numFmtId="0" fontId="0" fillId="0" borderId="26" xfId="0" applyBorder="1" applyProtection="1"/>
    <xf numFmtId="9" fontId="6" fillId="0" borderId="39" xfId="0" applyNumberFormat="1" applyFont="1" applyBorder="1" applyProtection="1"/>
    <xf numFmtId="9" fontId="6" fillId="0" borderId="46" xfId="0" applyNumberFormat="1" applyFont="1" applyBorder="1" applyProtection="1"/>
    <xf numFmtId="2" fontId="6" fillId="0" borderId="3" xfId="0" applyNumberFormat="1" applyFont="1" applyBorder="1" applyAlignment="1" applyProtection="1">
      <alignment horizontal="center"/>
    </xf>
    <xf numFmtId="2" fontId="6" fillId="0" borderId="4" xfId="0" applyNumberFormat="1" applyFont="1" applyBorder="1" applyAlignment="1" applyProtection="1">
      <alignment horizontal="center"/>
    </xf>
    <xf numFmtId="2" fontId="6" fillId="0" borderId="46" xfId="0" applyNumberFormat="1" applyFont="1" applyBorder="1" applyAlignment="1" applyProtection="1">
      <alignment horizontal="center"/>
    </xf>
    <xf numFmtId="0" fontId="4" fillId="4" borderId="20" xfId="0" applyNumberFormat="1" applyFont="1" applyFill="1" applyBorder="1" applyAlignment="1" applyProtection="1">
      <alignment horizontal="center" wrapText="1"/>
      <protection locked="0"/>
    </xf>
    <xf numFmtId="10" fontId="4" fillId="4" borderId="1" xfId="0" applyNumberFormat="1" applyFont="1" applyFill="1" applyBorder="1" applyAlignment="1" applyProtection="1">
      <alignment horizontal="center"/>
      <protection locked="0"/>
    </xf>
    <xf numFmtId="0" fontId="14" fillId="5" borderId="12" xfId="0" applyFont="1" applyFill="1" applyBorder="1" applyAlignment="1" applyProtection="1"/>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0" borderId="7" xfId="0" applyFont="1" applyFill="1" applyBorder="1" applyAlignment="1" applyProtection="1">
      <alignment horizontal="center" wrapText="1"/>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25"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20" xfId="0" applyFont="1" applyFill="1" applyBorder="1" applyAlignment="1" applyProtection="1">
      <alignment horizontal="center"/>
    </xf>
    <xf numFmtId="0" fontId="0" fillId="4" borderId="6" xfId="0" applyFont="1" applyFill="1" applyBorder="1" applyAlignment="1" applyProtection="1">
      <alignment horizontal="center"/>
      <protection locked="0"/>
    </xf>
    <xf numFmtId="0" fontId="0" fillId="4" borderId="7" xfId="0" applyFont="1" applyFill="1" applyBorder="1" applyAlignment="1" applyProtection="1">
      <alignment horizontal="center"/>
      <protection locked="0"/>
    </xf>
    <xf numFmtId="0" fontId="0" fillId="4" borderId="23" xfId="0" applyFont="1" applyFill="1" applyBorder="1" applyAlignment="1" applyProtection="1">
      <alignment horizontal="center"/>
      <protection locked="0"/>
    </xf>
    <xf numFmtId="0" fontId="10" fillId="0" borderId="11" xfId="0" applyFont="1" applyBorder="1" applyAlignment="1" applyProtection="1">
      <alignment horizontal="center"/>
    </xf>
    <xf numFmtId="2" fontId="6" fillId="0" borderId="8" xfId="0" applyNumberFormat="1" applyFont="1" applyBorder="1" applyAlignment="1" applyProtection="1"/>
    <xf numFmtId="2" fontId="6" fillId="0" borderId="9" xfId="0" applyNumberFormat="1" applyFont="1" applyBorder="1" applyAlignment="1" applyProtection="1"/>
    <xf numFmtId="0" fontId="10" fillId="0" borderId="25" xfId="0" applyFont="1" applyBorder="1" applyAlignment="1" applyProtection="1">
      <alignment horizontal="left"/>
    </xf>
    <xf numFmtId="0" fontId="10" fillId="0" borderId="22" xfId="0" applyFont="1" applyBorder="1" applyAlignment="1" applyProtection="1">
      <alignment horizontal="left"/>
    </xf>
    <xf numFmtId="0" fontId="10" fillId="0" borderId="26" xfId="0" applyFont="1" applyBorder="1" applyAlignment="1" applyProtection="1">
      <alignment horizontal="left"/>
    </xf>
    <xf numFmtId="0" fontId="10" fillId="0" borderId="16" xfId="0" applyFont="1" applyBorder="1" applyAlignment="1" applyProtection="1">
      <alignment horizontal="left" wrapText="1"/>
    </xf>
    <xf numFmtId="0" fontId="10" fillId="0" borderId="1" xfId="0" applyFont="1" applyBorder="1" applyAlignment="1" applyProtection="1">
      <alignment horizontal="left" wrapText="1"/>
    </xf>
    <xf numFmtId="0" fontId="10" fillId="0" borderId="17" xfId="0" applyFont="1" applyBorder="1" applyAlignment="1" applyProtection="1">
      <alignment horizontal="left" wrapText="1"/>
    </xf>
    <xf numFmtId="0" fontId="4" fillId="0" borderId="13" xfId="0" applyFont="1" applyBorder="1" applyAlignment="1" applyProtection="1">
      <alignment horizontal="left" wrapText="1"/>
    </xf>
    <xf numFmtId="0" fontId="19" fillId="0" borderId="6" xfId="0" applyNumberFormat="1" applyFont="1" applyFill="1" applyBorder="1" applyAlignment="1" applyProtection="1">
      <alignment horizontal="center" wrapText="1"/>
    </xf>
    <xf numFmtId="0" fontId="19" fillId="0" borderId="53" xfId="0" applyNumberFormat="1" applyFont="1" applyFill="1" applyBorder="1" applyAlignment="1" applyProtection="1">
      <alignment horizontal="center" wrapText="1"/>
    </xf>
    <xf numFmtId="0" fontId="19" fillId="0" borderId="6" xfId="0" applyFont="1" applyFill="1" applyBorder="1" applyAlignment="1" applyProtection="1">
      <alignment horizontal="center" wrapText="1"/>
    </xf>
    <xf numFmtId="0" fontId="19" fillId="0" borderId="53" xfId="0" applyFont="1" applyFill="1" applyBorder="1" applyAlignment="1" applyProtection="1">
      <alignment horizontal="center" wrapText="1"/>
    </xf>
    <xf numFmtId="2" fontId="4" fillId="0" borderId="3"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4" borderId="1" xfId="0" applyNumberFormat="1" applyFont="1" applyFill="1" applyBorder="1" applyAlignment="1" applyProtection="1">
      <alignment wrapText="1"/>
      <protection locked="0"/>
    </xf>
    <xf numFmtId="0" fontId="4" fillId="4" borderId="17" xfId="0" applyNumberFormat="1" applyFont="1" applyFill="1" applyBorder="1" applyAlignment="1" applyProtection="1">
      <alignment wrapText="1"/>
      <protection locked="0"/>
    </xf>
    <xf numFmtId="0" fontId="19" fillId="0" borderId="3"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0" fillId="0" borderId="16"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0" fillId="0" borderId="13"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4" borderId="43" xfId="0" applyNumberFormat="1" applyFont="1" applyFill="1" applyBorder="1" applyAlignment="1" applyProtection="1">
      <alignment horizontal="left" vertical="center" wrapText="1"/>
      <protection locked="0"/>
    </xf>
    <xf numFmtId="0" fontId="4" fillId="4" borderId="41" xfId="0" applyNumberFormat="1" applyFont="1" applyFill="1" applyBorder="1" applyAlignment="1" applyProtection="1">
      <alignment horizontal="left" vertical="center" wrapText="1"/>
      <protection locked="0"/>
    </xf>
    <xf numFmtId="0" fontId="4" fillId="4" borderId="52" xfId="0" applyNumberFormat="1" applyFont="1" applyFill="1" applyBorder="1" applyAlignment="1" applyProtection="1">
      <alignment horizontal="left" vertical="center" wrapText="1"/>
      <protection locked="0"/>
    </xf>
    <xf numFmtId="0" fontId="4" fillId="4" borderId="21" xfId="0" applyNumberFormat="1" applyFont="1" applyFill="1" applyBorder="1" applyAlignment="1" applyProtection="1">
      <alignment horizontal="center" wrapText="1"/>
      <protection locked="0"/>
    </xf>
    <xf numFmtId="0" fontId="0" fillId="0" borderId="2" xfId="0" applyBorder="1" applyAlignment="1" applyProtection="1">
      <alignment horizontal="center"/>
    </xf>
    <xf numFmtId="0" fontId="0" fillId="0" borderId="50" xfId="0" applyBorder="1" applyAlignment="1" applyProtection="1">
      <alignment horizontal="center"/>
    </xf>
    <xf numFmtId="0" fontId="4" fillId="0" borderId="55" xfId="0" applyFont="1" applyBorder="1" applyAlignment="1" applyProtection="1">
      <alignment horizontal="center"/>
    </xf>
    <xf numFmtId="0" fontId="4" fillId="0" borderId="56" xfId="0" applyFont="1" applyBorder="1" applyAlignment="1" applyProtection="1">
      <alignment horizontal="center"/>
    </xf>
    <xf numFmtId="0" fontId="4" fillId="0" borderId="55" xfId="0" applyFont="1" applyFill="1" applyBorder="1" applyAlignment="1" applyProtection="1">
      <alignment horizontal="center"/>
    </xf>
    <xf numFmtId="0" fontId="4" fillId="0" borderId="56" xfId="0" applyFont="1" applyFill="1" applyBorder="1" applyAlignment="1" applyProtection="1">
      <alignment horizontal="center"/>
    </xf>
    <xf numFmtId="0" fontId="0" fillId="0" borderId="0" xfId="0" applyFont="1" applyAlignment="1">
      <alignment horizontal="left" wrapText="1"/>
    </xf>
    <xf numFmtId="0" fontId="4" fillId="0" borderId="0" xfId="0" applyFont="1" applyAlignment="1">
      <alignment horizontal="left" wrapText="1"/>
    </xf>
  </cellXfs>
  <cellStyles count="5">
    <cellStyle name="Hyperlink" xfId="3" builtinId="8" customBuiltin="1"/>
    <cellStyle name="Normal" xfId="0" builtinId="0" customBuiltin="1"/>
    <cellStyle name="Normal 2" xfId="1" xr:uid="{CFD44A4A-F17A-44CB-BFD6-537DCD1B6530}"/>
    <cellStyle name="Normal 4" xfId="4" xr:uid="{2A779286-3B16-460E-AF61-A3DAD3D38586}"/>
    <cellStyle name="Percent 2" xfId="2" xr:uid="{1C21BF51-1ABC-4696-A783-9AD47FAFAC29}"/>
  </cellStyles>
  <dxfs count="58">
    <dxf>
      <fill>
        <patternFill patternType="none">
          <fgColor indexed="64"/>
          <bgColor auto="1"/>
        </patternFill>
      </fill>
      <border diagonalUp="0" diagonalDown="0">
        <left style="thin">
          <color auto="1"/>
        </left>
        <right style="medium">
          <color auto="1"/>
        </right>
        <top style="thin">
          <color auto="1"/>
        </top>
        <bottom style="thin">
          <color auto="1"/>
        </bottom>
        <vertical style="thin">
          <color auto="1"/>
        </vertical>
        <horizontal style="thin">
          <color auto="1"/>
        </horizontal>
      </border>
    </dxf>
    <dxf>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alignment horizontal="general" vertical="bottom"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dxf>
    <dxf>
      <fill>
        <patternFill>
          <bgColor rgb="FFFF9999"/>
        </patternFill>
      </fill>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dxf>
    <dxf>
      <fill>
        <patternFill>
          <bgColor rgb="FFFF9999"/>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right/>
        <top/>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dxf>
    <dxf>
      <numFmt numFmtId="166" formatCode=";;;"/>
      <fill>
        <patternFill>
          <bgColor theme="0" tint="-0.499984740745262"/>
        </patternFill>
      </fill>
    </dxf>
    <dxf>
      <fill>
        <patternFill>
          <bgColor rgb="FFFF9999"/>
        </patternFill>
      </fill>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right/>
        <top/>
        <bottom/>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dxf>
    <dxf>
      <fill>
        <patternFill>
          <bgColor rgb="FFFF9999"/>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s>
  <tableStyles count="1" defaultTableStyle="TableStyleMedium2" defaultPivotStyle="PivotStyleLight16">
    <tableStyle name="Table Style 1" pivot="0" count="0" xr9:uid="{00000000-0011-0000-FFFF-FFFF00000000}"/>
  </tableStyles>
  <colors>
    <mruColors>
      <color rgb="FFFF9999"/>
      <color rgb="FFFF7C80"/>
      <color rgb="FFF0B8B7"/>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brown/AppData/Local/Microsoft/Windows/INetCache/Content.Outlook/T20GLJ31/TEST%20-%20Fugi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on Fug"/>
      <sheetName val="Compound or Facility Spec."/>
      <sheetName val="Compound or Facility Spec. Fug"/>
      <sheetName val="PetroleumMarketingTerminalFug"/>
      <sheetName val="Oil &amp; Gas Fug"/>
      <sheetName val="Industry Factor Sets"/>
      <sheetName val="Control Efficiencies O&amp;G"/>
      <sheetName val="Control Efficiencies"/>
      <sheetName val="Spe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C1" t="str">
            <v>None</v>
          </cell>
          <cell r="D1" t="str">
            <v>28M</v>
          </cell>
          <cell r="E1" t="str">
            <v>28RCT</v>
          </cell>
          <cell r="F1" t="str">
            <v>28VHP</v>
          </cell>
          <cell r="G1" t="str">
            <v>28MID</v>
          </cell>
          <cell r="H1" t="str">
            <v>28LAER</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94770A-CD82-42E4-98D7-AA588572D2A1}" name="Table1" displayName="Table1" ref="B2:D6712" totalsRowShown="0" headerRowDxfId="5" dataDxfId="3" headerRowBorderDxfId="4">
  <tableColumns count="3">
    <tableColumn id="1" xr3:uid="{5DC9F5CF-C38B-499C-974C-6D79A7D0C51D}" name="Substance" dataDxfId="2"/>
    <tableColumn id="3" xr3:uid="{643067DD-5DB6-4F89-AD03-BEA4A09C4B1D}" name="Short Term ESL (ug/m3)" dataDxfId="1"/>
    <tableColumn id="4" xr3:uid="{A3065E14-50A2-4DC5-83BC-C9534F32A106}" name="Long Term ESL (ug/m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01-16T17:23:17.15" personId="{00000000-0000-0000-0000-000000000000}" id="{2000DDA4-703B-4517-AA57-E88B7B6B02DB}">
    <text>need to update this date once the updated EMEWs are posted.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pirt@tceq.texas.gov?subject=[Company%20Name]%20-%20[Permit%20Number,%20if%20known]%20-%20NSR%20Permit%20Application" TargetMode="External"/><Relationship Id="rId2" Type="http://schemas.openxmlformats.org/officeDocument/2006/relationships/hyperlink" Target="mailto:apirt@tceq.texas.gov" TargetMode="External"/><Relationship Id="rId1" Type="http://schemas.openxmlformats.org/officeDocument/2006/relationships/hyperlink" Target="https://ftps.tceq.texas.gov/hel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E469-D591-4B9C-BE80-4427C83720C7}">
  <sheetPr codeName="Sheet1">
    <tabColor theme="4" tint="0.39997558519241921"/>
  </sheetPr>
  <dimension ref="A1:AF58"/>
  <sheetViews>
    <sheetView tabSelected="1" zoomScaleNormal="100" workbookViewId="0">
      <selection activeCell="A16" sqref="A16:B16"/>
    </sheetView>
  </sheetViews>
  <sheetFormatPr defaultColWidth="0" defaultRowHeight="14.25" zeroHeight="1" x14ac:dyDescent="0.2"/>
  <cols>
    <col min="1" max="1" width="42.625" style="22" customWidth="1"/>
    <col min="2" max="2" width="77.375" style="22" customWidth="1"/>
    <col min="3" max="16384" width="8" style="22" hidden="1"/>
  </cols>
  <sheetData>
    <row r="1" spans="1:3" ht="5.25" customHeight="1" thickBot="1" x14ac:dyDescent="0.25">
      <c r="A1" s="166" t="s">
        <v>76</v>
      </c>
      <c r="B1" s="166"/>
      <c r="C1" s="50"/>
    </row>
    <row r="2" spans="1:3" ht="18.75" thickBot="1" x14ac:dyDescent="0.3">
      <c r="A2" s="176" t="s">
        <v>12616</v>
      </c>
      <c r="B2" s="177"/>
      <c r="C2" s="50"/>
    </row>
    <row r="3" spans="1:3" ht="15.75" thickBot="1" x14ac:dyDescent="0.3">
      <c r="A3" s="181" t="s">
        <v>12798</v>
      </c>
      <c r="B3" s="168"/>
      <c r="C3" s="50"/>
    </row>
    <row r="4" spans="1:3" ht="15.75" thickBot="1" x14ac:dyDescent="0.3">
      <c r="A4" s="172" t="s">
        <v>74</v>
      </c>
      <c r="B4" s="173"/>
      <c r="C4" s="50"/>
    </row>
    <row r="5" spans="1:3" ht="120" customHeight="1" thickBot="1" x14ac:dyDescent="0.25">
      <c r="A5" s="174" t="s">
        <v>12784</v>
      </c>
      <c r="B5" s="178"/>
      <c r="C5" s="50"/>
    </row>
    <row r="6" spans="1:3" ht="15.75" thickBot="1" x14ac:dyDescent="0.3">
      <c r="A6" s="167" t="s">
        <v>75</v>
      </c>
      <c r="B6" s="168"/>
      <c r="C6" s="50"/>
    </row>
    <row r="7" spans="1:3" ht="15.75" thickBot="1" x14ac:dyDescent="0.3">
      <c r="A7" s="179" t="s">
        <v>77</v>
      </c>
      <c r="B7" s="180"/>
      <c r="C7" s="50"/>
    </row>
    <row r="8" spans="1:3" x14ac:dyDescent="0.2">
      <c r="A8" s="169" t="s">
        <v>12604</v>
      </c>
      <c r="B8" s="170"/>
      <c r="C8" s="50"/>
    </row>
    <row r="9" spans="1:3" x14ac:dyDescent="0.2">
      <c r="A9" s="65" t="s">
        <v>73</v>
      </c>
      <c r="B9" s="30" t="s">
        <v>78</v>
      </c>
      <c r="C9" s="50"/>
    </row>
    <row r="10" spans="1:3" ht="28.5" x14ac:dyDescent="0.2">
      <c r="A10" s="65" t="s">
        <v>12531</v>
      </c>
      <c r="B10" s="64" t="s">
        <v>79</v>
      </c>
      <c r="C10" s="50"/>
    </row>
    <row r="11" spans="1:3" x14ac:dyDescent="0.2">
      <c r="A11" s="163" t="s">
        <v>12795</v>
      </c>
      <c r="B11" s="30" t="s">
        <v>80</v>
      </c>
      <c r="C11" s="50"/>
    </row>
    <row r="12" spans="1:3" x14ac:dyDescent="0.2">
      <c r="A12" s="162" t="s">
        <v>12533</v>
      </c>
      <c r="B12" s="30" t="s">
        <v>82</v>
      </c>
      <c r="C12" s="50"/>
    </row>
    <row r="13" spans="1:3" ht="15" thickBot="1" x14ac:dyDescent="0.25">
      <c r="A13" s="66" t="s">
        <v>12532</v>
      </c>
      <c r="B13" s="31" t="s">
        <v>81</v>
      </c>
      <c r="C13" s="50"/>
    </row>
    <row r="14" spans="1:3" ht="15.75" thickBot="1" x14ac:dyDescent="0.3">
      <c r="A14" s="167" t="s">
        <v>75</v>
      </c>
      <c r="B14" s="168"/>
      <c r="C14" s="50"/>
    </row>
    <row r="15" spans="1:3" ht="15.75" thickBot="1" x14ac:dyDescent="0.3">
      <c r="A15" s="172" t="s">
        <v>12605</v>
      </c>
      <c r="B15" s="173"/>
      <c r="C15" s="50"/>
    </row>
    <row r="16" spans="1:3" ht="244.5" customHeight="1" thickBot="1" x14ac:dyDescent="0.25">
      <c r="A16" s="174" t="s">
        <v>12799</v>
      </c>
      <c r="B16" s="175"/>
      <c r="C16" s="50"/>
    </row>
    <row r="17" spans="1:3" s="50" customFormat="1" ht="15.75" thickBot="1" x14ac:dyDescent="0.3">
      <c r="A17" s="167" t="s">
        <v>75</v>
      </c>
      <c r="B17" s="168"/>
    </row>
    <row r="18" spans="1:3" s="50" customFormat="1" ht="15.75" thickBot="1" x14ac:dyDescent="0.3">
      <c r="A18" s="182" t="s">
        <v>12606</v>
      </c>
      <c r="B18" s="183"/>
    </row>
    <row r="19" spans="1:3" s="50" customFormat="1" ht="29.25" customHeight="1" x14ac:dyDescent="0.2">
      <c r="A19" s="184" t="s">
        <v>12607</v>
      </c>
      <c r="B19" s="185"/>
      <c r="C19" s="96"/>
    </row>
    <row r="20" spans="1:3" s="50" customFormat="1" ht="31.5" customHeight="1" x14ac:dyDescent="0.2">
      <c r="A20" s="186" t="s">
        <v>12608</v>
      </c>
      <c r="B20" s="187"/>
      <c r="C20" s="188"/>
    </row>
    <row r="21" spans="1:3" s="50" customFormat="1" ht="73.5" customHeight="1" x14ac:dyDescent="0.2">
      <c r="A21" s="189" t="s">
        <v>12785</v>
      </c>
      <c r="B21" s="190"/>
      <c r="C21" s="97"/>
    </row>
    <row r="22" spans="1:3" s="98" customFormat="1" ht="17.25" customHeight="1" thickBot="1" x14ac:dyDescent="0.25">
      <c r="A22" s="191" t="s">
        <v>12609</v>
      </c>
      <c r="B22" s="192"/>
      <c r="C22" s="193"/>
    </row>
    <row r="23" spans="1:3" s="50" customFormat="1" ht="15.75" thickBot="1" x14ac:dyDescent="0.3">
      <c r="A23" s="167" t="s">
        <v>75</v>
      </c>
      <c r="B23" s="168"/>
    </row>
    <row r="24" spans="1:3" s="50" customFormat="1" ht="15.75" thickBot="1" x14ac:dyDescent="0.3">
      <c r="A24" s="172" t="s">
        <v>12610</v>
      </c>
      <c r="B24" s="173"/>
    </row>
    <row r="25" spans="1:3" s="50" customFormat="1" ht="191.25" customHeight="1" thickBot="1" x14ac:dyDescent="0.25">
      <c r="A25" s="194" t="s">
        <v>12611</v>
      </c>
      <c r="B25" s="195"/>
      <c r="C25" s="196"/>
    </row>
    <row r="26" spans="1:3" x14ac:dyDescent="0.2">
      <c r="A26" s="171" t="s">
        <v>83</v>
      </c>
      <c r="B26" s="171"/>
      <c r="C26" s="50"/>
    </row>
    <row r="27" spans="1:3" hidden="1" x14ac:dyDescent="0.2"/>
    <row r="28" spans="1:3" hidden="1" x14ac:dyDescent="0.2"/>
    <row r="29" spans="1:3" hidden="1" x14ac:dyDescent="0.2"/>
    <row r="30" spans="1:3" hidden="1" x14ac:dyDescent="0.2"/>
    <row r="31" spans="1:3" hidden="1" x14ac:dyDescent="0.2"/>
    <row r="32" spans="1:3" hidden="1" x14ac:dyDescent="0.2"/>
    <row r="33" spans="22:32" hidden="1" x14ac:dyDescent="0.2"/>
    <row r="34" spans="22:32" hidden="1" x14ac:dyDescent="0.2"/>
    <row r="35" spans="22:32" hidden="1" x14ac:dyDescent="0.2"/>
    <row r="36" spans="22:32" hidden="1" x14ac:dyDescent="0.2"/>
    <row r="37" spans="22:32" hidden="1" x14ac:dyDescent="0.2"/>
    <row r="38" spans="22:32" hidden="1" x14ac:dyDescent="0.2"/>
    <row r="39" spans="22:32" hidden="1" x14ac:dyDescent="0.2"/>
    <row r="40" spans="22:32" hidden="1" x14ac:dyDescent="0.2"/>
    <row r="41" spans="22:32" hidden="1" x14ac:dyDescent="0.2"/>
    <row r="42" spans="22:32" hidden="1" x14ac:dyDescent="0.2"/>
    <row r="43" spans="22:32" hidden="1" x14ac:dyDescent="0.2"/>
    <row r="44" spans="22:32" hidden="1" x14ac:dyDescent="0.2"/>
    <row r="45" spans="22:32" hidden="1" x14ac:dyDescent="0.2"/>
    <row r="46" spans="22:32" ht="15" hidden="1" x14ac:dyDescent="0.25">
      <c r="V46" s="32" t="s">
        <v>12534</v>
      </c>
      <c r="W46" s="32"/>
      <c r="X46" s="32"/>
      <c r="Y46" s="32"/>
      <c r="Z46" s="32"/>
      <c r="AA46" s="32"/>
      <c r="AB46" s="32"/>
      <c r="AC46" s="32"/>
      <c r="AD46" s="32"/>
      <c r="AE46" s="32"/>
      <c r="AF46" s="32"/>
    </row>
    <row r="47" spans="22:32" hidden="1" x14ac:dyDescent="0.2"/>
    <row r="48" spans="22:32" ht="15" hidden="1" x14ac:dyDescent="0.25">
      <c r="V48" s="32" t="s">
        <v>38</v>
      </c>
    </row>
    <row r="49" spans="22:22" hidden="1" x14ac:dyDescent="0.2">
      <c r="V49" s="22" t="s">
        <v>12535</v>
      </c>
    </row>
    <row r="50" spans="22:22" ht="15" hidden="1" x14ac:dyDescent="0.25">
      <c r="V50" s="32" t="s">
        <v>35</v>
      </c>
    </row>
    <row r="51" spans="22:22" ht="15" hidden="1" x14ac:dyDescent="0.25">
      <c r="V51" s="32" t="s">
        <v>39</v>
      </c>
    </row>
    <row r="52" spans="22:22" ht="15" hidden="1" x14ac:dyDescent="0.25">
      <c r="V52" s="32" t="s">
        <v>36</v>
      </c>
    </row>
    <row r="53" spans="22:22" ht="15" hidden="1" x14ac:dyDescent="0.25">
      <c r="V53" s="32" t="s">
        <v>37</v>
      </c>
    </row>
    <row r="54" spans="22:22" ht="15" hidden="1" x14ac:dyDescent="0.25">
      <c r="V54" s="32" t="s">
        <v>40</v>
      </c>
    </row>
    <row r="55" spans="22:22" hidden="1" x14ac:dyDescent="0.2"/>
    <row r="56" spans="22:22" ht="15" hidden="1" x14ac:dyDescent="0.25">
      <c r="V56" s="32" t="s">
        <v>34</v>
      </c>
    </row>
    <row r="57" spans="22:22" hidden="1" x14ac:dyDescent="0.2"/>
    <row r="58" spans="22:22" hidden="1" x14ac:dyDescent="0.2"/>
  </sheetData>
  <sheetProtection algorithmName="SHA-512" hashValue="6bGDLHzSU9ocZJyPDtPzkMoVzbOIm+SINzOzsi25CmQjQwJmKOkrDvt+eYZ2GEBbzKdBvZ0P9jRCUefR4oLZeA==" saltValue="ZUDRqVYI5Hn3nXK9CyUCUw==" spinCount="100000" sheet="1" objects="1" scenarios="1"/>
  <mergeCells count="21">
    <mergeCell ref="A21:B21"/>
    <mergeCell ref="A22:C22"/>
    <mergeCell ref="A23:B23"/>
    <mergeCell ref="A24:B24"/>
    <mergeCell ref="A25:C25"/>
    <mergeCell ref="A1:B1"/>
    <mergeCell ref="A6:B6"/>
    <mergeCell ref="A14:B14"/>
    <mergeCell ref="A8:B8"/>
    <mergeCell ref="A26:B26"/>
    <mergeCell ref="A15:B15"/>
    <mergeCell ref="A16:B16"/>
    <mergeCell ref="A2:B2"/>
    <mergeCell ref="A5:B5"/>
    <mergeCell ref="A7:B7"/>
    <mergeCell ref="A4:B4"/>
    <mergeCell ref="A3:B3"/>
    <mergeCell ref="A17:B17"/>
    <mergeCell ref="A18:B18"/>
    <mergeCell ref="A19:B19"/>
    <mergeCell ref="A20:C20"/>
  </mergeCells>
  <hyperlinks>
    <hyperlink ref="A9" location="Instructions!A1" display="Instructions" xr:uid="{8BD893CD-6811-4AA7-9C8D-7E8638D07381}"/>
    <hyperlink ref="A10" location="'Common FUG'!A1" display="Common FUG" xr:uid="{2CDEB856-99EB-4565-B66A-12000092FAE1}"/>
    <hyperlink ref="A13" location="'Oil &amp; Gas FUG'!A1" display="Oil &amp; Gas FUG" xr:uid="{E186BA04-0DE9-4596-B9E4-69E817197496}"/>
    <hyperlink ref="A22" r:id="rId1" xr:uid="{3E7C8713-8E3F-4EB9-9BFE-EB85DB3458C6}"/>
    <hyperlink ref="A20" r:id="rId2" xr:uid="{65CC4F4E-0AA5-49C5-8A74-50B4C7E2D0E2}"/>
    <hyperlink ref="A20:C20" r:id="rId3" tooltip="Click to prepare an email to the TCEQ Air Permits Initial Review Team (APIRT)." display="apirt@tceq.texas.gov" xr:uid="{24287B58-777A-4005-B62F-B60A41BCF36C}"/>
    <hyperlink ref="A12" location="PetroleumMarketingTerminalFug!A1" display="PetroleumMarketingTerminalFug" xr:uid="{C91BB5A6-7133-4A96-8B94-7FE3204DEE2D}"/>
    <hyperlink ref="A11" location="'Compound Specific Fug '!A1" display="Compound Specific Fug" xr:uid="{65D81449-E6CE-4698-A750-EC22773EF5FF}"/>
  </hyperlinks>
  <pageMargins left="0.25" right="0.25" top="0.75" bottom="0.75" header="0.3" footer="0.3"/>
  <pageSetup scale="75" fitToHeight="0" orientation="portrait" r:id="rId4"/>
  <headerFooter>
    <oddHeader>&amp;CFugitive Calculation Workbook: Instructions</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F070-1993-42AF-B89D-DBB6CD027B2B}">
  <sheetPr codeName="Sheet2">
    <tabColor rgb="FFFFFFCC"/>
    <pageSetUpPr fitToPage="1"/>
  </sheetPr>
  <dimension ref="A1:R119"/>
  <sheetViews>
    <sheetView zoomScaleNormal="100" workbookViewId="0">
      <selection sqref="A1:J1"/>
    </sheetView>
  </sheetViews>
  <sheetFormatPr defaultColWidth="0" defaultRowHeight="14.25" zeroHeight="1" x14ac:dyDescent="0.2"/>
  <cols>
    <col min="1" max="1" width="31.5" customWidth="1"/>
    <col min="2" max="2" width="18.875" customWidth="1"/>
    <col min="3" max="3" width="11.75" customWidth="1"/>
    <col min="4" max="5" width="13.375" customWidth="1"/>
    <col min="6" max="7" width="13.25" customWidth="1"/>
    <col min="8" max="8" width="16.875" customWidth="1"/>
    <col min="9" max="10" width="12.625" customWidth="1"/>
    <col min="11" max="16384" width="8" hidden="1"/>
  </cols>
  <sheetData>
    <row r="1" spans="1:18" ht="6" customHeight="1" thickBot="1" x14ac:dyDescent="0.25">
      <c r="A1" s="216" t="s">
        <v>97</v>
      </c>
      <c r="B1" s="216"/>
      <c r="C1" s="216"/>
      <c r="D1" s="216"/>
      <c r="E1" s="216"/>
      <c r="F1" s="216"/>
      <c r="G1" s="216"/>
      <c r="H1" s="216"/>
      <c r="I1" s="216"/>
      <c r="J1" s="216"/>
    </row>
    <row r="2" spans="1:18" ht="18.75" thickBot="1" x14ac:dyDescent="0.3">
      <c r="A2" s="217" t="s">
        <v>63</v>
      </c>
      <c r="B2" s="218"/>
      <c r="C2" s="218"/>
      <c r="D2" s="218"/>
      <c r="E2" s="218"/>
      <c r="F2" s="218"/>
      <c r="G2" s="218"/>
      <c r="H2" s="218"/>
      <c r="I2" s="218"/>
      <c r="J2" s="219"/>
    </row>
    <row r="3" spans="1:18" ht="276" customHeight="1" thickBot="1" x14ac:dyDescent="0.25">
      <c r="A3" s="220" t="s">
        <v>12796</v>
      </c>
      <c r="B3" s="221"/>
      <c r="C3" s="221"/>
      <c r="D3" s="221"/>
      <c r="E3" s="221"/>
      <c r="F3" s="221"/>
      <c r="G3" s="221"/>
      <c r="H3" s="221"/>
      <c r="I3" s="221"/>
      <c r="J3" s="222"/>
    </row>
    <row r="4" spans="1:18" ht="15" thickBot="1" x14ac:dyDescent="0.25">
      <c r="A4" s="223" t="s">
        <v>75</v>
      </c>
      <c r="B4" s="223"/>
      <c r="C4" s="223"/>
      <c r="D4" s="223"/>
      <c r="E4" s="223"/>
      <c r="F4" s="223"/>
      <c r="G4" s="223"/>
      <c r="H4" s="223"/>
      <c r="I4" s="223"/>
      <c r="J4" s="223"/>
    </row>
    <row r="5" spans="1:18" ht="15.75" thickBot="1" x14ac:dyDescent="0.3">
      <c r="A5" s="224" t="s">
        <v>94</v>
      </c>
      <c r="B5" s="225"/>
      <c r="C5" s="225"/>
      <c r="D5" s="225"/>
      <c r="E5" s="225"/>
      <c r="F5" s="225"/>
      <c r="G5" s="225"/>
      <c r="H5" s="225"/>
      <c r="I5" s="225"/>
      <c r="J5" s="226"/>
    </row>
    <row r="6" spans="1:18" x14ac:dyDescent="0.2">
      <c r="A6" s="33" t="s">
        <v>86</v>
      </c>
      <c r="B6" s="214"/>
      <c r="C6" s="214"/>
      <c r="D6" s="214"/>
      <c r="E6" s="214"/>
      <c r="F6" s="214"/>
      <c r="G6" s="214"/>
      <c r="H6" s="214"/>
      <c r="I6" s="214"/>
      <c r="J6" s="215"/>
    </row>
    <row r="7" spans="1:18" s="148" customFormat="1" x14ac:dyDescent="0.2">
      <c r="A7" s="149" t="s">
        <v>12778</v>
      </c>
      <c r="B7" s="236"/>
      <c r="C7" s="237"/>
      <c r="D7" s="237"/>
      <c r="E7" s="237"/>
      <c r="F7" s="237"/>
      <c r="G7" s="237"/>
      <c r="H7" s="237"/>
      <c r="I7" s="237"/>
      <c r="J7" s="238"/>
    </row>
    <row r="8" spans="1:18" x14ac:dyDescent="0.2">
      <c r="A8" s="34" t="s">
        <v>85</v>
      </c>
      <c r="B8" s="227"/>
      <c r="C8" s="227"/>
      <c r="D8" s="227"/>
      <c r="E8" s="227"/>
      <c r="F8" s="227"/>
      <c r="G8" s="227"/>
      <c r="H8" s="227"/>
      <c r="I8" s="227"/>
      <c r="J8" s="228"/>
    </row>
    <row r="9" spans="1:18" s="155" customFormat="1" x14ac:dyDescent="0.2">
      <c r="A9" s="157" t="s">
        <v>84</v>
      </c>
      <c r="B9" s="236"/>
      <c r="C9" s="237"/>
      <c r="D9" s="237"/>
      <c r="E9" s="237"/>
      <c r="F9" s="237"/>
      <c r="G9" s="237"/>
      <c r="H9" s="237"/>
      <c r="I9" s="237"/>
      <c r="J9" s="238"/>
    </row>
    <row r="10" spans="1:18" ht="49.5" customHeight="1" thickBot="1" x14ac:dyDescent="0.3">
      <c r="A10" s="239" t="s">
        <v>12792</v>
      </c>
      <c r="B10" s="240"/>
      <c r="C10" s="240"/>
      <c r="D10" s="240"/>
      <c r="E10" s="240"/>
      <c r="F10" s="240"/>
      <c r="G10" s="240"/>
      <c r="H10" s="240"/>
      <c r="I10" s="241"/>
      <c r="J10" s="236"/>
      <c r="K10" s="237"/>
      <c r="L10" s="237"/>
      <c r="M10" s="237"/>
      <c r="N10" s="237"/>
      <c r="O10" s="237"/>
      <c r="P10" s="237"/>
      <c r="Q10" s="237"/>
      <c r="R10" s="238"/>
    </row>
    <row r="11" spans="1:18" ht="15" thickBot="1" x14ac:dyDescent="0.25">
      <c r="A11" s="223" t="s">
        <v>75</v>
      </c>
      <c r="B11" s="223"/>
      <c r="C11" s="223"/>
      <c r="D11" s="223"/>
      <c r="E11" s="223"/>
      <c r="F11" s="223"/>
      <c r="G11" s="223"/>
      <c r="H11" s="223"/>
      <c r="I11" s="223"/>
      <c r="J11" s="223"/>
    </row>
    <row r="12" spans="1:18" ht="15.75" thickBot="1" x14ac:dyDescent="0.3">
      <c r="A12" s="229" t="s">
        <v>87</v>
      </c>
      <c r="B12" s="230"/>
      <c r="C12" s="230"/>
      <c r="D12" s="230"/>
      <c r="E12" s="230"/>
      <c r="F12" s="230"/>
      <c r="G12" s="230"/>
      <c r="H12" s="230"/>
      <c r="I12" s="230"/>
      <c r="J12" s="231"/>
    </row>
    <row r="13" spans="1:18" ht="15" thickBot="1" x14ac:dyDescent="0.25">
      <c r="A13" s="232" t="s">
        <v>12777</v>
      </c>
      <c r="B13" s="233"/>
      <c r="C13" s="233"/>
      <c r="D13" s="233"/>
      <c r="E13" s="233"/>
      <c r="F13" s="234"/>
      <c r="G13" s="234"/>
      <c r="H13" s="234"/>
      <c r="I13" s="234"/>
      <c r="J13" s="235"/>
    </row>
    <row r="14" spans="1:18" ht="15" thickBot="1" x14ac:dyDescent="0.25">
      <c r="A14" s="223" t="s">
        <v>75</v>
      </c>
      <c r="B14" s="223"/>
      <c r="C14" s="223"/>
      <c r="D14" s="223"/>
      <c r="E14" s="223"/>
      <c r="F14" s="223"/>
      <c r="G14" s="223"/>
      <c r="H14" s="223"/>
      <c r="I14" s="223"/>
      <c r="J14" s="223"/>
    </row>
    <row r="15" spans="1:18" ht="15.75" thickBot="1" x14ac:dyDescent="0.3">
      <c r="A15" s="207" t="s">
        <v>88</v>
      </c>
      <c r="B15" s="208"/>
      <c r="C15" s="208"/>
      <c r="D15" s="208"/>
      <c r="E15" s="208"/>
      <c r="F15" s="208"/>
      <c r="G15" s="208"/>
      <c r="H15" s="208"/>
      <c r="I15" s="208"/>
      <c r="J15" s="209"/>
    </row>
    <row r="16" spans="1:18" x14ac:dyDescent="0.2">
      <c r="A16" s="210" t="s">
        <v>12555</v>
      </c>
      <c r="B16" s="211"/>
      <c r="C16" s="211"/>
      <c r="D16" s="211"/>
      <c r="E16" s="211"/>
      <c r="F16" s="212"/>
      <c r="G16" s="212"/>
      <c r="H16" s="212"/>
      <c r="I16" s="212"/>
      <c r="J16" s="213"/>
    </row>
    <row r="17" spans="1:10" x14ac:dyDescent="0.2">
      <c r="A17" s="242" t="s">
        <v>12554</v>
      </c>
      <c r="B17" s="243"/>
      <c r="C17" s="243"/>
      <c r="D17" s="243"/>
      <c r="E17" s="243"/>
      <c r="F17" s="212"/>
      <c r="G17" s="212"/>
      <c r="H17" s="212"/>
      <c r="I17" s="212"/>
      <c r="J17" s="213"/>
    </row>
    <row r="18" spans="1:10" ht="30.75" customHeight="1" x14ac:dyDescent="0.2">
      <c r="A18" s="246" t="s">
        <v>12543</v>
      </c>
      <c r="B18" s="247"/>
      <c r="C18" s="247"/>
      <c r="D18" s="247"/>
      <c r="E18" s="247"/>
      <c r="F18" s="212"/>
      <c r="G18" s="212"/>
      <c r="H18" s="212"/>
      <c r="I18" s="212"/>
      <c r="J18" s="213"/>
    </row>
    <row r="19" spans="1:10" ht="118.5" customHeight="1" thickBot="1" x14ac:dyDescent="0.25">
      <c r="A19" s="248" t="s">
        <v>12544</v>
      </c>
      <c r="B19" s="249"/>
      <c r="C19" s="249"/>
      <c r="D19" s="249"/>
      <c r="E19" s="249"/>
      <c r="F19" s="250"/>
      <c r="G19" s="250"/>
      <c r="H19" s="250"/>
      <c r="I19" s="250"/>
      <c r="J19" s="251"/>
    </row>
    <row r="20" spans="1:10" ht="15" thickBot="1" x14ac:dyDescent="0.25">
      <c r="A20" s="223" t="s">
        <v>75</v>
      </c>
      <c r="B20" s="223"/>
      <c r="C20" s="223"/>
      <c r="D20" s="223"/>
      <c r="E20" s="223"/>
      <c r="F20" s="223"/>
      <c r="G20" s="223"/>
      <c r="H20" s="223"/>
      <c r="I20" s="223"/>
      <c r="J20" s="223"/>
    </row>
    <row r="21" spans="1:10" ht="15.75" thickBot="1" x14ac:dyDescent="0.3">
      <c r="A21" s="224" t="s">
        <v>96</v>
      </c>
      <c r="B21" s="225"/>
      <c r="C21" s="225"/>
      <c r="D21" s="225"/>
      <c r="E21" s="225"/>
      <c r="F21" s="225"/>
      <c r="G21" s="225"/>
      <c r="H21" s="225"/>
      <c r="I21" s="225"/>
      <c r="J21" s="226"/>
    </row>
    <row r="22" spans="1:10" ht="60" customHeight="1" x14ac:dyDescent="0.25">
      <c r="A22" s="21" t="s">
        <v>0</v>
      </c>
      <c r="B22" s="77" t="s">
        <v>41</v>
      </c>
      <c r="C22" s="77" t="s">
        <v>30</v>
      </c>
      <c r="D22" s="35" t="str">
        <f>(IF(F13="SOCMI Non-leaker","Agency Emission Factor [7]", "Agency Emission Factor"))</f>
        <v>Agency Emission Factor</v>
      </c>
      <c r="E22" s="199" t="s">
        <v>12541</v>
      </c>
      <c r="F22" s="200"/>
      <c r="G22" s="199" t="s">
        <v>12542</v>
      </c>
      <c r="H22" s="200"/>
      <c r="I22" s="94" t="s">
        <v>89</v>
      </c>
      <c r="J22" s="36" t="s">
        <v>90</v>
      </c>
    </row>
    <row r="23" spans="1:10" x14ac:dyDescent="0.2">
      <c r="A23" s="38" t="s">
        <v>7</v>
      </c>
      <c r="B23" s="27" t="s">
        <v>8</v>
      </c>
      <c r="C23" s="95"/>
      <c r="D23" s="26" t="str">
        <f>_xlfn.IFNA((HLOOKUP($F$13,'Industry Factor Sets'!B$1:K$38, ROW('Industry Factor Sets'!2:2),FALSE)),"")</f>
        <v/>
      </c>
      <c r="E23" s="283" t="str">
        <f>_xlfn.IFNA((IF($F$13="SOCMI Non-leaker","-",HLOOKUP($F$16,'Control Efficiencies'!A$1:L$34,ROW('Control Efficiencies'!2:2),FALSE))),"")</f>
        <v/>
      </c>
      <c r="F23" s="284"/>
      <c r="G23" s="283" t="str">
        <f>_xlfn.IFNA((IF($F$13="SOCMI Non-leaker","-",HLOOKUP($F$17,'Control Efficiencies'!B$1:L$34,ROW('Control Efficiencies'!2:2),FALSE))),"")</f>
        <v/>
      </c>
      <c r="H23" s="284"/>
      <c r="I23" s="28" t="str">
        <f>IFERROR(IF($F$13="SOCMI Non-leaker",C23*D23,C23*D23*MIN(1-E23,1-G23)),"")</f>
        <v/>
      </c>
      <c r="J23" s="29" t="str">
        <f>IFERROR((I23*4.38),"")</f>
        <v/>
      </c>
    </row>
    <row r="24" spans="1:10" x14ac:dyDescent="0.2">
      <c r="A24" s="38" t="s">
        <v>7</v>
      </c>
      <c r="B24" s="27" t="s">
        <v>9</v>
      </c>
      <c r="C24" s="95"/>
      <c r="D24" s="26" t="str">
        <f>_xlfn.IFNA((HLOOKUP($F$13,'Industry Factor Sets'!B$1:K$38, ROW('Industry Factor Sets'!3:3),FALSE)),"")</f>
        <v/>
      </c>
      <c r="E24" s="283" t="str">
        <f>_xlfn.IFNA((IF($F$13="SOCMI Non-leaker","-",HLOOKUP($F$16,'Control Efficiencies'!A$1:L$34,ROW('Control Efficiencies'!3:3),FALSE))),"")</f>
        <v/>
      </c>
      <c r="F24" s="284"/>
      <c r="G24" s="283" t="str">
        <f>_xlfn.IFNA((IF($F$13="SOCMI Non-leaker","-",HLOOKUP($F$17,'Control Efficiencies'!B$1:L$34,ROW('Control Efficiencies'!3:3),FALSE))),"")</f>
        <v/>
      </c>
      <c r="H24" s="284"/>
      <c r="I24" s="28" t="str">
        <f t="shared" ref="I24:I55" si="0">IFERROR(IF($F$13="SOCMI Non-leaker",C24*D24,C24*D24*MIN(1-E24,1-G24)),"")</f>
        <v/>
      </c>
      <c r="J24" s="29" t="str">
        <f t="shared" ref="J24:J71" si="1">IFERROR((I24*4.38),"")</f>
        <v/>
      </c>
    </row>
    <row r="25" spans="1:10" x14ac:dyDescent="0.2">
      <c r="A25" s="38" t="s">
        <v>12557</v>
      </c>
      <c r="B25" s="27" t="s">
        <v>12558</v>
      </c>
      <c r="C25" s="95"/>
      <c r="D25" s="26" t="str">
        <f>_xlfn.IFNA((HLOOKUP($F$13,'Industry Factor Sets'!B$1:K$38, ROW('Industry Factor Sets'!4:4),FALSE)),"")</f>
        <v/>
      </c>
      <c r="E25" s="283" t="str">
        <f>_xlfn.IFNA((IF($F$13="SOCMI Non-leaker","-",HLOOKUP($F$16,'Control Efficiencies'!A$1:L$34,ROW('Control Efficiencies'!4:4),FALSE))),"")</f>
        <v/>
      </c>
      <c r="F25" s="284"/>
      <c r="G25" s="283" t="str">
        <f>_xlfn.IFNA((IF($F$13="SOCMI Non-leaker","-",HLOOKUP($F$17,'Control Efficiencies'!B$1:L$34,ROW('Control Efficiencies'!4:4),FALSE))),"")</f>
        <v/>
      </c>
      <c r="H25" s="284"/>
      <c r="I25" s="28" t="str">
        <f t="shared" si="0"/>
        <v/>
      </c>
      <c r="J25" s="29" t="str">
        <f t="shared" si="1"/>
        <v/>
      </c>
    </row>
    <row r="26" spans="1:10" x14ac:dyDescent="0.2">
      <c r="A26" s="38" t="s">
        <v>12557</v>
      </c>
      <c r="B26" s="27" t="s">
        <v>12559</v>
      </c>
      <c r="C26" s="95"/>
      <c r="D26" s="26" t="str">
        <f>_xlfn.IFNA((HLOOKUP($F$13,'Industry Factor Sets'!B$1:K$38, ROW('Industry Factor Sets'!5:5),FALSE)),"")</f>
        <v/>
      </c>
      <c r="E26" s="283" t="str">
        <f>_xlfn.IFNA((IF($F$13="SOCMI Non-leaker","-",HLOOKUP($F$16,'Control Efficiencies'!A$1:L$34,ROW('Control Efficiencies'!5:5),FALSE))),"")</f>
        <v/>
      </c>
      <c r="F26" s="284"/>
      <c r="G26" s="283" t="str">
        <f>_xlfn.IFNA((IF($F$13="SOCMI Non-leaker","-",HLOOKUP($F$17,'Control Efficiencies'!B$1:L$34,ROW('Control Efficiencies'!5:5),FALSE))),"")</f>
        <v/>
      </c>
      <c r="H26" s="284"/>
      <c r="I26" s="28" t="str">
        <f t="shared" si="0"/>
        <v/>
      </c>
      <c r="J26" s="29" t="str">
        <f t="shared" si="1"/>
        <v/>
      </c>
    </row>
    <row r="27" spans="1:10" x14ac:dyDescent="0.2">
      <c r="A27" s="38" t="s">
        <v>12560</v>
      </c>
      <c r="B27" s="27" t="s">
        <v>12561</v>
      </c>
      <c r="C27" s="95"/>
      <c r="D27" s="26" t="str">
        <f>_xlfn.IFNA((HLOOKUP($F$13,'Industry Factor Sets'!B$1:K$38, ROW('Industry Factor Sets'!6:6),FALSE)),"")</f>
        <v/>
      </c>
      <c r="E27" s="283" t="str">
        <f>_xlfn.IFNA((IF($F$13="SOCMI Non-leaker","-",HLOOKUP($F$16,'Control Efficiencies'!A$1:L$34,ROW('Control Efficiencies'!6:6),FALSE))),"")</f>
        <v/>
      </c>
      <c r="F27" s="284"/>
      <c r="G27" s="283" t="str">
        <f>_xlfn.IFNA((IF($F$13="SOCMI Non-leaker","-",HLOOKUP($F$17,'Control Efficiencies'!B$1:L$34,ROW('Control Efficiencies'!6:6),FALSE))),"")</f>
        <v/>
      </c>
      <c r="H27" s="284"/>
      <c r="I27" s="28" t="str">
        <f t="shared" si="0"/>
        <v/>
      </c>
      <c r="J27" s="29" t="str">
        <f t="shared" si="1"/>
        <v/>
      </c>
    </row>
    <row r="28" spans="1:10" x14ac:dyDescent="0.2">
      <c r="A28" s="38" t="s">
        <v>12560</v>
      </c>
      <c r="B28" s="27" t="s">
        <v>12562</v>
      </c>
      <c r="C28" s="95"/>
      <c r="D28" s="26" t="str">
        <f>_xlfn.IFNA((HLOOKUP($F$13,'Industry Factor Sets'!B$1:K$38, ROW('Industry Factor Sets'!7:7),FALSE)),"")</f>
        <v/>
      </c>
      <c r="E28" s="283" t="str">
        <f>_xlfn.IFNA((IF($F$13="SOCMI Non-leaker","-",HLOOKUP($F$16,'Control Efficiencies'!A$1:L$34,ROW('Control Efficiencies'!7:7),FALSE))),"")</f>
        <v/>
      </c>
      <c r="F28" s="284"/>
      <c r="G28" s="283" t="str">
        <f>_xlfn.IFNA((IF($F$13="SOCMI Non-leaker","-",HLOOKUP($F$17,'Control Efficiencies'!B$1:L$34,ROW('Control Efficiencies'!7:7),FALSE))),"")</f>
        <v/>
      </c>
      <c r="H28" s="284"/>
      <c r="I28" s="28" t="str">
        <f t="shared" si="0"/>
        <v/>
      </c>
      <c r="J28" s="29" t="str">
        <f t="shared" si="1"/>
        <v/>
      </c>
    </row>
    <row r="29" spans="1:10" x14ac:dyDescent="0.2">
      <c r="A29" s="38" t="s">
        <v>7</v>
      </c>
      <c r="B29" s="27" t="s">
        <v>10</v>
      </c>
      <c r="C29" s="95"/>
      <c r="D29" s="26" t="str">
        <f>_xlfn.IFNA((HLOOKUP($F$13,'Industry Factor Sets'!B$1:K$38, ROW('Industry Factor Sets'!8:8),FALSE)),"")</f>
        <v/>
      </c>
      <c r="E29" s="283" t="str">
        <f>_xlfn.IFNA((IF($F$13="SOCMI Non-leaker","-",HLOOKUP($F$16,'Control Efficiencies'!A$1:L$34,ROW('Control Efficiencies'!8:8),FALSE))),"")</f>
        <v/>
      </c>
      <c r="F29" s="284"/>
      <c r="G29" s="283" t="str">
        <f>_xlfn.IFNA((IF($F$13="SOCMI Non-leaker","-",HLOOKUP($F$17,'Control Efficiencies'!B$1:L$34,ROW('Control Efficiencies'!8:8),FALSE))),"")</f>
        <v/>
      </c>
      <c r="H29" s="284"/>
      <c r="I29" s="28" t="str">
        <f t="shared" si="0"/>
        <v/>
      </c>
      <c r="J29" s="29" t="str">
        <f t="shared" si="1"/>
        <v/>
      </c>
    </row>
    <row r="30" spans="1:10" x14ac:dyDescent="0.2">
      <c r="A30" s="38" t="s">
        <v>7</v>
      </c>
      <c r="B30" s="27" t="s">
        <v>12540</v>
      </c>
      <c r="C30" s="95"/>
      <c r="D30" s="26" t="str">
        <f>_xlfn.IFNA((HLOOKUP($F$13,'Industry Factor Sets'!B$1:K$38, ROW('Industry Factor Sets'!9:9),FALSE)),"")</f>
        <v/>
      </c>
      <c r="E30" s="283" t="str">
        <f>_xlfn.IFNA((IF($F$13="SOCMI Non-leaker","-",HLOOKUP($F$16,'Control Efficiencies'!A$1:L$34,ROW('Control Efficiencies'!9:9),FALSE))),"")</f>
        <v/>
      </c>
      <c r="F30" s="284"/>
      <c r="G30" s="283" t="str">
        <f>_xlfn.IFNA((IF($F$13="SOCMI Non-leaker","-",HLOOKUP($F$17,'Control Efficiencies'!B$1:L$34,ROW('Control Efficiencies'!9:9),FALSE))),"")</f>
        <v/>
      </c>
      <c r="H30" s="284"/>
      <c r="I30" s="28" t="str">
        <f t="shared" si="0"/>
        <v/>
      </c>
      <c r="J30" s="29" t="str">
        <f t="shared" si="1"/>
        <v/>
      </c>
    </row>
    <row r="31" spans="1:10" x14ac:dyDescent="0.2">
      <c r="A31" s="38" t="s">
        <v>45</v>
      </c>
      <c r="B31" s="27" t="s">
        <v>15</v>
      </c>
      <c r="C31" s="95"/>
      <c r="D31" s="26" t="str">
        <f>_xlfn.IFNA((HLOOKUP($F$13,'Industry Factor Sets'!B$1:K$38, ROW('Industry Factor Sets'!10:10),FALSE)),"")</f>
        <v/>
      </c>
      <c r="E31" s="283" t="str">
        <f>_xlfn.IFNA((IF($F$13="SOCMI Non-leaker","-",HLOOKUP($F$16,'Control Efficiencies'!A$1:L$34,ROW('Control Efficiencies'!10:10),FALSE))),"")</f>
        <v/>
      </c>
      <c r="F31" s="284"/>
      <c r="G31" s="283" t="str">
        <f>_xlfn.IFNA((IF($F$13="SOCMI Non-leaker","-",HLOOKUP($F$17,'Control Efficiencies'!B$1:L$34,ROW('Control Efficiencies'!10:10),FALSE))),"")</f>
        <v/>
      </c>
      <c r="H31" s="284"/>
      <c r="I31" s="28" t="str">
        <f t="shared" si="0"/>
        <v/>
      </c>
      <c r="J31" s="29" t="str">
        <f t="shared" si="1"/>
        <v/>
      </c>
    </row>
    <row r="32" spans="1:10" x14ac:dyDescent="0.2">
      <c r="A32" s="38" t="s">
        <v>11</v>
      </c>
      <c r="B32" s="27" t="s">
        <v>9</v>
      </c>
      <c r="C32" s="95"/>
      <c r="D32" s="26" t="str">
        <f>_xlfn.IFNA((HLOOKUP($F$13,'Industry Factor Sets'!B$1:K$38, ROW('Industry Factor Sets'!11:11),FALSE)),"")</f>
        <v/>
      </c>
      <c r="E32" s="283" t="str">
        <f>_xlfn.IFNA((IF($F$13="SOCMI Non-leaker","-",HLOOKUP($F$16,'Control Efficiencies'!A$1:L$34,ROW('Control Efficiencies'!11:11),FALSE))),"")</f>
        <v/>
      </c>
      <c r="F32" s="284"/>
      <c r="G32" s="283" t="str">
        <f>_xlfn.IFNA((IF($F$13="SOCMI Non-leaker","-",HLOOKUP($F$17,'Control Efficiencies'!B$1:L$34,ROW('Control Efficiencies'!11:11),FALSE))),"")</f>
        <v/>
      </c>
      <c r="H32" s="284"/>
      <c r="I32" s="28" t="str">
        <f t="shared" si="0"/>
        <v/>
      </c>
      <c r="J32" s="29" t="str">
        <f t="shared" si="1"/>
        <v/>
      </c>
    </row>
    <row r="33" spans="1:10" x14ac:dyDescent="0.2">
      <c r="A33" s="38" t="s">
        <v>11</v>
      </c>
      <c r="B33" s="27" t="s">
        <v>10</v>
      </c>
      <c r="C33" s="95"/>
      <c r="D33" s="26" t="str">
        <f>_xlfn.IFNA((HLOOKUP($F$13,'Industry Factor Sets'!B$1:K$38, ROW('Industry Factor Sets'!12:12),FALSE)),"")</f>
        <v/>
      </c>
      <c r="E33" s="283" t="str">
        <f>_xlfn.IFNA((IF($F$13="SOCMI Non-leaker","-",HLOOKUP($F$16,'Control Efficiencies'!A$1:L$34,ROW('Control Efficiencies'!12:12),FALSE))),"")</f>
        <v/>
      </c>
      <c r="F33" s="284"/>
      <c r="G33" s="283" t="str">
        <f>_xlfn.IFNA((IF($F$13="SOCMI Non-leaker","-",HLOOKUP($F$17,'Control Efficiencies'!B$1:L$34,ROW('Control Efficiencies'!12:12),FALSE))),"")</f>
        <v/>
      </c>
      <c r="H33" s="284"/>
      <c r="I33" s="28" t="str">
        <f t="shared" si="0"/>
        <v/>
      </c>
      <c r="J33" s="29" t="str">
        <f t="shared" si="1"/>
        <v/>
      </c>
    </row>
    <row r="34" spans="1:10" x14ac:dyDescent="0.2">
      <c r="A34" s="38" t="s">
        <v>11</v>
      </c>
      <c r="B34" s="27" t="s">
        <v>12540</v>
      </c>
      <c r="C34" s="95"/>
      <c r="D34" s="26" t="str">
        <f>_xlfn.IFNA((HLOOKUP($F$13,'Industry Factor Sets'!B$1:K$38, ROW('Industry Factor Sets'!13:13),FALSE)),"")</f>
        <v/>
      </c>
      <c r="E34" s="283" t="str">
        <f>_xlfn.IFNA((IF($F$13="SOCMI Non-leaker","-",HLOOKUP($F$16,'Control Efficiencies'!A$1:L$34,ROW('Control Efficiencies'!13:13),FALSE))),"")</f>
        <v/>
      </c>
      <c r="F34" s="284"/>
      <c r="G34" s="283" t="str">
        <f>_xlfn.IFNA((IF($F$13="SOCMI Non-leaker","-",HLOOKUP($F$17,'Control Efficiencies'!B$1:L$34,ROW('Control Efficiencies'!13:13),FALSE))),"")</f>
        <v/>
      </c>
      <c r="H34" s="284"/>
      <c r="I34" s="28" t="str">
        <f t="shared" si="0"/>
        <v/>
      </c>
      <c r="J34" s="29" t="str">
        <f t="shared" si="1"/>
        <v/>
      </c>
    </row>
    <row r="35" spans="1:10" x14ac:dyDescent="0.2">
      <c r="A35" s="38" t="s">
        <v>44</v>
      </c>
      <c r="B35" s="27" t="s">
        <v>15</v>
      </c>
      <c r="C35" s="95"/>
      <c r="D35" s="26" t="str">
        <f>_xlfn.IFNA((HLOOKUP($F$13,'Industry Factor Sets'!B$1:K$38, ROW('Industry Factor Sets'!14:14),FALSE)),"")</f>
        <v/>
      </c>
      <c r="E35" s="283" t="str">
        <f>_xlfn.IFNA((IF($F$13="SOCMI Non-leaker","-",HLOOKUP($F$16,'Control Efficiencies'!A$1:L$34,ROW('Control Efficiencies'!14:14),FALSE))),"")</f>
        <v/>
      </c>
      <c r="F35" s="284"/>
      <c r="G35" s="283" t="str">
        <f>_xlfn.IFNA((IF($F$13="SOCMI Non-leaker","-",HLOOKUP($F$17,'Control Efficiencies'!B$1:L$34,ROW('Control Efficiencies'!14:14),FALSE))),"")</f>
        <v/>
      </c>
      <c r="H35" s="284"/>
      <c r="I35" s="28" t="str">
        <f t="shared" si="0"/>
        <v/>
      </c>
      <c r="J35" s="29" t="str">
        <f t="shared" si="1"/>
        <v/>
      </c>
    </row>
    <row r="36" spans="1:10" x14ac:dyDescent="0.2">
      <c r="A36" s="38" t="s">
        <v>19</v>
      </c>
      <c r="B36" s="27" t="s">
        <v>8</v>
      </c>
      <c r="C36" s="95"/>
      <c r="D36" s="26" t="str">
        <f>_xlfn.IFNA((HLOOKUP($F$13,'Industry Factor Sets'!B$1:K$38, ROW('Industry Factor Sets'!15:15),FALSE)),"")</f>
        <v/>
      </c>
      <c r="E36" s="283" t="str">
        <f>_xlfn.IFNA((IF($F$13="SOCMI Non-leaker","-",HLOOKUP($F$16,'Control Efficiencies'!A$1:L$34,ROW('Control Efficiencies'!15:15),FALSE))),"")</f>
        <v/>
      </c>
      <c r="F36" s="284"/>
      <c r="G36" s="283" t="str">
        <f>_xlfn.IFNA((IF($F$13="SOCMI Non-leaker","-",HLOOKUP($F$17,'Control Efficiencies'!B$1:L$34,ROW('Control Efficiencies'!15:15),FALSE))),"")</f>
        <v/>
      </c>
      <c r="H36" s="284"/>
      <c r="I36" s="28" t="str">
        <f t="shared" si="0"/>
        <v/>
      </c>
      <c r="J36" s="29" t="str">
        <f t="shared" si="1"/>
        <v/>
      </c>
    </row>
    <row r="37" spans="1:10" x14ac:dyDescent="0.2">
      <c r="A37" s="38" t="s">
        <v>19</v>
      </c>
      <c r="B37" s="27" t="s">
        <v>9</v>
      </c>
      <c r="C37" s="95"/>
      <c r="D37" s="26" t="str">
        <f>_xlfn.IFNA((HLOOKUP($F$13,'Industry Factor Sets'!B$1:K$38, ROW('Industry Factor Sets'!16:16),FALSE)),"")</f>
        <v/>
      </c>
      <c r="E37" s="283" t="str">
        <f>_xlfn.IFNA((IF($F$13="SOCMI Non-leaker","-",HLOOKUP($F$16,'Control Efficiencies'!A$1:L$34,ROW('Control Efficiencies'!16:16),FALSE))),"")</f>
        <v/>
      </c>
      <c r="F37" s="284"/>
      <c r="G37" s="283" t="str">
        <f>_xlfn.IFNA((IF($F$13="SOCMI Non-leaker","-",HLOOKUP($F$17,'Control Efficiencies'!B$1:L$34,ROW('Control Efficiencies'!16:16),FALSE))),"")</f>
        <v/>
      </c>
      <c r="H37" s="284"/>
      <c r="I37" s="28" t="str">
        <f t="shared" si="0"/>
        <v/>
      </c>
      <c r="J37" s="29" t="str">
        <f t="shared" si="1"/>
        <v/>
      </c>
    </row>
    <row r="38" spans="1:10" x14ac:dyDescent="0.2">
      <c r="A38" s="38" t="s">
        <v>12563</v>
      </c>
      <c r="B38" s="27" t="s">
        <v>12558</v>
      </c>
      <c r="C38" s="95"/>
      <c r="D38" s="26" t="str">
        <f>_xlfn.IFNA((HLOOKUP($F$13,'Industry Factor Sets'!B$1:K$38, ROW('Industry Factor Sets'!17:17),FALSE)),"")</f>
        <v/>
      </c>
      <c r="E38" s="283" t="str">
        <f>_xlfn.IFNA((IF($F$13="SOCMI Non-leaker","-",HLOOKUP($F$16,'Control Efficiencies'!A$1:L$34,ROW('Control Efficiencies'!17:17),FALSE))),"")</f>
        <v/>
      </c>
      <c r="F38" s="284"/>
      <c r="G38" s="283" t="str">
        <f>_xlfn.IFNA((IF($F$13="SOCMI Non-leaker","-",HLOOKUP($F$17,'Control Efficiencies'!B$1:L$34,ROW('Control Efficiencies'!17:17),FALSE))),"")</f>
        <v/>
      </c>
      <c r="H38" s="284"/>
      <c r="I38" s="28" t="str">
        <f t="shared" si="0"/>
        <v/>
      </c>
      <c r="J38" s="29" t="str">
        <f>IFERROR((I38*4.38),"")</f>
        <v/>
      </c>
    </row>
    <row r="39" spans="1:10" x14ac:dyDescent="0.2">
      <c r="A39" s="38" t="s">
        <v>12563</v>
      </c>
      <c r="B39" s="27" t="s">
        <v>12559</v>
      </c>
      <c r="C39" s="95"/>
      <c r="D39" s="26" t="str">
        <f>_xlfn.IFNA((HLOOKUP($F$13,'Industry Factor Sets'!B$1:K$38, ROW('Industry Factor Sets'!18:18),FALSE)),"")</f>
        <v/>
      </c>
      <c r="E39" s="283" t="str">
        <f>_xlfn.IFNA((IF($F$13="SOCMI Non-leaker","-",HLOOKUP($F$16,'Control Efficiencies'!A$1:L$34,ROW('Control Efficiencies'!18:18),FALSE))),"")</f>
        <v/>
      </c>
      <c r="F39" s="284"/>
      <c r="G39" s="283" t="str">
        <f>_xlfn.IFNA((IF($F$13="SOCMI Non-leaker","-",HLOOKUP($F$17,'Control Efficiencies'!B$1:L$34,ROW('Control Efficiencies'!18:18),FALSE))),"")</f>
        <v/>
      </c>
      <c r="H39" s="284"/>
      <c r="I39" s="28" t="str">
        <f t="shared" si="0"/>
        <v/>
      </c>
      <c r="J39" s="29" t="str">
        <f t="shared" si="1"/>
        <v/>
      </c>
    </row>
    <row r="40" spans="1:10" x14ac:dyDescent="0.2">
      <c r="A40" s="38" t="s">
        <v>12564</v>
      </c>
      <c r="B40" s="27" t="s">
        <v>12565</v>
      </c>
      <c r="C40" s="95"/>
      <c r="D40" s="26" t="str">
        <f>_xlfn.IFNA((HLOOKUP($F$13,'Industry Factor Sets'!B$1:K$38, ROW('Industry Factor Sets'!19:19),FALSE)),"")</f>
        <v/>
      </c>
      <c r="E40" s="283" t="str">
        <f>_xlfn.IFNA((IF($F$13="SOCMI Non-leaker","-",HLOOKUP($F$16,'Control Efficiencies'!A$1:L$34,ROW('Control Efficiencies'!19:19),FALSE))),"")</f>
        <v/>
      </c>
      <c r="F40" s="284"/>
      <c r="G40" s="283" t="str">
        <f>_xlfn.IFNA((IF($F$13="SOCMI Non-leaker","-",HLOOKUP($F$17,'Control Efficiencies'!B$1:L$34,ROW('Control Efficiencies'!19:19),FALSE))),"")</f>
        <v/>
      </c>
      <c r="H40" s="284"/>
      <c r="I40" s="28" t="str">
        <f t="shared" si="0"/>
        <v/>
      </c>
      <c r="J40" s="29" t="str">
        <f t="shared" si="1"/>
        <v/>
      </c>
    </row>
    <row r="41" spans="1:10" x14ac:dyDescent="0.2">
      <c r="A41" s="38" t="s">
        <v>12564</v>
      </c>
      <c r="B41" s="27" t="s">
        <v>12566</v>
      </c>
      <c r="C41" s="95"/>
      <c r="D41" s="26" t="str">
        <f>_xlfn.IFNA((HLOOKUP($F$13,'Industry Factor Sets'!B$1:K$38, ROW('Industry Factor Sets'!20:20),FALSE)),"")</f>
        <v/>
      </c>
      <c r="E41" s="283" t="str">
        <f>_xlfn.IFNA((IF($F$13="SOCMI Non-leaker","-",HLOOKUP($F$16,'Control Efficiencies'!A$1:L$34,ROW('Control Efficiencies'!20:20),FALSE))),"")</f>
        <v/>
      </c>
      <c r="F41" s="284"/>
      <c r="G41" s="283" t="str">
        <f>_xlfn.IFNA((IF($F$13="SOCMI Non-leaker","-",HLOOKUP($F$17,'Control Efficiencies'!B$1:L$34,ROW('Control Efficiencies'!20:20),FALSE))),"")</f>
        <v/>
      </c>
      <c r="H41" s="284"/>
      <c r="I41" s="28" t="str">
        <f t="shared" si="0"/>
        <v/>
      </c>
      <c r="J41" s="29" t="str">
        <f t="shared" si="1"/>
        <v/>
      </c>
    </row>
    <row r="42" spans="1:10" x14ac:dyDescent="0.2">
      <c r="A42" s="38" t="s">
        <v>19</v>
      </c>
      <c r="B42" s="27" t="s">
        <v>10</v>
      </c>
      <c r="C42" s="95"/>
      <c r="D42" s="26" t="str">
        <f>_xlfn.IFNA((HLOOKUP($F$13,'Industry Factor Sets'!B$1:K$38, ROW('Industry Factor Sets'!21:21),FALSE)),"")</f>
        <v/>
      </c>
      <c r="E42" s="283" t="str">
        <f>_xlfn.IFNA((IF($F$13="SOCMI Non-leaker","-",HLOOKUP($F$16,'Control Efficiencies'!A$1:L$34,ROW('Control Efficiencies'!21:21),FALSE))),"")</f>
        <v/>
      </c>
      <c r="F42" s="284"/>
      <c r="G42" s="283" t="str">
        <f>_xlfn.IFNA((IF($F$13="SOCMI Non-leaker","-",HLOOKUP($F$17,'Control Efficiencies'!B$1:L$34,ROW('Control Efficiencies'!21:21),FALSE))),"")</f>
        <v/>
      </c>
      <c r="H42" s="284"/>
      <c r="I42" s="28" t="str">
        <f t="shared" si="0"/>
        <v/>
      </c>
      <c r="J42" s="29" t="str">
        <f>IFERROR((I42*4.38),"")</f>
        <v/>
      </c>
    </row>
    <row r="43" spans="1:10" x14ac:dyDescent="0.2">
      <c r="A43" s="38" t="s">
        <v>19</v>
      </c>
      <c r="B43" s="27" t="s">
        <v>12540</v>
      </c>
      <c r="C43" s="95"/>
      <c r="D43" s="26" t="str">
        <f>_xlfn.IFNA((HLOOKUP($F$13,'Industry Factor Sets'!B$1:K$38, ROW('Industry Factor Sets'!22:22),FALSE)),"")</f>
        <v/>
      </c>
      <c r="E43" s="283" t="str">
        <f>_xlfn.IFNA((IF($F$13="SOCMI Non-leaker","-",HLOOKUP($F$16,'Control Efficiencies'!A$1:L$34,ROW('Control Efficiencies'!22:22),FALSE))),"")</f>
        <v/>
      </c>
      <c r="F43" s="284"/>
      <c r="G43" s="283" t="str">
        <f>_xlfn.IFNA((IF($F$13="SOCMI Non-leaker","-",HLOOKUP($F$17,'Control Efficiencies'!B$1:L$34,ROW('Control Efficiencies'!22:22),FALSE))),"")</f>
        <v/>
      </c>
      <c r="H43" s="284"/>
      <c r="I43" s="28" t="str">
        <f t="shared" si="0"/>
        <v/>
      </c>
      <c r="J43" s="29" t="str">
        <f t="shared" si="1"/>
        <v/>
      </c>
    </row>
    <row r="44" spans="1:10" x14ac:dyDescent="0.2">
      <c r="A44" s="38" t="s">
        <v>50</v>
      </c>
      <c r="B44" s="27" t="s">
        <v>15</v>
      </c>
      <c r="C44" s="95"/>
      <c r="D44" s="26" t="str">
        <f>_xlfn.IFNA((HLOOKUP($F$13,'Industry Factor Sets'!B$1:K$38, ROW('Industry Factor Sets'!23:23),FALSE)),"")</f>
        <v/>
      </c>
      <c r="E44" s="283" t="str">
        <f>_xlfn.IFNA((IF($F$13="SOCMI Non-leaker","-",HLOOKUP($F$16,'Control Efficiencies'!A$1:L$34,ROW('Control Efficiencies'!23:23),FALSE))),"")</f>
        <v/>
      </c>
      <c r="F44" s="284"/>
      <c r="G44" s="283" t="str">
        <f>_xlfn.IFNA((IF($F$13="SOCMI Non-leaker","-",HLOOKUP($F$17,'Control Efficiencies'!B$1:L$34,ROW('Control Efficiencies'!23:23),FALSE))),"")</f>
        <v/>
      </c>
      <c r="H44" s="284"/>
      <c r="I44" s="28" t="str">
        <f t="shared" si="0"/>
        <v/>
      </c>
      <c r="J44" s="29" t="str">
        <f t="shared" si="1"/>
        <v/>
      </c>
    </row>
    <row r="45" spans="1:10" x14ac:dyDescent="0.2">
      <c r="A45" s="38" t="s">
        <v>12</v>
      </c>
      <c r="B45" s="40" t="s">
        <v>8</v>
      </c>
      <c r="C45" s="95"/>
      <c r="D45" s="26" t="str">
        <f>_xlfn.IFNA((HLOOKUP($F$13,'Industry Factor Sets'!B$1:K$38, ROW('Industry Factor Sets'!24:24),FALSE)),"")</f>
        <v/>
      </c>
      <c r="E45" s="283" t="str">
        <f>_xlfn.IFNA((IF($F$13="SOCMI Non-leaker","-",HLOOKUP($F$16,'Control Efficiencies'!A$1:L$34,ROW('Control Efficiencies'!24:24),FALSE))),"")</f>
        <v/>
      </c>
      <c r="F45" s="284"/>
      <c r="G45" s="283" t="str">
        <f>_xlfn.IFNA((IF($F$13="SOCMI Non-leaker","-",HLOOKUP($F$17,'Control Efficiencies'!B$1:L$34,ROW('Control Efficiencies'!24:24),FALSE))),"")</f>
        <v/>
      </c>
      <c r="H45" s="284"/>
      <c r="I45" s="28" t="str">
        <f t="shared" si="0"/>
        <v/>
      </c>
      <c r="J45" s="29" t="str">
        <f t="shared" si="1"/>
        <v/>
      </c>
    </row>
    <row r="46" spans="1:10" x14ac:dyDescent="0.2">
      <c r="A46" s="38" t="s">
        <v>48</v>
      </c>
      <c r="B46" s="27" t="s">
        <v>15</v>
      </c>
      <c r="C46" s="95"/>
      <c r="D46" s="26" t="str">
        <f>_xlfn.IFNA((HLOOKUP($F$13,'Industry Factor Sets'!B$1:K$38, ROW('Industry Factor Sets'!25:25),FALSE)),"")</f>
        <v/>
      </c>
      <c r="E46" s="283" t="str">
        <f>_xlfn.IFNA((IF($F$13="SOCMI Non-leaker","-",HLOOKUP($F$16,'Control Efficiencies'!A$1:L$34,ROW('Control Efficiencies'!25:25),FALSE))),"")</f>
        <v/>
      </c>
      <c r="F46" s="284"/>
      <c r="G46" s="283" t="str">
        <f>_xlfn.IFNA((IF($F$13="SOCMI Non-leaker","-",HLOOKUP($F$17,'Control Efficiencies'!B$1:L$34,ROW('Control Efficiencies'!25:25),FALSE))),"")</f>
        <v/>
      </c>
      <c r="H46" s="284"/>
      <c r="I46" s="28" t="str">
        <f t="shared" si="0"/>
        <v/>
      </c>
      <c r="J46" s="29" t="str">
        <f t="shared" si="1"/>
        <v/>
      </c>
    </row>
    <row r="47" spans="1:10" x14ac:dyDescent="0.2">
      <c r="A47" s="38" t="s">
        <v>13</v>
      </c>
      <c r="B47" s="27" t="s">
        <v>8</v>
      </c>
      <c r="C47" s="95"/>
      <c r="D47" s="26" t="str">
        <f>_xlfn.IFNA((HLOOKUP($F$13,'Industry Factor Sets'!B$1:K$38, ROW('Industry Factor Sets'!26:26),FALSE)),"")</f>
        <v/>
      </c>
      <c r="E47" s="283" t="str">
        <f>_xlfn.IFNA((IF($F$13="SOCMI Non-leaker","-",HLOOKUP($F$16,'Control Efficiencies'!A$1:L$34,ROW('Control Efficiencies'!26:26),FALSE))),"")</f>
        <v/>
      </c>
      <c r="F47" s="284"/>
      <c r="G47" s="283" t="str">
        <f>_xlfn.IFNA((IF($F$13="SOCMI Non-leaker","-",HLOOKUP($F$17,'Control Efficiencies'!B$1:L$34,ROW('Control Efficiencies'!26:26),FALSE))),"")</f>
        <v/>
      </c>
      <c r="H47" s="284"/>
      <c r="I47" s="28" t="str">
        <f t="shared" si="0"/>
        <v/>
      </c>
      <c r="J47" s="29" t="str">
        <f t="shared" si="1"/>
        <v/>
      </c>
    </row>
    <row r="48" spans="1:10" x14ac:dyDescent="0.2">
      <c r="A48" s="38" t="s">
        <v>13</v>
      </c>
      <c r="B48" s="27" t="s">
        <v>61</v>
      </c>
      <c r="C48" s="95"/>
      <c r="D48" s="26" t="str">
        <f>_xlfn.IFNA((HLOOKUP($F$13,'Industry Factor Sets'!B$1:K$38, ROW('Industry Factor Sets'!27:27),FALSE)),"")</f>
        <v/>
      </c>
      <c r="E48" s="283" t="str">
        <f>_xlfn.IFNA((IF($F$13="SOCMI Non-leaker","-",HLOOKUP($F$16,'Control Efficiencies'!A$1:L$34,ROW('Control Efficiencies'!27:27),FALSE))),"")</f>
        <v/>
      </c>
      <c r="F48" s="284"/>
      <c r="G48" s="283" t="str">
        <f>_xlfn.IFNA((IF($F$13="SOCMI Non-leaker","-",HLOOKUP($F$17,'Control Efficiencies'!B$1:L$34,ROW('Control Efficiencies'!27:27),FALSE))),"")</f>
        <v/>
      </c>
      <c r="H48" s="284"/>
      <c r="I48" s="28" t="str">
        <f t="shared" si="0"/>
        <v/>
      </c>
      <c r="J48" s="29" t="str">
        <f t="shared" si="1"/>
        <v/>
      </c>
    </row>
    <row r="49" spans="1:10" x14ac:dyDescent="0.2">
      <c r="A49" s="38" t="s">
        <v>43</v>
      </c>
      <c r="B49" s="27" t="s">
        <v>15</v>
      </c>
      <c r="C49" s="95"/>
      <c r="D49" s="26" t="str">
        <f>_xlfn.IFNA((HLOOKUP($F$13,'Industry Factor Sets'!B$1:K$38, ROW('Industry Factor Sets'!28:28),FALSE)),"")</f>
        <v/>
      </c>
      <c r="E49" s="283" t="str">
        <f>_xlfn.IFNA((IF($F$13="SOCMI Non-leaker","-",HLOOKUP($F$16,'Control Efficiencies'!A$1:L$34,ROW('Control Efficiencies'!28:28),FALSE))),"")</f>
        <v/>
      </c>
      <c r="F49" s="284"/>
      <c r="G49" s="283" t="str">
        <f>_xlfn.IFNA((IF($F$13="SOCMI Non-leaker","-",HLOOKUP($F$17,'Control Efficiencies'!B$1:L$34,ROW('Control Efficiencies'!28:28),FALSE))),"")</f>
        <v/>
      </c>
      <c r="H49" s="284"/>
      <c r="I49" s="28" t="str">
        <f t="shared" si="0"/>
        <v/>
      </c>
      <c r="J49" s="29" t="str">
        <f t="shared" si="1"/>
        <v/>
      </c>
    </row>
    <row r="50" spans="1:10" x14ac:dyDescent="0.2">
      <c r="A50" s="38" t="s">
        <v>14</v>
      </c>
      <c r="B50" s="27" t="s">
        <v>15</v>
      </c>
      <c r="C50" s="95"/>
      <c r="D50" s="26" t="str">
        <f>_xlfn.IFNA((HLOOKUP($F$13,'Industry Factor Sets'!B$1:K$38, ROW('Industry Factor Sets'!29:29),FALSE)),"")</f>
        <v/>
      </c>
      <c r="E50" s="283" t="str">
        <f>_xlfn.IFNA((IF($F$13="SOCMI Non-leaker","-",HLOOKUP($F$16,'Control Efficiencies'!A$1:L$34,ROW('Control Efficiencies'!29:29),FALSE))),"")</f>
        <v/>
      </c>
      <c r="F50" s="284"/>
      <c r="G50" s="283" t="str">
        <f>_xlfn.IFNA((IF($F$13="SOCMI Non-leaker","-",HLOOKUP($F$17,'Control Efficiencies'!B$1:L$34,ROW('Control Efficiencies'!29:29),FALSE))),"")</f>
        <v/>
      </c>
      <c r="H50" s="284"/>
      <c r="I50" s="28" t="str">
        <f t="shared" si="0"/>
        <v/>
      </c>
      <c r="J50" s="29" t="str">
        <f t="shared" si="1"/>
        <v/>
      </c>
    </row>
    <row r="51" spans="1:10" x14ac:dyDescent="0.2">
      <c r="A51" s="24" t="s">
        <v>46</v>
      </c>
      <c r="B51" s="27" t="s">
        <v>15</v>
      </c>
      <c r="C51" s="95"/>
      <c r="D51" s="26" t="str">
        <f>_xlfn.IFNA((HLOOKUP($F$13,'Industry Factor Sets'!B$1:K$38, ROW('Industry Factor Sets'!30:30),FALSE)),"")</f>
        <v/>
      </c>
      <c r="E51" s="283" t="str">
        <f>_xlfn.IFNA((IF($F$13="SOCMI Non-leaker","-",HLOOKUP($F$16,'Control Efficiencies'!A$1:L$34,ROW('Control Efficiencies'!30:30),FALSE))),"")</f>
        <v/>
      </c>
      <c r="F51" s="284"/>
      <c r="G51" s="283" t="str">
        <f>_xlfn.IFNA((IF($F$13="SOCMI Non-leaker","-",HLOOKUP($F$17,'Control Efficiencies'!B$1:L$34,ROW('Control Efficiencies'!30:30),FALSE))),"")</f>
        <v/>
      </c>
      <c r="H51" s="284"/>
      <c r="I51" s="28" t="str">
        <f t="shared" si="0"/>
        <v/>
      </c>
      <c r="J51" s="29" t="str">
        <f t="shared" si="1"/>
        <v/>
      </c>
    </row>
    <row r="52" spans="1:10" x14ac:dyDescent="0.2">
      <c r="A52" s="38" t="s">
        <v>12576</v>
      </c>
      <c r="B52" s="27" t="s">
        <v>12602</v>
      </c>
      <c r="C52" s="95"/>
      <c r="D52" s="26" t="str">
        <f>_xlfn.IFNA((HLOOKUP($F$13,'Industry Factor Sets'!B$1:K$38, ROW('Industry Factor Sets'!31:31),FALSE)),"")</f>
        <v/>
      </c>
      <c r="E52" s="283" t="str">
        <f>_xlfn.IFNA((IF($F$13="SOCMI Non-leaker","-",HLOOKUP($F$16,'Control Efficiencies'!A$1:L$34,ROW('Control Efficiencies'!31:31),FALSE))),"")</f>
        <v/>
      </c>
      <c r="F52" s="284"/>
      <c r="G52" s="283" t="str">
        <f>_xlfn.IFNA((IF($F$13="SOCMI Non-leaker","-",HLOOKUP($F$17,'Control Efficiencies'!B$1:L$34,ROW('Control Efficiencies'!31:31),FALSE))),"")</f>
        <v/>
      </c>
      <c r="H52" s="284"/>
      <c r="I52" s="28" t="str">
        <f t="shared" si="0"/>
        <v/>
      </c>
      <c r="J52" s="29" t="str">
        <f t="shared" si="1"/>
        <v/>
      </c>
    </row>
    <row r="53" spans="1:10" x14ac:dyDescent="0.2">
      <c r="A53" s="38" t="s">
        <v>12569</v>
      </c>
      <c r="B53" s="27" t="s">
        <v>12603</v>
      </c>
      <c r="C53" s="95"/>
      <c r="D53" s="26" t="str">
        <f>_xlfn.IFNA((HLOOKUP($F$13,'Industry Factor Sets'!B$1:K$38, ROW('Industry Factor Sets'!32:32),FALSE)),"")</f>
        <v/>
      </c>
      <c r="E53" s="283" t="str">
        <f>_xlfn.IFNA((IF($F$13="SOCMI Non-leaker","-",HLOOKUP($F$16,'Control Efficiencies'!A$1:L$34,ROW('Control Efficiencies'!32:32),FALSE))),"")</f>
        <v/>
      </c>
      <c r="F53" s="284"/>
      <c r="G53" s="283" t="str">
        <f>_xlfn.IFNA((IF($F$13="SOCMI Non-leaker","-",HLOOKUP($F$17,'Control Efficiencies'!B$1:L$34,ROW('Control Efficiencies'!32:32),FALSE))),"")</f>
        <v/>
      </c>
      <c r="H53" s="284"/>
      <c r="I53" s="28" t="str">
        <f t="shared" si="0"/>
        <v/>
      </c>
      <c r="J53" s="29" t="str">
        <f t="shared" si="1"/>
        <v/>
      </c>
    </row>
    <row r="54" spans="1:10" x14ac:dyDescent="0.2">
      <c r="A54" s="38" t="s">
        <v>16</v>
      </c>
      <c r="B54" s="39" t="s">
        <v>15</v>
      </c>
      <c r="C54" s="95"/>
      <c r="D54" s="26" t="str">
        <f>_xlfn.IFNA((HLOOKUP($F$13,'Industry Factor Sets'!B$1:K$38, ROW('Industry Factor Sets'!33:33),FALSE)),"")</f>
        <v/>
      </c>
      <c r="E54" s="283" t="str">
        <f>_xlfn.IFNA((IF($F$13="SOCMI Non-leaker","-",HLOOKUP($F$16,'Control Efficiencies'!A$1:L$34,ROW('Control Efficiencies'!33:33),FALSE))),"")</f>
        <v/>
      </c>
      <c r="F54" s="284"/>
      <c r="G54" s="283" t="str">
        <f>_xlfn.IFNA((IF($F$13="SOCMI Non-leaker","-",HLOOKUP($F$17,'Control Efficiencies'!B$1:L$34,ROW('Control Efficiencies'!33:33),FALSE))),"")</f>
        <v/>
      </c>
      <c r="H54" s="284"/>
      <c r="I54" s="28" t="str">
        <f t="shared" si="0"/>
        <v/>
      </c>
      <c r="J54" s="29" t="str">
        <f t="shared" si="1"/>
        <v/>
      </c>
    </row>
    <row r="55" spans="1:10" ht="15" thickBot="1" x14ac:dyDescent="0.25">
      <c r="A55" s="70" t="s">
        <v>17</v>
      </c>
      <c r="B55" s="71" t="s">
        <v>12539</v>
      </c>
      <c r="C55" s="67"/>
      <c r="D55" s="26" t="str">
        <f>_xlfn.IFNA((HLOOKUP($F$13,'Industry Factor Sets'!B$1:K$38, ROW('Industry Factor Sets'!34:34),FALSE)),"")</f>
        <v/>
      </c>
      <c r="E55" s="285" t="str">
        <f>_xlfn.IFNA((IF($F$13="SOCMI Non-leaker","-",HLOOKUP($F$16,'Control Efficiencies'!A$1:L$34,ROW('Control Efficiencies'!34:34),FALSE))),"")</f>
        <v/>
      </c>
      <c r="F55" s="286"/>
      <c r="G55" s="285" t="str">
        <f>IFERROR(_xlfn.IFS(F18="No",0,F18="Yes - 75%",0.75,F18="Yes - 95%",0.95),"")</f>
        <v/>
      </c>
      <c r="H55" s="286"/>
      <c r="I55" s="28" t="str">
        <f t="shared" si="0"/>
        <v/>
      </c>
      <c r="J55" s="68" t="str">
        <f t="shared" si="1"/>
        <v/>
      </c>
    </row>
    <row r="56" spans="1:10" ht="15.75" thickBot="1" x14ac:dyDescent="0.3">
      <c r="A56" s="252" t="s">
        <v>12574</v>
      </c>
      <c r="B56" s="253"/>
      <c r="C56" s="253"/>
      <c r="D56" s="253"/>
      <c r="E56" s="253"/>
      <c r="F56" s="253"/>
      <c r="G56" s="253"/>
      <c r="H56" s="253"/>
      <c r="I56" s="72">
        <f>SUM(I23:I55)</f>
        <v>0</v>
      </c>
      <c r="J56" s="69">
        <f>SUM(J23:J55)</f>
        <v>0</v>
      </c>
    </row>
    <row r="57" spans="1:10" ht="15" thickBot="1" x14ac:dyDescent="0.25">
      <c r="A57" s="223" t="s">
        <v>75</v>
      </c>
      <c r="B57" s="223"/>
      <c r="C57" s="223"/>
      <c r="D57" s="223"/>
      <c r="E57" s="223"/>
      <c r="F57" s="223"/>
      <c r="G57" s="223"/>
      <c r="H57" s="223"/>
      <c r="I57" s="223"/>
      <c r="J57" s="223"/>
    </row>
    <row r="58" spans="1:10" ht="15.75" thickBot="1" x14ac:dyDescent="0.3">
      <c r="A58" s="224" t="s">
        <v>12572</v>
      </c>
      <c r="B58" s="225"/>
      <c r="C58" s="225"/>
      <c r="D58" s="225"/>
      <c r="E58" s="225"/>
      <c r="F58" s="225"/>
      <c r="G58" s="225"/>
      <c r="H58" s="225"/>
      <c r="I58" s="225"/>
      <c r="J58" s="226"/>
    </row>
    <row r="59" spans="1:10" x14ac:dyDescent="0.2">
      <c r="A59" s="255" t="s">
        <v>12570</v>
      </c>
      <c r="B59" s="256"/>
      <c r="C59" s="256"/>
      <c r="D59" s="256"/>
      <c r="E59" s="257"/>
      <c r="F59" s="257"/>
      <c r="G59" s="257"/>
      <c r="H59" s="257"/>
      <c r="I59" s="257"/>
      <c r="J59" s="258"/>
    </row>
    <row r="60" spans="1:10" ht="75" customHeight="1" thickBot="1" x14ac:dyDescent="0.25">
      <c r="A60" s="259" t="s">
        <v>12571</v>
      </c>
      <c r="B60" s="260"/>
      <c r="C60" s="260"/>
      <c r="D60" s="260"/>
      <c r="E60" s="261"/>
      <c r="F60" s="261"/>
      <c r="G60" s="261"/>
      <c r="H60" s="261"/>
      <c r="I60" s="261"/>
      <c r="J60" s="262"/>
    </row>
    <row r="61" spans="1:10" ht="60" customHeight="1" x14ac:dyDescent="0.25">
      <c r="A61" s="21" t="s">
        <v>0</v>
      </c>
      <c r="B61" s="77" t="s">
        <v>41</v>
      </c>
      <c r="C61" s="263" t="s">
        <v>30</v>
      </c>
      <c r="D61" s="264"/>
      <c r="E61" s="199" t="s">
        <v>91</v>
      </c>
      <c r="F61" s="200"/>
      <c r="G61" s="199" t="s">
        <v>12556</v>
      </c>
      <c r="H61" s="200"/>
      <c r="I61" s="94" t="s">
        <v>89</v>
      </c>
      <c r="J61" s="36" t="s">
        <v>90</v>
      </c>
    </row>
    <row r="62" spans="1:10" x14ac:dyDescent="0.2">
      <c r="A62" s="134"/>
      <c r="B62" s="135"/>
      <c r="C62" s="205"/>
      <c r="D62" s="206"/>
      <c r="E62" s="197"/>
      <c r="F62" s="198"/>
      <c r="G62" s="197"/>
      <c r="H62" s="198"/>
      <c r="I62" s="28">
        <f>$C62*$E62*(1-$G62)</f>
        <v>0</v>
      </c>
      <c r="J62" s="29">
        <f t="shared" si="1"/>
        <v>0</v>
      </c>
    </row>
    <row r="63" spans="1:10" x14ac:dyDescent="0.2">
      <c r="A63" s="134"/>
      <c r="B63" s="135"/>
      <c r="C63" s="205"/>
      <c r="D63" s="206"/>
      <c r="E63" s="197"/>
      <c r="F63" s="198"/>
      <c r="G63" s="197"/>
      <c r="H63" s="198"/>
      <c r="I63" s="28">
        <f t="shared" ref="I63:I71" si="2">$C63*$E63*(1-$G63)</f>
        <v>0</v>
      </c>
      <c r="J63" s="29">
        <f t="shared" si="1"/>
        <v>0</v>
      </c>
    </row>
    <row r="64" spans="1:10" x14ac:dyDescent="0.2">
      <c r="A64" s="134"/>
      <c r="B64" s="135"/>
      <c r="C64" s="205"/>
      <c r="D64" s="206"/>
      <c r="E64" s="197"/>
      <c r="F64" s="198"/>
      <c r="G64" s="197"/>
      <c r="H64" s="198"/>
      <c r="I64" s="28">
        <f t="shared" si="2"/>
        <v>0</v>
      </c>
      <c r="J64" s="29">
        <f t="shared" si="1"/>
        <v>0</v>
      </c>
    </row>
    <row r="65" spans="1:10" x14ac:dyDescent="0.2">
      <c r="A65" s="134"/>
      <c r="B65" s="135"/>
      <c r="C65" s="205"/>
      <c r="D65" s="206"/>
      <c r="E65" s="197"/>
      <c r="F65" s="198"/>
      <c r="G65" s="197"/>
      <c r="H65" s="198"/>
      <c r="I65" s="28">
        <f t="shared" si="2"/>
        <v>0</v>
      </c>
      <c r="J65" s="29">
        <f t="shared" si="1"/>
        <v>0</v>
      </c>
    </row>
    <row r="66" spans="1:10" x14ac:dyDescent="0.2">
      <c r="A66" s="134"/>
      <c r="B66" s="135"/>
      <c r="C66" s="205"/>
      <c r="D66" s="206"/>
      <c r="E66" s="197"/>
      <c r="F66" s="198"/>
      <c r="G66" s="197"/>
      <c r="H66" s="198"/>
      <c r="I66" s="28">
        <f t="shared" si="2"/>
        <v>0</v>
      </c>
      <c r="J66" s="29">
        <f t="shared" si="1"/>
        <v>0</v>
      </c>
    </row>
    <row r="67" spans="1:10" x14ac:dyDescent="0.2">
      <c r="A67" s="134"/>
      <c r="B67" s="135"/>
      <c r="C67" s="205"/>
      <c r="D67" s="206"/>
      <c r="E67" s="197"/>
      <c r="F67" s="198"/>
      <c r="G67" s="197"/>
      <c r="H67" s="198"/>
      <c r="I67" s="28">
        <f t="shared" si="2"/>
        <v>0</v>
      </c>
      <c r="J67" s="29">
        <f t="shared" si="1"/>
        <v>0</v>
      </c>
    </row>
    <row r="68" spans="1:10" x14ac:dyDescent="0.2">
      <c r="A68" s="134"/>
      <c r="B68" s="135"/>
      <c r="C68" s="205"/>
      <c r="D68" s="206"/>
      <c r="E68" s="197"/>
      <c r="F68" s="198"/>
      <c r="G68" s="197"/>
      <c r="H68" s="198"/>
      <c r="I68" s="28">
        <f t="shared" si="2"/>
        <v>0</v>
      </c>
      <c r="J68" s="29">
        <f t="shared" si="1"/>
        <v>0</v>
      </c>
    </row>
    <row r="69" spans="1:10" x14ac:dyDescent="0.2">
      <c r="A69" s="134"/>
      <c r="B69" s="135"/>
      <c r="C69" s="205"/>
      <c r="D69" s="206"/>
      <c r="E69" s="197"/>
      <c r="F69" s="198"/>
      <c r="G69" s="197"/>
      <c r="H69" s="198"/>
      <c r="I69" s="28">
        <f t="shared" si="2"/>
        <v>0</v>
      </c>
      <c r="J69" s="29">
        <f t="shared" si="1"/>
        <v>0</v>
      </c>
    </row>
    <row r="70" spans="1:10" x14ac:dyDescent="0.2">
      <c r="A70" s="134"/>
      <c r="B70" s="135"/>
      <c r="C70" s="205"/>
      <c r="D70" s="206"/>
      <c r="E70" s="197"/>
      <c r="F70" s="198"/>
      <c r="G70" s="197"/>
      <c r="H70" s="198"/>
      <c r="I70" s="28">
        <f t="shared" si="2"/>
        <v>0</v>
      </c>
      <c r="J70" s="29">
        <f t="shared" si="1"/>
        <v>0</v>
      </c>
    </row>
    <row r="71" spans="1:10" ht="15" thickBot="1" x14ac:dyDescent="0.25">
      <c r="A71" s="138"/>
      <c r="B71" s="139"/>
      <c r="C71" s="201"/>
      <c r="D71" s="202"/>
      <c r="E71" s="203"/>
      <c r="F71" s="204"/>
      <c r="G71" s="197"/>
      <c r="H71" s="198"/>
      <c r="I71" s="28">
        <f t="shared" si="2"/>
        <v>0</v>
      </c>
      <c r="J71" s="68">
        <f t="shared" si="1"/>
        <v>0</v>
      </c>
    </row>
    <row r="72" spans="1:10" ht="15.75" thickBot="1" x14ac:dyDescent="0.3">
      <c r="A72" s="252" t="s">
        <v>12575</v>
      </c>
      <c r="B72" s="253"/>
      <c r="C72" s="253"/>
      <c r="D72" s="253"/>
      <c r="E72" s="253"/>
      <c r="F72" s="253"/>
      <c r="G72" s="253"/>
      <c r="H72" s="253"/>
      <c r="I72" s="87">
        <f>SUM(I62:I71)</f>
        <v>0</v>
      </c>
      <c r="J72" s="88">
        <f>SUM(J62:J71)</f>
        <v>0</v>
      </c>
    </row>
    <row r="73" spans="1:10" ht="15.75" thickBot="1" x14ac:dyDescent="0.3">
      <c r="A73" s="252" t="s">
        <v>12573</v>
      </c>
      <c r="B73" s="253"/>
      <c r="C73" s="253"/>
      <c r="D73" s="253"/>
      <c r="E73" s="253"/>
      <c r="F73" s="253"/>
      <c r="G73" s="253"/>
      <c r="H73" s="253"/>
      <c r="I73" s="87">
        <f>IFERROR(SUM(I56+I72),"")</f>
        <v>0</v>
      </c>
      <c r="J73" s="88">
        <f>IFERROR(SUM(J56+J72),"")</f>
        <v>0</v>
      </c>
    </row>
    <row r="74" spans="1:10" ht="15" thickBot="1" x14ac:dyDescent="0.25">
      <c r="A74" s="223" t="s">
        <v>75</v>
      </c>
      <c r="B74" s="223"/>
      <c r="C74" s="223"/>
      <c r="D74" s="223"/>
      <c r="E74" s="223"/>
      <c r="F74" s="223"/>
      <c r="G74" s="223"/>
      <c r="H74" s="223"/>
      <c r="I74" s="223"/>
      <c r="J74" s="223"/>
    </row>
    <row r="75" spans="1:10" ht="15.75" thickBot="1" x14ac:dyDescent="0.3">
      <c r="A75" s="224" t="s">
        <v>12551</v>
      </c>
      <c r="B75" s="225"/>
      <c r="C75" s="225"/>
      <c r="D75" s="225"/>
      <c r="E75" s="225"/>
      <c r="F75" s="225"/>
      <c r="G75" s="225"/>
      <c r="H75" s="225"/>
      <c r="I75" s="225"/>
      <c r="J75" s="226"/>
    </row>
    <row r="76" spans="1:10" ht="15" x14ac:dyDescent="0.25">
      <c r="A76" s="21" t="s">
        <v>100</v>
      </c>
      <c r="B76" s="254" t="s">
        <v>62</v>
      </c>
      <c r="C76" s="254"/>
      <c r="D76" s="254"/>
      <c r="E76" s="254" t="s">
        <v>12528</v>
      </c>
      <c r="F76" s="254"/>
      <c r="G76" s="254"/>
      <c r="H76" s="77" t="s">
        <v>12791</v>
      </c>
      <c r="I76" s="85" t="s">
        <v>31</v>
      </c>
      <c r="J76" s="86" t="s">
        <v>32</v>
      </c>
    </row>
    <row r="77" spans="1:10" x14ac:dyDescent="0.2">
      <c r="A77" s="4"/>
      <c r="B77" s="244" t="str">
        <f>_xlfn.IFNA(VLOOKUP(A77,Species!$A$3:$B$6713,2,FALSE),"")</f>
        <v/>
      </c>
      <c r="C77" s="244"/>
      <c r="D77" s="244"/>
      <c r="E77" s="245"/>
      <c r="F77" s="245"/>
      <c r="G77" s="245"/>
      <c r="H77" s="156"/>
      <c r="I77" s="90">
        <f>H77*IF($E$59="Yes", $I$73, $I$56)</f>
        <v>0</v>
      </c>
      <c r="J77" s="91">
        <f>H77*IF($E$59="yes", $J$73,$J$56)</f>
        <v>0</v>
      </c>
    </row>
    <row r="78" spans="1:10" x14ac:dyDescent="0.2">
      <c r="A78" s="4"/>
      <c r="B78" s="244" t="str">
        <f>_xlfn.IFNA(VLOOKUP(A78,Species!$A$3:$B$6713,2,FALSE),"")</f>
        <v/>
      </c>
      <c r="C78" s="244"/>
      <c r="D78" s="244"/>
      <c r="E78" s="245"/>
      <c r="F78" s="245"/>
      <c r="G78" s="245"/>
      <c r="H78" s="156"/>
      <c r="I78" s="121">
        <f t="shared" ref="I78:I101" si="3">H78*IF($E$59="Yes", $I$73, $I$56)</f>
        <v>0</v>
      </c>
      <c r="J78" s="122">
        <f t="shared" ref="J78:J101" si="4">H78*IF($E$59="yes", $J$73,$J$56)</f>
        <v>0</v>
      </c>
    </row>
    <row r="79" spans="1:10" x14ac:dyDescent="0.2">
      <c r="A79" s="4"/>
      <c r="B79" s="244" t="str">
        <f>_xlfn.IFNA(VLOOKUP(A79,Species!$A$3:$B$6713,2,FALSE),"")</f>
        <v/>
      </c>
      <c r="C79" s="244"/>
      <c r="D79" s="244"/>
      <c r="E79" s="245"/>
      <c r="F79" s="245"/>
      <c r="G79" s="245"/>
      <c r="H79" s="156"/>
      <c r="I79" s="121">
        <f t="shared" si="3"/>
        <v>0</v>
      </c>
      <c r="J79" s="122">
        <f t="shared" si="4"/>
        <v>0</v>
      </c>
    </row>
    <row r="80" spans="1:10" x14ac:dyDescent="0.2">
      <c r="A80" s="4"/>
      <c r="B80" s="244" t="str">
        <f>_xlfn.IFNA(VLOOKUP(A80,Species!$A$3:$B$6713,2,FALSE),"")</f>
        <v/>
      </c>
      <c r="C80" s="244"/>
      <c r="D80" s="244"/>
      <c r="E80" s="245"/>
      <c r="F80" s="245"/>
      <c r="G80" s="245"/>
      <c r="H80" s="156"/>
      <c r="I80" s="121">
        <f t="shared" si="3"/>
        <v>0</v>
      </c>
      <c r="J80" s="122">
        <f t="shared" si="4"/>
        <v>0</v>
      </c>
    </row>
    <row r="81" spans="1:10" x14ac:dyDescent="0.2">
      <c r="A81" s="4"/>
      <c r="B81" s="244" t="str">
        <f>_xlfn.IFNA(VLOOKUP(A81,Species!$A$3:$B$6713,2,FALSE),"")</f>
        <v/>
      </c>
      <c r="C81" s="244"/>
      <c r="D81" s="244"/>
      <c r="E81" s="245"/>
      <c r="F81" s="245"/>
      <c r="G81" s="245"/>
      <c r="H81" s="156"/>
      <c r="I81" s="121">
        <f t="shared" si="3"/>
        <v>0</v>
      </c>
      <c r="J81" s="122">
        <f t="shared" si="4"/>
        <v>0</v>
      </c>
    </row>
    <row r="82" spans="1:10" x14ac:dyDescent="0.2">
      <c r="A82" s="4"/>
      <c r="B82" s="244" t="str">
        <f>_xlfn.IFNA(VLOOKUP(A82,Species!$A$3:$B$6713,2,FALSE),"")</f>
        <v/>
      </c>
      <c r="C82" s="244"/>
      <c r="D82" s="244"/>
      <c r="E82" s="245"/>
      <c r="F82" s="245"/>
      <c r="G82" s="245"/>
      <c r="H82" s="156"/>
      <c r="I82" s="121">
        <f t="shared" si="3"/>
        <v>0</v>
      </c>
      <c r="J82" s="122">
        <f t="shared" si="4"/>
        <v>0</v>
      </c>
    </row>
    <row r="83" spans="1:10" x14ac:dyDescent="0.2">
      <c r="A83" s="4"/>
      <c r="B83" s="244" t="str">
        <f>_xlfn.IFNA(VLOOKUP(A83,Species!$A$3:$B$6713,2,FALSE),"")</f>
        <v/>
      </c>
      <c r="C83" s="244"/>
      <c r="D83" s="244"/>
      <c r="E83" s="245"/>
      <c r="F83" s="245"/>
      <c r="G83" s="245"/>
      <c r="H83" s="156"/>
      <c r="I83" s="121">
        <f t="shared" si="3"/>
        <v>0</v>
      </c>
      <c r="J83" s="122">
        <f t="shared" si="4"/>
        <v>0</v>
      </c>
    </row>
    <row r="84" spans="1:10" x14ac:dyDescent="0.2">
      <c r="A84" s="4"/>
      <c r="B84" s="244" t="str">
        <f>_xlfn.IFNA(VLOOKUP(A84,Species!$A$3:$B$6713,2,FALSE),"")</f>
        <v/>
      </c>
      <c r="C84" s="244"/>
      <c r="D84" s="244"/>
      <c r="E84" s="245"/>
      <c r="F84" s="245"/>
      <c r="G84" s="245"/>
      <c r="H84" s="156"/>
      <c r="I84" s="121">
        <f t="shared" si="3"/>
        <v>0</v>
      </c>
      <c r="J84" s="122">
        <f t="shared" si="4"/>
        <v>0</v>
      </c>
    </row>
    <row r="85" spans="1:10" x14ac:dyDescent="0.2">
      <c r="A85" s="4"/>
      <c r="B85" s="244" t="str">
        <f>_xlfn.IFNA(VLOOKUP(A85,Species!$A$3:$B$6713,2,FALSE),"")</f>
        <v/>
      </c>
      <c r="C85" s="244"/>
      <c r="D85" s="244"/>
      <c r="E85" s="245"/>
      <c r="F85" s="245"/>
      <c r="G85" s="245"/>
      <c r="H85" s="156"/>
      <c r="I85" s="121">
        <f t="shared" si="3"/>
        <v>0</v>
      </c>
      <c r="J85" s="122">
        <f t="shared" si="4"/>
        <v>0</v>
      </c>
    </row>
    <row r="86" spans="1:10" x14ac:dyDescent="0.2">
      <c r="A86" s="4"/>
      <c r="B86" s="244" t="str">
        <f>_xlfn.IFNA(VLOOKUP(A86,Species!$A$3:$B$6713,2,FALSE),"")</f>
        <v/>
      </c>
      <c r="C86" s="244"/>
      <c r="D86" s="244"/>
      <c r="E86" s="245"/>
      <c r="F86" s="245"/>
      <c r="G86" s="245"/>
      <c r="H86" s="156"/>
      <c r="I86" s="121">
        <f t="shared" si="3"/>
        <v>0</v>
      </c>
      <c r="J86" s="122">
        <f t="shared" si="4"/>
        <v>0</v>
      </c>
    </row>
    <row r="87" spans="1:10" x14ac:dyDescent="0.2">
      <c r="A87" s="4"/>
      <c r="B87" s="244" t="str">
        <f>_xlfn.IFNA(VLOOKUP(A87,Species!$A$3:$B$6713,2,FALSE),"")</f>
        <v/>
      </c>
      <c r="C87" s="244"/>
      <c r="D87" s="244"/>
      <c r="E87" s="245"/>
      <c r="F87" s="245"/>
      <c r="G87" s="245"/>
      <c r="H87" s="156"/>
      <c r="I87" s="121">
        <f t="shared" si="3"/>
        <v>0</v>
      </c>
      <c r="J87" s="122">
        <f t="shared" si="4"/>
        <v>0</v>
      </c>
    </row>
    <row r="88" spans="1:10" x14ac:dyDescent="0.2">
      <c r="A88" s="4"/>
      <c r="B88" s="244" t="str">
        <f>_xlfn.IFNA(VLOOKUP(A88,Species!$A$3:$B$6713,2,FALSE),"")</f>
        <v/>
      </c>
      <c r="C88" s="244"/>
      <c r="D88" s="244"/>
      <c r="E88" s="245"/>
      <c r="F88" s="245"/>
      <c r="G88" s="245"/>
      <c r="H88" s="156"/>
      <c r="I88" s="121">
        <f t="shared" si="3"/>
        <v>0</v>
      </c>
      <c r="J88" s="122">
        <f t="shared" si="4"/>
        <v>0</v>
      </c>
    </row>
    <row r="89" spans="1:10" x14ac:dyDescent="0.2">
      <c r="A89" s="4"/>
      <c r="B89" s="244" t="str">
        <f>_xlfn.IFNA(VLOOKUP(A89,Species!$A$3:$B$6713,2,FALSE),"")</f>
        <v/>
      </c>
      <c r="C89" s="244"/>
      <c r="D89" s="244"/>
      <c r="E89" s="245"/>
      <c r="F89" s="245"/>
      <c r="G89" s="245"/>
      <c r="H89" s="156"/>
      <c r="I89" s="121">
        <f t="shared" si="3"/>
        <v>0</v>
      </c>
      <c r="J89" s="122">
        <f t="shared" si="4"/>
        <v>0</v>
      </c>
    </row>
    <row r="90" spans="1:10" x14ac:dyDescent="0.2">
      <c r="A90" s="4"/>
      <c r="B90" s="244" t="str">
        <f>_xlfn.IFNA(VLOOKUP(A90,Species!$A$3:$B$6713,2,FALSE),"")</f>
        <v/>
      </c>
      <c r="C90" s="244"/>
      <c r="D90" s="244"/>
      <c r="E90" s="245"/>
      <c r="F90" s="245"/>
      <c r="G90" s="245"/>
      <c r="H90" s="156"/>
      <c r="I90" s="121">
        <f t="shared" si="3"/>
        <v>0</v>
      </c>
      <c r="J90" s="122">
        <f t="shared" si="4"/>
        <v>0</v>
      </c>
    </row>
    <row r="91" spans="1:10" x14ac:dyDescent="0.2">
      <c r="A91" s="4"/>
      <c r="B91" s="244" t="str">
        <f>_xlfn.IFNA(VLOOKUP(A91,Species!$A$3:$B$6713,2,FALSE),"")</f>
        <v/>
      </c>
      <c r="C91" s="244"/>
      <c r="D91" s="244"/>
      <c r="E91" s="245"/>
      <c r="F91" s="245"/>
      <c r="G91" s="245"/>
      <c r="H91" s="156"/>
      <c r="I91" s="121">
        <f t="shared" si="3"/>
        <v>0</v>
      </c>
      <c r="J91" s="122">
        <f t="shared" si="4"/>
        <v>0</v>
      </c>
    </row>
    <row r="92" spans="1:10" x14ac:dyDescent="0.2">
      <c r="A92" s="4"/>
      <c r="B92" s="244" t="str">
        <f>_xlfn.IFNA(VLOOKUP(A92,Species!$A$3:$B$6713,2,FALSE),"")</f>
        <v/>
      </c>
      <c r="C92" s="244"/>
      <c r="D92" s="244"/>
      <c r="E92" s="245"/>
      <c r="F92" s="245"/>
      <c r="G92" s="245"/>
      <c r="H92" s="156"/>
      <c r="I92" s="121">
        <f t="shared" si="3"/>
        <v>0</v>
      </c>
      <c r="J92" s="122">
        <f t="shared" si="4"/>
        <v>0</v>
      </c>
    </row>
    <row r="93" spans="1:10" x14ac:dyDescent="0.2">
      <c r="A93" s="4"/>
      <c r="B93" s="244" t="str">
        <f>_xlfn.IFNA(VLOOKUP(A93,Species!$A$3:$B$6713,2,FALSE),"")</f>
        <v/>
      </c>
      <c r="C93" s="244"/>
      <c r="D93" s="244"/>
      <c r="E93" s="245"/>
      <c r="F93" s="245"/>
      <c r="G93" s="245"/>
      <c r="H93" s="156"/>
      <c r="I93" s="121">
        <f t="shared" si="3"/>
        <v>0</v>
      </c>
      <c r="J93" s="122">
        <f t="shared" si="4"/>
        <v>0</v>
      </c>
    </row>
    <row r="94" spans="1:10" x14ac:dyDescent="0.2">
      <c r="A94" s="4"/>
      <c r="B94" s="244" t="str">
        <f>_xlfn.IFNA(VLOOKUP(A94,Species!$A$3:$B$6713,2,FALSE),"")</f>
        <v/>
      </c>
      <c r="C94" s="244"/>
      <c r="D94" s="244"/>
      <c r="E94" s="245"/>
      <c r="F94" s="245"/>
      <c r="G94" s="245"/>
      <c r="H94" s="156"/>
      <c r="I94" s="121">
        <f t="shared" si="3"/>
        <v>0</v>
      </c>
      <c r="J94" s="122">
        <f t="shared" si="4"/>
        <v>0</v>
      </c>
    </row>
    <row r="95" spans="1:10" x14ac:dyDescent="0.2">
      <c r="A95" s="4"/>
      <c r="B95" s="244" t="str">
        <f>_xlfn.IFNA(VLOOKUP(A95,Species!$A$3:$B$6713,2,FALSE),"")</f>
        <v/>
      </c>
      <c r="C95" s="244"/>
      <c r="D95" s="244"/>
      <c r="E95" s="245"/>
      <c r="F95" s="245"/>
      <c r="G95" s="245"/>
      <c r="H95" s="156"/>
      <c r="I95" s="121">
        <f t="shared" si="3"/>
        <v>0</v>
      </c>
      <c r="J95" s="122">
        <f t="shared" si="4"/>
        <v>0</v>
      </c>
    </row>
    <row r="96" spans="1:10" x14ac:dyDescent="0.2">
      <c r="A96" s="4"/>
      <c r="B96" s="244" t="str">
        <f>_xlfn.IFNA(VLOOKUP(A96,Species!$A$3:$B$6713,2,FALSE),"")</f>
        <v/>
      </c>
      <c r="C96" s="244"/>
      <c r="D96" s="244"/>
      <c r="E96" s="245"/>
      <c r="F96" s="245"/>
      <c r="G96" s="245"/>
      <c r="H96" s="156"/>
      <c r="I96" s="121">
        <f>H96*IF($E$59="Yes", $I$73, $I$56)</f>
        <v>0</v>
      </c>
      <c r="J96" s="122">
        <f t="shared" si="4"/>
        <v>0</v>
      </c>
    </row>
    <row r="97" spans="1:10" x14ac:dyDescent="0.2">
      <c r="A97" s="4"/>
      <c r="B97" s="244" t="str">
        <f>_xlfn.IFNA(VLOOKUP(A97,Species!$A$3:$B$6713,2,FALSE),"")</f>
        <v/>
      </c>
      <c r="C97" s="244"/>
      <c r="D97" s="244"/>
      <c r="E97" s="245"/>
      <c r="F97" s="245"/>
      <c r="G97" s="245"/>
      <c r="H97" s="156"/>
      <c r="I97" s="121">
        <f t="shared" si="3"/>
        <v>0</v>
      </c>
      <c r="J97" s="122">
        <f t="shared" si="4"/>
        <v>0</v>
      </c>
    </row>
    <row r="98" spans="1:10" x14ac:dyDescent="0.2">
      <c r="A98" s="4"/>
      <c r="B98" s="244" t="str">
        <f>_xlfn.IFNA(VLOOKUP(A98,Species!$A$3:$B$6713,2,FALSE),"")</f>
        <v/>
      </c>
      <c r="C98" s="244"/>
      <c r="D98" s="244"/>
      <c r="E98" s="245"/>
      <c r="F98" s="245"/>
      <c r="G98" s="245"/>
      <c r="H98" s="156"/>
      <c r="I98" s="121">
        <f t="shared" si="3"/>
        <v>0</v>
      </c>
      <c r="J98" s="122">
        <f t="shared" si="4"/>
        <v>0</v>
      </c>
    </row>
    <row r="99" spans="1:10" x14ac:dyDescent="0.2">
      <c r="A99" s="4"/>
      <c r="B99" s="244" t="str">
        <f>_xlfn.IFNA(VLOOKUP(A99,Species!$A$3:$B$6713,2,FALSE),"")</f>
        <v/>
      </c>
      <c r="C99" s="244"/>
      <c r="D99" s="244"/>
      <c r="E99" s="245"/>
      <c r="F99" s="245"/>
      <c r="G99" s="245"/>
      <c r="H99" s="156"/>
      <c r="I99" s="121">
        <f t="shared" si="3"/>
        <v>0</v>
      </c>
      <c r="J99" s="122">
        <f t="shared" si="4"/>
        <v>0</v>
      </c>
    </row>
    <row r="100" spans="1:10" x14ac:dyDescent="0.2">
      <c r="A100" s="4"/>
      <c r="B100" s="244" t="str">
        <f>_xlfn.IFNA(VLOOKUP(A100,Species!$A$3:$B$6713,2,FALSE),"")</f>
        <v/>
      </c>
      <c r="C100" s="244"/>
      <c r="D100" s="244"/>
      <c r="E100" s="245"/>
      <c r="F100" s="245"/>
      <c r="G100" s="245"/>
      <c r="H100" s="156"/>
      <c r="I100" s="121">
        <f t="shared" si="3"/>
        <v>0</v>
      </c>
      <c r="J100" s="122">
        <f t="shared" si="4"/>
        <v>0</v>
      </c>
    </row>
    <row r="101" spans="1:10" ht="15" thickBot="1" x14ac:dyDescent="0.25">
      <c r="A101" s="73"/>
      <c r="B101" s="244" t="str">
        <f>_xlfn.IFNA(VLOOKUP(A101,Species!$A$3:$B$6713,2,FALSE),"")</f>
        <v/>
      </c>
      <c r="C101" s="244"/>
      <c r="D101" s="244"/>
      <c r="E101" s="266"/>
      <c r="F101" s="266"/>
      <c r="G101" s="266"/>
      <c r="H101" s="156"/>
      <c r="I101" s="121">
        <f t="shared" si="3"/>
        <v>0</v>
      </c>
      <c r="J101" s="122">
        <f t="shared" si="4"/>
        <v>0</v>
      </c>
    </row>
    <row r="102" spans="1:10" ht="15.75" thickBot="1" x14ac:dyDescent="0.3">
      <c r="A102" s="267" t="s">
        <v>33</v>
      </c>
      <c r="B102" s="268"/>
      <c r="C102" s="268"/>
      <c r="D102" s="268"/>
      <c r="E102" s="268"/>
      <c r="F102" s="268"/>
      <c r="G102" s="269"/>
      <c r="H102" s="151">
        <f>SUM(H77:H101)</f>
        <v>0</v>
      </c>
      <c r="I102" s="87">
        <f>SUM(I77:I101)</f>
        <v>0</v>
      </c>
      <c r="J102" s="88">
        <f>SUM(J77:J101)</f>
        <v>0</v>
      </c>
    </row>
    <row r="103" spans="1:10" ht="15" thickBot="1" x14ac:dyDescent="0.25">
      <c r="A103" s="223" t="s">
        <v>75</v>
      </c>
      <c r="B103" s="223"/>
      <c r="C103" s="223"/>
      <c r="D103" s="223"/>
      <c r="E103" s="223"/>
      <c r="F103" s="223"/>
      <c r="G103" s="223"/>
      <c r="H103" s="223"/>
      <c r="I103" s="223"/>
      <c r="J103" s="223"/>
    </row>
    <row r="104" spans="1:10" ht="15.75" thickBot="1" x14ac:dyDescent="0.3">
      <c r="A104" s="270" t="s">
        <v>92</v>
      </c>
      <c r="B104" s="271"/>
      <c r="C104" s="271"/>
      <c r="D104" s="271"/>
      <c r="E104" s="271"/>
      <c r="F104" s="271"/>
      <c r="G104" s="271"/>
      <c r="H104" s="271"/>
      <c r="I104" s="271"/>
      <c r="J104" s="272"/>
    </row>
    <row r="105" spans="1:10" x14ac:dyDescent="0.2">
      <c r="A105" s="273" t="s">
        <v>72</v>
      </c>
      <c r="B105" s="274"/>
      <c r="C105" s="274"/>
      <c r="D105" s="274"/>
      <c r="E105" s="274"/>
      <c r="F105" s="274"/>
      <c r="G105" s="274"/>
      <c r="H105" s="274"/>
      <c r="I105" s="274"/>
      <c r="J105" s="275"/>
    </row>
    <row r="106" spans="1:10" ht="60" customHeight="1" x14ac:dyDescent="0.2">
      <c r="A106" s="276" t="s">
        <v>71</v>
      </c>
      <c r="B106" s="277"/>
      <c r="C106" s="277"/>
      <c r="D106" s="277"/>
      <c r="E106" s="277"/>
      <c r="F106" s="277"/>
      <c r="G106" s="277"/>
      <c r="H106" s="277"/>
      <c r="I106" s="277"/>
      <c r="J106" s="278"/>
    </row>
    <row r="107" spans="1:10" x14ac:dyDescent="0.2">
      <c r="A107" s="276" t="s">
        <v>12567</v>
      </c>
      <c r="B107" s="277"/>
      <c r="C107" s="277"/>
      <c r="D107" s="277"/>
      <c r="E107" s="277"/>
      <c r="F107" s="277"/>
      <c r="G107" s="277"/>
      <c r="H107" s="277"/>
      <c r="I107" s="277"/>
      <c r="J107" s="278"/>
    </row>
    <row r="108" spans="1:10" x14ac:dyDescent="0.2">
      <c r="A108" s="279" t="s">
        <v>12568</v>
      </c>
      <c r="B108" s="277"/>
      <c r="C108" s="277"/>
      <c r="D108" s="277"/>
      <c r="E108" s="277"/>
      <c r="F108" s="277"/>
      <c r="G108" s="277"/>
      <c r="H108" s="277"/>
      <c r="I108" s="277"/>
      <c r="J108" s="278"/>
    </row>
    <row r="109" spans="1:10" x14ac:dyDescent="0.2">
      <c r="A109" s="276" t="s">
        <v>12612</v>
      </c>
      <c r="B109" s="277"/>
      <c r="C109" s="277"/>
      <c r="D109" s="277"/>
      <c r="E109" s="277"/>
      <c r="F109" s="277"/>
      <c r="G109" s="277"/>
      <c r="H109" s="277"/>
      <c r="I109" s="277"/>
      <c r="J109" s="278"/>
    </row>
    <row r="110" spans="1:10" s="161" customFormat="1" ht="15" thickBot="1" x14ac:dyDescent="0.25">
      <c r="A110" s="280" t="s">
        <v>12597</v>
      </c>
      <c r="B110" s="281"/>
      <c r="C110" s="281"/>
      <c r="D110" s="281"/>
      <c r="E110" s="281"/>
      <c r="F110" s="281"/>
      <c r="G110" s="281"/>
      <c r="H110" s="281"/>
      <c r="I110" s="281"/>
      <c r="J110" s="282"/>
    </row>
    <row r="111" spans="1:10" ht="31.5" customHeight="1" thickBot="1" x14ac:dyDescent="0.25">
      <c r="A111" s="280" t="str">
        <f>(IF(F13="SOCMI Non-leaker","[7] Applicable only for components with vapor pressure between 0.0147 psia and 0.147 psia. Control credit is included in factor; no additional control can be applied to these factors. 28PI LDAR program is required.","")&amp;IF(F13="","Please select factor for applicable footnote to show or hide.", ""))</f>
        <v>Please select factor for applicable footnote to show or hide.</v>
      </c>
      <c r="B111" s="281"/>
      <c r="C111" s="281"/>
      <c r="D111" s="281"/>
      <c r="E111" s="281"/>
      <c r="F111" s="281"/>
      <c r="G111" s="281"/>
      <c r="H111" s="281"/>
      <c r="I111" s="281"/>
      <c r="J111" s="282"/>
    </row>
    <row r="112" spans="1:10" x14ac:dyDescent="0.2">
      <c r="A112" s="265" t="s">
        <v>93</v>
      </c>
      <c r="B112" s="265"/>
      <c r="C112" s="265"/>
      <c r="D112" s="265"/>
      <c r="E112" s="265"/>
      <c r="F112" s="265"/>
      <c r="G112" s="265"/>
      <c r="H112" s="265"/>
      <c r="I112" s="265"/>
      <c r="J112" s="265"/>
    </row>
    <row r="113" hidden="1" x14ac:dyDescent="0.2"/>
    <row r="114" hidden="1" x14ac:dyDescent="0.2"/>
    <row r="115" hidden="1" x14ac:dyDescent="0.2"/>
    <row r="116" hidden="1" x14ac:dyDescent="0.2"/>
    <row r="117" hidden="1" x14ac:dyDescent="0.2"/>
    <row r="118" hidden="1" x14ac:dyDescent="0.2"/>
    <row r="119" hidden="1" x14ac:dyDescent="0.2"/>
  </sheetData>
  <sheetProtection algorithmName="SHA-512" hashValue="BHh+/5hVRUhL8aNXAlFnC+weV+Or3reRIOMp5QgVt5DKxyIT+FiCeqj9wiPxiislf1PhqM3KEBkBGtpkIpgJvA==" saltValue="B4Du6Ckbd4jj0MOYhz0DTw==" spinCount="100000" sheet="1" objects="1" scenarios="1"/>
  <mergeCells count="202">
    <mergeCell ref="G47:H47"/>
    <mergeCell ref="G48:H48"/>
    <mergeCell ref="G49:H49"/>
    <mergeCell ref="G50:H50"/>
    <mergeCell ref="G51:H51"/>
    <mergeCell ref="G52:H52"/>
    <mergeCell ref="G53:H53"/>
    <mergeCell ref="G54:H54"/>
    <mergeCell ref="G55:H55"/>
    <mergeCell ref="G38:H38"/>
    <mergeCell ref="G39:H39"/>
    <mergeCell ref="G40:H40"/>
    <mergeCell ref="G41:H41"/>
    <mergeCell ref="G42:H42"/>
    <mergeCell ref="G43:H43"/>
    <mergeCell ref="G44:H44"/>
    <mergeCell ref="G45:H45"/>
    <mergeCell ref="G46:H46"/>
    <mergeCell ref="G29:H29"/>
    <mergeCell ref="G30:H30"/>
    <mergeCell ref="G31:H31"/>
    <mergeCell ref="G32:H32"/>
    <mergeCell ref="G33:H33"/>
    <mergeCell ref="G34:H34"/>
    <mergeCell ref="G35:H35"/>
    <mergeCell ref="G36:H36"/>
    <mergeCell ref="G37:H37"/>
    <mergeCell ref="E47:F47"/>
    <mergeCell ref="E48:F48"/>
    <mergeCell ref="E49:F49"/>
    <mergeCell ref="E50:F50"/>
    <mergeCell ref="E51:F51"/>
    <mergeCell ref="E52:F52"/>
    <mergeCell ref="E53:F53"/>
    <mergeCell ref="E54:F54"/>
    <mergeCell ref="E55:F55"/>
    <mergeCell ref="E38:F38"/>
    <mergeCell ref="E39:F39"/>
    <mergeCell ref="E40:F40"/>
    <mergeCell ref="E41:F41"/>
    <mergeCell ref="E42:F42"/>
    <mergeCell ref="E43:F43"/>
    <mergeCell ref="E44:F44"/>
    <mergeCell ref="E45:F45"/>
    <mergeCell ref="E46:F46"/>
    <mergeCell ref="E29:F29"/>
    <mergeCell ref="E30:F30"/>
    <mergeCell ref="E31:F31"/>
    <mergeCell ref="E32:F32"/>
    <mergeCell ref="E33:F33"/>
    <mergeCell ref="E34:F34"/>
    <mergeCell ref="E35:F35"/>
    <mergeCell ref="E36:F36"/>
    <mergeCell ref="E37:F37"/>
    <mergeCell ref="E22:F22"/>
    <mergeCell ref="G22:H22"/>
    <mergeCell ref="E23:F23"/>
    <mergeCell ref="G23:H23"/>
    <mergeCell ref="E24:F24"/>
    <mergeCell ref="E25:F25"/>
    <mergeCell ref="E26:F26"/>
    <mergeCell ref="E27:F27"/>
    <mergeCell ref="E28:F28"/>
    <mergeCell ref="G24:H24"/>
    <mergeCell ref="G25:H25"/>
    <mergeCell ref="G26:H26"/>
    <mergeCell ref="G27:H27"/>
    <mergeCell ref="G28:H28"/>
    <mergeCell ref="B98:D98"/>
    <mergeCell ref="E98:G98"/>
    <mergeCell ref="A112:J112"/>
    <mergeCell ref="B99:D99"/>
    <mergeCell ref="E99:G99"/>
    <mergeCell ref="B100:D100"/>
    <mergeCell ref="E100:G100"/>
    <mergeCell ref="B101:D101"/>
    <mergeCell ref="E101:G101"/>
    <mergeCell ref="A102:G102"/>
    <mergeCell ref="A103:J103"/>
    <mergeCell ref="A104:J104"/>
    <mergeCell ref="A105:J105"/>
    <mergeCell ref="A106:J106"/>
    <mergeCell ref="A107:J107"/>
    <mergeCell ref="A108:J108"/>
    <mergeCell ref="A109:J109"/>
    <mergeCell ref="A111:J111"/>
    <mergeCell ref="A110:J110"/>
    <mergeCell ref="B93:D93"/>
    <mergeCell ref="E93:G93"/>
    <mergeCell ref="B94:D94"/>
    <mergeCell ref="E94:G94"/>
    <mergeCell ref="B95:D95"/>
    <mergeCell ref="E95:G95"/>
    <mergeCell ref="B96:D96"/>
    <mergeCell ref="E96:G96"/>
    <mergeCell ref="B97:D97"/>
    <mergeCell ref="E97:G97"/>
    <mergeCell ref="B88:D88"/>
    <mergeCell ref="E88:G88"/>
    <mergeCell ref="B89:D89"/>
    <mergeCell ref="E89:G89"/>
    <mergeCell ref="B90:D90"/>
    <mergeCell ref="E90:G90"/>
    <mergeCell ref="B91:D91"/>
    <mergeCell ref="E91:G91"/>
    <mergeCell ref="B92:D92"/>
    <mergeCell ref="E92:G92"/>
    <mergeCell ref="B83:D83"/>
    <mergeCell ref="E83:G83"/>
    <mergeCell ref="B84:D84"/>
    <mergeCell ref="E84:G84"/>
    <mergeCell ref="B85:D85"/>
    <mergeCell ref="E85:G85"/>
    <mergeCell ref="B86:D86"/>
    <mergeCell ref="E86:G86"/>
    <mergeCell ref="B87:D87"/>
    <mergeCell ref="E87:G87"/>
    <mergeCell ref="B78:D78"/>
    <mergeCell ref="E78:G78"/>
    <mergeCell ref="B79:D79"/>
    <mergeCell ref="E79:G79"/>
    <mergeCell ref="B80:D80"/>
    <mergeCell ref="E80:G80"/>
    <mergeCell ref="B81:D81"/>
    <mergeCell ref="E81:G81"/>
    <mergeCell ref="B82:D82"/>
    <mergeCell ref="E82:G82"/>
    <mergeCell ref="A17:E17"/>
    <mergeCell ref="F17:J17"/>
    <mergeCell ref="B77:D77"/>
    <mergeCell ref="E77:G77"/>
    <mergeCell ref="A18:E18"/>
    <mergeCell ref="F18:J18"/>
    <mergeCell ref="A19:E19"/>
    <mergeCell ref="F19:J19"/>
    <mergeCell ref="A20:J20"/>
    <mergeCell ref="A21:J21"/>
    <mergeCell ref="A72:H72"/>
    <mergeCell ref="A74:J74"/>
    <mergeCell ref="A75:J75"/>
    <mergeCell ref="B76:D76"/>
    <mergeCell ref="E76:G76"/>
    <mergeCell ref="A57:J57"/>
    <mergeCell ref="A58:J58"/>
    <mergeCell ref="A59:D59"/>
    <mergeCell ref="E59:J59"/>
    <mergeCell ref="A60:D60"/>
    <mergeCell ref="A56:H56"/>
    <mergeCell ref="A73:H73"/>
    <mergeCell ref="E60:J60"/>
    <mergeCell ref="C61:D61"/>
    <mergeCell ref="A15:J15"/>
    <mergeCell ref="A16:E16"/>
    <mergeCell ref="F16:J16"/>
    <mergeCell ref="B6:J6"/>
    <mergeCell ref="A1:J1"/>
    <mergeCell ref="A2:J2"/>
    <mergeCell ref="A3:J3"/>
    <mergeCell ref="A4:J4"/>
    <mergeCell ref="A5:J5"/>
    <mergeCell ref="B8:J8"/>
    <mergeCell ref="A11:J11"/>
    <mergeCell ref="A14:J14"/>
    <mergeCell ref="A12:J12"/>
    <mergeCell ref="A13:E13"/>
    <mergeCell ref="F13:J13"/>
    <mergeCell ref="B7:J7"/>
    <mergeCell ref="B9:J9"/>
    <mergeCell ref="A10:I10"/>
    <mergeCell ref="J10:R10"/>
    <mergeCell ref="C71:D71"/>
    <mergeCell ref="E61:F61"/>
    <mergeCell ref="E62:F62"/>
    <mergeCell ref="E63:F63"/>
    <mergeCell ref="E64:F64"/>
    <mergeCell ref="E65:F65"/>
    <mergeCell ref="E66:F66"/>
    <mergeCell ref="E67:F67"/>
    <mergeCell ref="E68:F68"/>
    <mergeCell ref="E69:F69"/>
    <mergeCell ref="E70:F70"/>
    <mergeCell ref="E71:F71"/>
    <mergeCell ref="C62:D62"/>
    <mergeCell ref="C63:D63"/>
    <mergeCell ref="C64:D64"/>
    <mergeCell ref="C65:D65"/>
    <mergeCell ref="C66:D66"/>
    <mergeCell ref="C67:D67"/>
    <mergeCell ref="C68:D68"/>
    <mergeCell ref="C69:D69"/>
    <mergeCell ref="C70:D70"/>
    <mergeCell ref="G70:H70"/>
    <mergeCell ref="G71:H71"/>
    <mergeCell ref="G61:H61"/>
    <mergeCell ref="G62:H62"/>
    <mergeCell ref="G63:H63"/>
    <mergeCell ref="G64:H64"/>
    <mergeCell ref="G65:H65"/>
    <mergeCell ref="G66:H66"/>
    <mergeCell ref="G67:H67"/>
    <mergeCell ref="G68:H68"/>
    <mergeCell ref="G69:H69"/>
  </mergeCells>
  <conditionalFormatting sqref="A13:J13">
    <cfRule type="expression" dxfId="57" priority="20">
      <formula>#REF!="No"</formula>
    </cfRule>
  </conditionalFormatting>
  <conditionalFormatting sqref="D22:D55">
    <cfRule type="expression" dxfId="56" priority="17">
      <formula>#REF!="No"</formula>
    </cfRule>
  </conditionalFormatting>
  <conditionalFormatting sqref="A16:J17 A18:A19 F18:F19 G61 E61 G22:G55 E22:E55">
    <cfRule type="expression" dxfId="55" priority="15">
      <formula>#REF!="No"</formula>
    </cfRule>
  </conditionalFormatting>
  <conditionalFormatting sqref="A19:J19">
    <cfRule type="expression" dxfId="54" priority="14">
      <formula>$F$18="No"</formula>
    </cfRule>
  </conditionalFormatting>
  <conditionalFormatting sqref="H102">
    <cfRule type="expression" dxfId="53" priority="12">
      <formula>$H$102&lt;&gt;100</formula>
    </cfRule>
  </conditionalFormatting>
  <conditionalFormatting sqref="E77:E100">
    <cfRule type="expression" dxfId="52" priority="13">
      <formula>NOT(B77="Other (Please specify):")</formula>
    </cfRule>
  </conditionalFormatting>
  <conditionalFormatting sqref="A60:E60 A72:J73 A61:C71 G61 E61:E71 I61:J71">
    <cfRule type="expression" dxfId="51" priority="6">
      <formula>$E$59="no"</formula>
    </cfRule>
  </conditionalFormatting>
  <conditionalFormatting sqref="E101">
    <cfRule type="expression" dxfId="50" priority="4">
      <formula>NOT(B101="Other (Please specify):")</formula>
    </cfRule>
  </conditionalFormatting>
  <conditionalFormatting sqref="G62:G71">
    <cfRule type="expression" dxfId="49" priority="3">
      <formula>$E$59="no"</formula>
    </cfRule>
  </conditionalFormatting>
  <conditionalFormatting sqref="J10:R10">
    <cfRule type="containsText" dxfId="48" priority="2" operator="containsText" text="disagree">
      <formula>NOT(ISERROR(SEARCH("disagree",J10)))</formula>
    </cfRule>
  </conditionalFormatting>
  <conditionalFormatting sqref="A12:J112">
    <cfRule type="expression" dxfId="47" priority="1">
      <formula>$J$10="I disagree"</formula>
    </cfRule>
  </conditionalFormatting>
  <dataValidations count="8">
    <dataValidation type="list" allowBlank="1" showInputMessage="1" showErrorMessage="1" sqref="E59:J59" xr:uid="{7E01A4BE-7E10-474B-9A1B-CD5EC205CB55}">
      <formula1>"Yes,No"</formula1>
    </dataValidation>
    <dataValidation type="list" allowBlank="1" showInputMessage="1" showErrorMessage="1" sqref="F13" xr:uid="{AEE3E404-CF5C-4BC1-871E-6BF59C1A6B36}">
      <formula1>IndustryGroup</formula1>
    </dataValidation>
    <dataValidation type="list" allowBlank="1" showInputMessage="1" showErrorMessage="1" sqref="F18:J18" xr:uid="{A076EB32-41F6-4DC3-8710-5D1A25FF0180}">
      <formula1>"No,Yes - 75%,Yes - 95%"</formula1>
    </dataValidation>
    <dataValidation type="list" allowBlank="1" showInputMessage="1" showErrorMessage="1" sqref="F17" xr:uid="{496AB369-7D4E-4B2B-BE20-C842322B6694}">
      <formula1>IF(F13="SOCMI Non-leaker",ListNone,ListInspection)</formula1>
    </dataValidation>
    <dataValidation type="list" allowBlank="1" showInputMessage="1" showErrorMessage="1" sqref="F16" xr:uid="{280A37C9-960B-4D89-B8C7-B7814996854B}">
      <formula1>IF(F13="SOCMI Non-Leaker",ListNone,ListInstrument)</formula1>
    </dataValidation>
    <dataValidation type="list" allowBlank="1" showInputMessage="1" sqref="E77:E101" xr:uid="{8CBD837A-41E1-46A9-B366-C7DDD0730C82}">
      <formula1>NoCASList</formula1>
    </dataValidation>
    <dataValidation type="list" allowBlank="1" showInputMessage="1" showErrorMessage="1" sqref="A77:A101" xr:uid="{C9421D26-E6CA-4526-A328-2B2C2B5AB1D2}">
      <formula1>SpeciesList</formula1>
    </dataValidation>
    <dataValidation type="list" allowBlank="1" showInputMessage="1" showErrorMessage="1" sqref="J10:R10" xr:uid="{AB26EA17-32E2-4ADA-967C-2A648C476D2D}">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2B1C-6B51-402C-8931-3E4CEAA8E4F3}">
  <sheetPr codeName="Sheet3">
    <tabColor rgb="FFFFFFCC"/>
  </sheetPr>
  <dimension ref="A1:J115"/>
  <sheetViews>
    <sheetView zoomScaleNormal="100" workbookViewId="0">
      <selection activeCell="A52" sqref="A52:J52"/>
    </sheetView>
  </sheetViews>
  <sheetFormatPr defaultColWidth="0" defaultRowHeight="14.25" zeroHeight="1" x14ac:dyDescent="0.2"/>
  <cols>
    <col min="1" max="1" width="32.375" customWidth="1"/>
    <col min="2" max="2" width="20.375" customWidth="1"/>
    <col min="3" max="3" width="9" customWidth="1"/>
    <col min="4" max="4" width="19" customWidth="1"/>
    <col min="5" max="6" width="18.75" customWidth="1"/>
    <col min="7" max="7" width="19" customWidth="1"/>
    <col min="8" max="9" width="12" customWidth="1"/>
    <col min="10" max="10" width="11.5" customWidth="1"/>
    <col min="11" max="16384" width="8" hidden="1"/>
  </cols>
  <sheetData>
    <row r="1" spans="1:10" ht="6.75" customHeight="1" thickBot="1" x14ac:dyDescent="0.25">
      <c r="A1" s="347" t="s">
        <v>97</v>
      </c>
      <c r="B1" s="347"/>
      <c r="C1" s="347"/>
      <c r="D1" s="347"/>
      <c r="E1" s="347"/>
      <c r="F1" s="347"/>
      <c r="G1" s="347"/>
      <c r="H1" s="347"/>
      <c r="I1" s="347"/>
      <c r="J1" s="347"/>
    </row>
    <row r="2" spans="1:10" ht="18.75" thickBot="1" x14ac:dyDescent="0.3">
      <c r="A2" s="348" t="s">
        <v>12794</v>
      </c>
      <c r="B2" s="349"/>
      <c r="C2" s="349"/>
      <c r="D2" s="349"/>
      <c r="E2" s="349"/>
      <c r="F2" s="349"/>
      <c r="G2" s="349"/>
      <c r="H2" s="349"/>
      <c r="I2" s="349"/>
      <c r="J2" s="350"/>
    </row>
    <row r="3" spans="1:10" ht="281.25" customHeight="1" thickBot="1" x14ac:dyDescent="0.25">
      <c r="A3" s="351" t="s">
        <v>12793</v>
      </c>
      <c r="B3" s="352"/>
      <c r="C3" s="352"/>
      <c r="D3" s="352"/>
      <c r="E3" s="352"/>
      <c r="F3" s="352"/>
      <c r="G3" s="352"/>
      <c r="H3" s="352"/>
      <c r="I3" s="352"/>
      <c r="J3" s="353"/>
    </row>
    <row r="4" spans="1:10" ht="15" thickBot="1" x14ac:dyDescent="0.25">
      <c r="A4" s="223" t="s">
        <v>75</v>
      </c>
      <c r="B4" s="223"/>
      <c r="C4" s="223"/>
      <c r="D4" s="223"/>
      <c r="E4" s="223"/>
      <c r="F4" s="223"/>
      <c r="G4" s="223"/>
      <c r="H4" s="223"/>
      <c r="I4" s="223"/>
      <c r="J4" s="223"/>
    </row>
    <row r="5" spans="1:10" ht="15.75" thickBot="1" x14ac:dyDescent="0.3">
      <c r="A5" s="229" t="s">
        <v>95</v>
      </c>
      <c r="B5" s="230"/>
      <c r="C5" s="230"/>
      <c r="D5" s="230"/>
      <c r="E5" s="230"/>
      <c r="F5" s="230"/>
      <c r="G5" s="230"/>
      <c r="H5" s="230"/>
      <c r="I5" s="230"/>
      <c r="J5" s="231"/>
    </row>
    <row r="6" spans="1:10" x14ac:dyDescent="0.2">
      <c r="A6" s="23" t="s">
        <v>86</v>
      </c>
      <c r="B6" s="354"/>
      <c r="C6" s="354"/>
      <c r="D6" s="354"/>
      <c r="E6" s="354"/>
      <c r="F6" s="354"/>
      <c r="G6" s="354"/>
      <c r="H6" s="354"/>
      <c r="I6" s="354"/>
      <c r="J6" s="355"/>
    </row>
    <row r="7" spans="1:10" s="148" customFormat="1" x14ac:dyDescent="0.2">
      <c r="A7" s="150" t="s">
        <v>12779</v>
      </c>
      <c r="B7" s="358"/>
      <c r="C7" s="359"/>
      <c r="D7" s="359"/>
      <c r="E7" s="359"/>
      <c r="F7" s="359"/>
      <c r="G7" s="359"/>
      <c r="H7" s="359"/>
      <c r="I7" s="359"/>
      <c r="J7" s="360"/>
    </row>
    <row r="8" spans="1:10" x14ac:dyDescent="0.2">
      <c r="A8" s="24" t="s">
        <v>85</v>
      </c>
      <c r="B8" s="356"/>
      <c r="C8" s="356"/>
      <c r="D8" s="356"/>
      <c r="E8" s="356"/>
      <c r="F8" s="356"/>
      <c r="G8" s="356"/>
      <c r="H8" s="356"/>
      <c r="I8" s="356"/>
      <c r="J8" s="357"/>
    </row>
    <row r="9" spans="1:10" s="155" customFormat="1" x14ac:dyDescent="0.2">
      <c r="A9" s="158" t="s">
        <v>84</v>
      </c>
      <c r="B9" s="358"/>
      <c r="C9" s="359"/>
      <c r="D9" s="359"/>
      <c r="E9" s="359"/>
      <c r="F9" s="359"/>
      <c r="G9" s="359"/>
      <c r="H9" s="359"/>
      <c r="I9" s="359"/>
      <c r="J9" s="360"/>
    </row>
    <row r="10" spans="1:10" ht="34.5" customHeight="1" thickBot="1" x14ac:dyDescent="0.3">
      <c r="A10" s="239" t="s">
        <v>12792</v>
      </c>
      <c r="B10" s="240"/>
      <c r="C10" s="240"/>
      <c r="D10" s="240"/>
      <c r="E10" s="240"/>
      <c r="F10" s="240"/>
      <c r="G10" s="240"/>
      <c r="H10" s="240"/>
      <c r="I10" s="241"/>
      <c r="J10" s="159"/>
    </row>
    <row r="11" spans="1:10" ht="15" thickBot="1" x14ac:dyDescent="0.25">
      <c r="A11" s="223" t="s">
        <v>75</v>
      </c>
      <c r="B11" s="223"/>
      <c r="C11" s="223"/>
      <c r="D11" s="223"/>
      <c r="E11" s="223"/>
      <c r="F11" s="223"/>
      <c r="G11" s="223"/>
      <c r="H11" s="223"/>
      <c r="I11" s="223"/>
      <c r="J11" s="223"/>
    </row>
    <row r="12" spans="1:10" ht="15.75" thickBot="1" x14ac:dyDescent="0.3">
      <c r="A12" s="229" t="s">
        <v>87</v>
      </c>
      <c r="B12" s="230"/>
      <c r="C12" s="230"/>
      <c r="D12" s="230"/>
      <c r="E12" s="230"/>
      <c r="F12" s="230"/>
      <c r="G12" s="230"/>
      <c r="H12" s="230"/>
      <c r="I12" s="230"/>
      <c r="J12" s="231"/>
    </row>
    <row r="13" spans="1:10" ht="15" thickBot="1" x14ac:dyDescent="0.25">
      <c r="A13" s="232" t="s">
        <v>12777</v>
      </c>
      <c r="B13" s="233"/>
      <c r="C13" s="233"/>
      <c r="D13" s="233"/>
      <c r="E13" s="233"/>
      <c r="F13" s="234"/>
      <c r="G13" s="234"/>
      <c r="H13" s="234"/>
      <c r="I13" s="234"/>
      <c r="J13" s="235"/>
    </row>
    <row r="14" spans="1:10" ht="15" thickBot="1" x14ac:dyDescent="0.25">
      <c r="A14" s="338" t="s">
        <v>75</v>
      </c>
      <c r="B14" s="338"/>
      <c r="C14" s="338"/>
      <c r="D14" s="338"/>
      <c r="E14" s="338"/>
      <c r="F14" s="338"/>
      <c r="G14" s="338"/>
      <c r="H14" s="338"/>
      <c r="I14" s="338"/>
      <c r="J14" s="338"/>
    </row>
    <row r="15" spans="1:10" ht="15.75" thickBot="1" x14ac:dyDescent="0.3">
      <c r="A15" s="229" t="s">
        <v>88</v>
      </c>
      <c r="B15" s="230"/>
      <c r="C15" s="230"/>
      <c r="D15" s="230"/>
      <c r="E15" s="230"/>
      <c r="F15" s="230"/>
      <c r="G15" s="230"/>
      <c r="H15" s="230"/>
      <c r="I15" s="230"/>
      <c r="J15" s="231"/>
    </row>
    <row r="16" spans="1:10" ht="15" thickBot="1" x14ac:dyDescent="0.25">
      <c r="A16" s="339" t="s">
        <v>12780</v>
      </c>
      <c r="B16" s="340"/>
      <c r="C16" s="340"/>
      <c r="D16" s="340"/>
      <c r="E16" s="340"/>
      <c r="F16" s="341"/>
      <c r="G16" s="341"/>
      <c r="H16" s="341"/>
      <c r="I16" s="341"/>
      <c r="J16" s="342"/>
    </row>
    <row r="17" spans="1:10" ht="15" thickBot="1" x14ac:dyDescent="0.25">
      <c r="A17" s="223" t="s">
        <v>75</v>
      </c>
      <c r="B17" s="223"/>
      <c r="C17" s="223"/>
      <c r="D17" s="223"/>
      <c r="E17" s="223"/>
      <c r="F17" s="223"/>
      <c r="G17" s="223"/>
      <c r="H17" s="223"/>
      <c r="I17" s="223"/>
      <c r="J17" s="223"/>
    </row>
    <row r="18" spans="1:10" ht="15.75" thickBot="1" x14ac:dyDescent="0.3">
      <c r="A18" s="224" t="s">
        <v>96</v>
      </c>
      <c r="B18" s="225"/>
      <c r="C18" s="225"/>
      <c r="D18" s="225"/>
      <c r="E18" s="225"/>
      <c r="F18" s="225"/>
      <c r="G18" s="225"/>
      <c r="H18" s="225"/>
      <c r="I18" s="225"/>
      <c r="J18" s="226"/>
    </row>
    <row r="19" spans="1:10" ht="30" x14ac:dyDescent="0.25">
      <c r="A19" s="21" t="s">
        <v>0</v>
      </c>
      <c r="B19" s="77" t="s">
        <v>41</v>
      </c>
      <c r="C19" s="77" t="s">
        <v>30</v>
      </c>
      <c r="D19" s="199" t="s">
        <v>12538</v>
      </c>
      <c r="E19" s="200"/>
      <c r="F19" s="85" t="s">
        <v>98</v>
      </c>
      <c r="G19" s="199" t="s">
        <v>89</v>
      </c>
      <c r="H19" s="200"/>
      <c r="I19" s="320" t="s">
        <v>90</v>
      </c>
      <c r="J19" s="321"/>
    </row>
    <row r="20" spans="1:10" x14ac:dyDescent="0.2">
      <c r="A20" s="113" t="s">
        <v>7</v>
      </c>
      <c r="B20" s="114" t="s">
        <v>8</v>
      </c>
      <c r="C20" s="92"/>
      <c r="D20" s="343" t="str">
        <f>_xlfn.IFNA((HLOOKUP(F$13,'Industry Factor Sets'!A$1:K$37,ROW('Industry Factor Sets'!2:2),FALSE)),"")</f>
        <v/>
      </c>
      <c r="E20" s="344"/>
      <c r="F20" s="93" t="str">
        <f>_xlfn.IFNA(IF(F$13="Ethylene Oxide w/MID",HLOOKUP(F$16,'Control Efficiencies'!K$1:L$33,ROW('Control Efficiencies'!2:2),FALSE),"-"),"")</f>
        <v>-</v>
      </c>
      <c r="G20" s="345" t="str">
        <f>IFERROR(IF($F$13="Ethylene Oxide w/MID",C20*D20*(1-F20),C20*D20),"")</f>
        <v/>
      </c>
      <c r="H20" s="346"/>
      <c r="I20" s="309" t="str">
        <f>IFERROR(G20*4.38,"")</f>
        <v/>
      </c>
      <c r="J20" s="310"/>
    </row>
    <row r="21" spans="1:10" x14ac:dyDescent="0.2">
      <c r="A21" s="113" t="s">
        <v>7</v>
      </c>
      <c r="B21" s="114" t="s">
        <v>9</v>
      </c>
      <c r="C21" s="92"/>
      <c r="D21" s="343" t="str">
        <f>_xlfn.IFNA((HLOOKUP(F$13,'Industry Factor Sets'!A$1:K$37,ROW('Industry Factor Sets'!3:3),FALSE)),"")</f>
        <v/>
      </c>
      <c r="E21" s="344"/>
      <c r="F21" s="93" t="str">
        <f>_xlfn.IFNA(IF(F$13="Ethylene Oxide w/MID",HLOOKUP(F$16,'Control Efficiencies'!K$1:L$33,ROW('Control Efficiencies'!3:3),FALSE),"-"),"")</f>
        <v>-</v>
      </c>
      <c r="G21" s="345" t="str">
        <f t="shared" ref="G21:G50" si="0">IFERROR(IF($F$13="Ethylene Oxide w/MID",C21*D21*(1-F21),C21*D21),"")</f>
        <v/>
      </c>
      <c r="H21" s="346"/>
      <c r="I21" s="309" t="str">
        <f>IFERROR(G21*4.38,"")</f>
        <v/>
      </c>
      <c r="J21" s="310"/>
    </row>
    <row r="22" spans="1:10" x14ac:dyDescent="0.2">
      <c r="A22" s="113" t="s">
        <v>12557</v>
      </c>
      <c r="B22" s="114" t="s">
        <v>12558</v>
      </c>
      <c r="C22" s="92"/>
      <c r="D22" s="343" t="str">
        <f>_xlfn.IFNA((HLOOKUP(F$13,'Industry Factor Sets'!A$1:K$37,ROW('Industry Factor Sets'!4:4),FALSE)),"")</f>
        <v/>
      </c>
      <c r="E22" s="344"/>
      <c r="F22" s="93" t="str">
        <f>_xlfn.IFNA(IF(F$13="Ethylene Oxide w/MID",HLOOKUP(F$16,'Control Efficiencies'!K$1:L$33,ROW('Control Efficiencies'!4:4),FALSE),"-"),"")</f>
        <v>-</v>
      </c>
      <c r="G22" s="345" t="str">
        <f t="shared" si="0"/>
        <v/>
      </c>
      <c r="H22" s="346"/>
      <c r="I22" s="309" t="str">
        <f t="shared" ref="I22:I41" si="1">IFERROR(G22*4.38,"")</f>
        <v/>
      </c>
      <c r="J22" s="310"/>
    </row>
    <row r="23" spans="1:10" x14ac:dyDescent="0.2">
      <c r="A23" s="113" t="s">
        <v>12557</v>
      </c>
      <c r="B23" s="114" t="s">
        <v>12559</v>
      </c>
      <c r="C23" s="92"/>
      <c r="D23" s="343" t="str">
        <f>_xlfn.IFNA((HLOOKUP(F$13,'Industry Factor Sets'!A$1:K$37,ROW('Industry Factor Sets'!5:5),FALSE)),"")</f>
        <v/>
      </c>
      <c r="E23" s="344"/>
      <c r="F23" s="93" t="str">
        <f>_xlfn.IFNA(IF(F$13="Ethylene Oxide w/MID",HLOOKUP(F$16,'Control Efficiencies'!K$1:L$33,ROW('Control Efficiencies'!5:5),FALSE),"-"),"")</f>
        <v>-</v>
      </c>
      <c r="G23" s="345" t="str">
        <f t="shared" si="0"/>
        <v/>
      </c>
      <c r="H23" s="346"/>
      <c r="I23" s="309" t="str">
        <f t="shared" si="1"/>
        <v/>
      </c>
      <c r="J23" s="310"/>
    </row>
    <row r="24" spans="1:10" x14ac:dyDescent="0.2">
      <c r="A24" s="113" t="s">
        <v>12560</v>
      </c>
      <c r="B24" s="114" t="s">
        <v>12561</v>
      </c>
      <c r="C24" s="92"/>
      <c r="D24" s="343" t="str">
        <f>_xlfn.IFNA((HLOOKUP(F$13,'Industry Factor Sets'!A$1:K$37,ROW('Industry Factor Sets'!6:6),FALSE)),"")</f>
        <v/>
      </c>
      <c r="E24" s="344"/>
      <c r="F24" s="93" t="str">
        <f>_xlfn.IFNA(IF(F$13="Ethylene Oxide w/MID",HLOOKUP(F$16,'Control Efficiencies'!K$1:L$33,ROW('Control Efficiencies'!6:6),FALSE),"-"),"")</f>
        <v>-</v>
      </c>
      <c r="G24" s="345" t="str">
        <f t="shared" si="0"/>
        <v/>
      </c>
      <c r="H24" s="346"/>
      <c r="I24" s="309" t="str">
        <f t="shared" si="1"/>
        <v/>
      </c>
      <c r="J24" s="310"/>
    </row>
    <row r="25" spans="1:10" x14ac:dyDescent="0.2">
      <c r="A25" s="113" t="s">
        <v>12560</v>
      </c>
      <c r="B25" s="114" t="s">
        <v>12562</v>
      </c>
      <c r="C25" s="92"/>
      <c r="D25" s="343" t="str">
        <f>_xlfn.IFNA((HLOOKUP(F$13,'Industry Factor Sets'!A$1:K$37,ROW('Industry Factor Sets'!7:7),FALSE)),"")</f>
        <v/>
      </c>
      <c r="E25" s="344"/>
      <c r="F25" s="93" t="str">
        <f>_xlfn.IFNA(IF(F$13="Ethylene Oxide w/MID",HLOOKUP(F$16,'Control Efficiencies'!K$1:L$33,ROW('Control Efficiencies'!7:7),FALSE),"-"),"")</f>
        <v>-</v>
      </c>
      <c r="G25" s="345" t="str">
        <f t="shared" si="0"/>
        <v/>
      </c>
      <c r="H25" s="346"/>
      <c r="I25" s="309" t="str">
        <f t="shared" si="1"/>
        <v/>
      </c>
      <c r="J25" s="310"/>
    </row>
    <row r="26" spans="1:10" x14ac:dyDescent="0.2">
      <c r="A26" s="113" t="s">
        <v>7</v>
      </c>
      <c r="B26" s="114" t="s">
        <v>10</v>
      </c>
      <c r="C26" s="92"/>
      <c r="D26" s="343" t="str">
        <f>_xlfn.IFNA((HLOOKUP(F$13,'Industry Factor Sets'!A$1:K$37,ROW('Industry Factor Sets'!8:8),FALSE)),"")</f>
        <v/>
      </c>
      <c r="E26" s="344"/>
      <c r="F26" s="93" t="str">
        <f>_xlfn.IFNA(IF(F$13="Ethylene Oxide w/MID",HLOOKUP(F$16,'Control Efficiencies'!K$1:L$33,ROW('Control Efficiencies'!8:8),FALSE),"-"),"")</f>
        <v>-</v>
      </c>
      <c r="G26" s="345" t="str">
        <f t="shared" si="0"/>
        <v/>
      </c>
      <c r="H26" s="346"/>
      <c r="I26" s="309" t="str">
        <f t="shared" si="1"/>
        <v/>
      </c>
      <c r="J26" s="310"/>
    </row>
    <row r="27" spans="1:10" x14ac:dyDescent="0.2">
      <c r="A27" s="113" t="s">
        <v>7</v>
      </c>
      <c r="B27" s="114" t="s">
        <v>12540</v>
      </c>
      <c r="C27" s="92"/>
      <c r="D27" s="343" t="str">
        <f>_xlfn.IFNA((HLOOKUP(F$13,'Industry Factor Sets'!A$1:K$37,ROW('Industry Factor Sets'!9:9),FALSE)),"")</f>
        <v/>
      </c>
      <c r="E27" s="344"/>
      <c r="F27" s="93" t="str">
        <f>_xlfn.IFNA(IF(F$13="Ethylene Oxide w/MID",HLOOKUP(F$16,'Control Efficiencies'!K$1:L$33,ROW('Control Efficiencies'!9:9),FALSE),"-"),"")</f>
        <v>-</v>
      </c>
      <c r="G27" s="345" t="str">
        <f t="shared" si="0"/>
        <v/>
      </c>
      <c r="H27" s="346"/>
      <c r="I27" s="309" t="str">
        <f t="shared" si="1"/>
        <v/>
      </c>
      <c r="J27" s="310"/>
    </row>
    <row r="28" spans="1:10" x14ac:dyDescent="0.2">
      <c r="A28" s="113" t="s">
        <v>45</v>
      </c>
      <c r="B28" s="114" t="s">
        <v>15</v>
      </c>
      <c r="C28" s="92"/>
      <c r="D28" s="343" t="str">
        <f>_xlfn.IFNA((HLOOKUP(F$13,'Industry Factor Sets'!A$1:K$37,ROW('Industry Factor Sets'!10:10),FALSE)),"")</f>
        <v/>
      </c>
      <c r="E28" s="344"/>
      <c r="F28" s="93" t="str">
        <f>_xlfn.IFNA(IF(F$13="Ethylene Oxide w/MID",HLOOKUP(F$16,'Control Efficiencies'!K$1:L$33,ROW('Control Efficiencies'!10:10),FALSE),"-"),"")</f>
        <v>-</v>
      </c>
      <c r="G28" s="345" t="str">
        <f t="shared" si="0"/>
        <v/>
      </c>
      <c r="H28" s="346"/>
      <c r="I28" s="309" t="str">
        <f t="shared" si="1"/>
        <v/>
      </c>
      <c r="J28" s="310"/>
    </row>
    <row r="29" spans="1:10" x14ac:dyDescent="0.2">
      <c r="A29" s="113" t="s">
        <v>11</v>
      </c>
      <c r="B29" s="114" t="s">
        <v>9</v>
      </c>
      <c r="C29" s="92"/>
      <c r="D29" s="343" t="str">
        <f>_xlfn.IFNA((HLOOKUP(F$13,'Industry Factor Sets'!A$1:K$37,ROW('Industry Factor Sets'!11:11),FALSE)),"")</f>
        <v/>
      </c>
      <c r="E29" s="344"/>
      <c r="F29" s="93" t="str">
        <f>_xlfn.IFNA(IF(F$13="Ethylene Oxide w/MID",HLOOKUP(F$16,'Control Efficiencies'!K$1:L$33,ROW('Control Efficiencies'!11:11),FALSE),"-"),"")</f>
        <v>-</v>
      </c>
      <c r="G29" s="345" t="str">
        <f t="shared" si="0"/>
        <v/>
      </c>
      <c r="H29" s="346"/>
      <c r="I29" s="309" t="str">
        <f t="shared" si="1"/>
        <v/>
      </c>
      <c r="J29" s="310"/>
    </row>
    <row r="30" spans="1:10" x14ac:dyDescent="0.2">
      <c r="A30" s="113" t="s">
        <v>11</v>
      </c>
      <c r="B30" s="114" t="s">
        <v>10</v>
      </c>
      <c r="C30" s="92"/>
      <c r="D30" s="343" t="str">
        <f>_xlfn.IFNA((HLOOKUP(F$13,'Industry Factor Sets'!A$1:K$37,ROW('Industry Factor Sets'!12:12),FALSE)),"")</f>
        <v/>
      </c>
      <c r="E30" s="344"/>
      <c r="F30" s="93" t="str">
        <f>_xlfn.IFNA(IF(F$13="Ethylene Oxide w/MID",HLOOKUP(F$16,'Control Efficiencies'!K$1:L$33,ROW('Control Efficiencies'!12:12),FALSE),"-"),"")</f>
        <v>-</v>
      </c>
      <c r="G30" s="345" t="str">
        <f t="shared" si="0"/>
        <v/>
      </c>
      <c r="H30" s="346"/>
      <c r="I30" s="309" t="str">
        <f t="shared" si="1"/>
        <v/>
      </c>
      <c r="J30" s="310"/>
    </row>
    <row r="31" spans="1:10" x14ac:dyDescent="0.2">
      <c r="A31" s="113" t="s">
        <v>11</v>
      </c>
      <c r="B31" s="114" t="s">
        <v>12540</v>
      </c>
      <c r="C31" s="92"/>
      <c r="D31" s="343" t="str">
        <f>_xlfn.IFNA((HLOOKUP(F$13,'Industry Factor Sets'!A$1:K$37,ROW('Industry Factor Sets'!13:13),FALSE)),"")</f>
        <v/>
      </c>
      <c r="E31" s="344"/>
      <c r="F31" s="93" t="str">
        <f>_xlfn.IFNA(IF(F$13="Ethylene Oxide w/MID",HLOOKUP(F$16,'Control Efficiencies'!K$1:L$33,ROW('Control Efficiencies'!13:13),FALSE),"-"),"")</f>
        <v>-</v>
      </c>
      <c r="G31" s="345" t="str">
        <f t="shared" si="0"/>
        <v/>
      </c>
      <c r="H31" s="346"/>
      <c r="I31" s="309" t="str">
        <f t="shared" si="1"/>
        <v/>
      </c>
      <c r="J31" s="310"/>
    </row>
    <row r="32" spans="1:10" x14ac:dyDescent="0.2">
      <c r="A32" s="113" t="s">
        <v>44</v>
      </c>
      <c r="B32" s="114" t="s">
        <v>15</v>
      </c>
      <c r="C32" s="92"/>
      <c r="D32" s="343" t="str">
        <f>_xlfn.IFNA((HLOOKUP(F$13,'Industry Factor Sets'!A$1:K$37,ROW('Industry Factor Sets'!14:14),FALSE)),"")</f>
        <v/>
      </c>
      <c r="E32" s="344"/>
      <c r="F32" s="93" t="str">
        <f>_xlfn.IFNA(IF(F$13="Ethylene Oxide w/MID",HLOOKUP(F$16,'Control Efficiencies'!K$1:L$33,ROW('Control Efficiencies'!14:14),FALSE),"-"),"")</f>
        <v>-</v>
      </c>
      <c r="G32" s="345" t="str">
        <f t="shared" si="0"/>
        <v/>
      </c>
      <c r="H32" s="346"/>
      <c r="I32" s="309" t="str">
        <f t="shared" si="1"/>
        <v/>
      </c>
      <c r="J32" s="310"/>
    </row>
    <row r="33" spans="1:10" x14ac:dyDescent="0.2">
      <c r="A33" s="113" t="s">
        <v>19</v>
      </c>
      <c r="B33" s="114" t="s">
        <v>8</v>
      </c>
      <c r="C33" s="92"/>
      <c r="D33" s="343" t="str">
        <f>_xlfn.IFNA((HLOOKUP(F$13,'Industry Factor Sets'!A$1:K$37,ROW('Industry Factor Sets'!15:15),FALSE)),"")</f>
        <v/>
      </c>
      <c r="E33" s="344"/>
      <c r="F33" s="93" t="str">
        <f>_xlfn.IFNA(IF(F$13="Ethylene Oxide w/MID",HLOOKUP(F$16,'Control Efficiencies'!K$1:L$33,ROW('Control Efficiencies'!15:15),FALSE),"-"),"")</f>
        <v>-</v>
      </c>
      <c r="G33" s="345" t="str">
        <f t="shared" si="0"/>
        <v/>
      </c>
      <c r="H33" s="346"/>
      <c r="I33" s="309" t="str">
        <f t="shared" si="1"/>
        <v/>
      </c>
      <c r="J33" s="310"/>
    </row>
    <row r="34" spans="1:10" x14ac:dyDescent="0.2">
      <c r="A34" s="113" t="s">
        <v>19</v>
      </c>
      <c r="B34" s="114" t="s">
        <v>9</v>
      </c>
      <c r="C34" s="92"/>
      <c r="D34" s="343" t="str">
        <f>_xlfn.IFNA((HLOOKUP(F$13,'Industry Factor Sets'!A$1:K$37,ROW('Industry Factor Sets'!16:16),FALSE)),"")</f>
        <v/>
      </c>
      <c r="E34" s="344"/>
      <c r="F34" s="93" t="str">
        <f>_xlfn.IFNA(IF(F$13="Ethylene Oxide w/MID",HLOOKUP(F$16,'Control Efficiencies'!K$1:L$33,ROW('Control Efficiencies'!16:16),FALSE),"-"),"")</f>
        <v>-</v>
      </c>
      <c r="G34" s="345" t="str">
        <f t="shared" si="0"/>
        <v/>
      </c>
      <c r="H34" s="346"/>
      <c r="I34" s="309" t="str">
        <f t="shared" si="1"/>
        <v/>
      </c>
      <c r="J34" s="310"/>
    </row>
    <row r="35" spans="1:10" x14ac:dyDescent="0.2">
      <c r="A35" s="113" t="s">
        <v>12563</v>
      </c>
      <c r="B35" s="114" t="s">
        <v>12558</v>
      </c>
      <c r="C35" s="92"/>
      <c r="D35" s="343" t="str">
        <f>_xlfn.IFNA((HLOOKUP(F$13,'Industry Factor Sets'!A$1:K$37,ROW('Industry Factor Sets'!17:17),FALSE)),"")</f>
        <v/>
      </c>
      <c r="E35" s="344"/>
      <c r="F35" s="93" t="str">
        <f>_xlfn.IFNA(IF(F$13="Ethylene Oxide w/MID",HLOOKUP(F$16,'Control Efficiencies'!K$1:L$33,ROW('Control Efficiencies'!17:17),FALSE),"-"),"")</f>
        <v>-</v>
      </c>
      <c r="G35" s="345" t="str">
        <f t="shared" si="0"/>
        <v/>
      </c>
      <c r="H35" s="346"/>
      <c r="I35" s="309" t="str">
        <f t="shared" si="1"/>
        <v/>
      </c>
      <c r="J35" s="310"/>
    </row>
    <row r="36" spans="1:10" x14ac:dyDescent="0.2">
      <c r="A36" s="113" t="s">
        <v>12563</v>
      </c>
      <c r="B36" s="114" t="s">
        <v>12559</v>
      </c>
      <c r="C36" s="92"/>
      <c r="D36" s="343" t="str">
        <f>_xlfn.IFNA((HLOOKUP(F$13,'Industry Factor Sets'!A$1:K$37,ROW('Industry Factor Sets'!18:18),FALSE)),"")</f>
        <v/>
      </c>
      <c r="E36" s="344"/>
      <c r="F36" s="93" t="str">
        <f>_xlfn.IFNA(IF(F$13="Ethylene Oxide w/MID",HLOOKUP(F$16,'Control Efficiencies'!K$1:L$33,ROW('Control Efficiencies'!18:18),FALSE),"-"),"")</f>
        <v>-</v>
      </c>
      <c r="G36" s="345" t="str">
        <f t="shared" si="0"/>
        <v/>
      </c>
      <c r="H36" s="346"/>
      <c r="I36" s="309" t="str">
        <f t="shared" si="1"/>
        <v/>
      </c>
      <c r="J36" s="310"/>
    </row>
    <row r="37" spans="1:10" x14ac:dyDescent="0.2">
      <c r="A37" s="113" t="s">
        <v>12564</v>
      </c>
      <c r="B37" s="114" t="s">
        <v>12565</v>
      </c>
      <c r="C37" s="92"/>
      <c r="D37" s="343" t="str">
        <f>_xlfn.IFNA((HLOOKUP(F$13,'Industry Factor Sets'!A$1:K$37,ROW('Industry Factor Sets'!19:19),FALSE)),"")</f>
        <v/>
      </c>
      <c r="E37" s="344"/>
      <c r="F37" s="93" t="str">
        <f>_xlfn.IFNA(IF(F$13="Ethylene Oxide w/MID",HLOOKUP(F$16,'Control Efficiencies'!K$1:L$33,ROW('Control Efficiencies'!19:19),FALSE),"-"),"")</f>
        <v>-</v>
      </c>
      <c r="G37" s="345" t="str">
        <f t="shared" si="0"/>
        <v/>
      </c>
      <c r="H37" s="346"/>
      <c r="I37" s="309" t="str">
        <f t="shared" si="1"/>
        <v/>
      </c>
      <c r="J37" s="310"/>
    </row>
    <row r="38" spans="1:10" x14ac:dyDescent="0.2">
      <c r="A38" s="113" t="s">
        <v>12564</v>
      </c>
      <c r="B38" s="114" t="s">
        <v>12566</v>
      </c>
      <c r="C38" s="92"/>
      <c r="D38" s="343" t="str">
        <f>_xlfn.IFNA((HLOOKUP(F$13,'Industry Factor Sets'!A$1:K$37,ROW('Industry Factor Sets'!20:20),FALSE)),"")</f>
        <v/>
      </c>
      <c r="E38" s="344"/>
      <c r="F38" s="93" t="str">
        <f>_xlfn.IFNA(IF(F$13="Ethylene Oxide w/MID",HLOOKUP(F$16,'Control Efficiencies'!K$1:L$33,ROW('Control Efficiencies'!20:20),FALSE),"-"),"")</f>
        <v>-</v>
      </c>
      <c r="G38" s="345" t="str">
        <f t="shared" si="0"/>
        <v/>
      </c>
      <c r="H38" s="346"/>
      <c r="I38" s="309" t="str">
        <f t="shared" si="1"/>
        <v/>
      </c>
      <c r="J38" s="310"/>
    </row>
    <row r="39" spans="1:10" x14ac:dyDescent="0.2">
      <c r="A39" s="113" t="s">
        <v>19</v>
      </c>
      <c r="B39" s="114" t="s">
        <v>10</v>
      </c>
      <c r="C39" s="92"/>
      <c r="D39" s="343" t="str">
        <f>_xlfn.IFNA((HLOOKUP(F$13,'Industry Factor Sets'!A$1:K$37,ROW('Industry Factor Sets'!21:21),FALSE)),"")</f>
        <v/>
      </c>
      <c r="E39" s="344"/>
      <c r="F39" s="93" t="str">
        <f>_xlfn.IFNA(IF(F$13="Ethylene Oxide w/MID",HLOOKUP(F$16,'Control Efficiencies'!K$1:L$33,ROW('Control Efficiencies'!21:21),FALSE),"-"),"")</f>
        <v>-</v>
      </c>
      <c r="G39" s="345" t="str">
        <f t="shared" si="0"/>
        <v/>
      </c>
      <c r="H39" s="346"/>
      <c r="I39" s="309" t="str">
        <f t="shared" si="1"/>
        <v/>
      </c>
      <c r="J39" s="310"/>
    </row>
    <row r="40" spans="1:10" x14ac:dyDescent="0.2">
      <c r="A40" s="113" t="s">
        <v>19</v>
      </c>
      <c r="B40" s="114" t="s">
        <v>12540</v>
      </c>
      <c r="C40" s="92"/>
      <c r="D40" s="343" t="str">
        <f>_xlfn.IFNA((HLOOKUP(F$13,'Industry Factor Sets'!A$1:K$37,ROW('Industry Factor Sets'!22:22),FALSE)),"")</f>
        <v/>
      </c>
      <c r="E40" s="344"/>
      <c r="F40" s="93" t="str">
        <f>_xlfn.IFNA(IF(F$13="Ethylene Oxide w/MID",HLOOKUP(F$16,'Control Efficiencies'!K$1:L$33,ROW('Control Efficiencies'!22:22),FALSE),"-"),"")</f>
        <v>-</v>
      </c>
      <c r="G40" s="345" t="str">
        <f t="shared" si="0"/>
        <v/>
      </c>
      <c r="H40" s="346"/>
      <c r="I40" s="309" t="str">
        <f t="shared" si="1"/>
        <v/>
      </c>
      <c r="J40" s="310"/>
    </row>
    <row r="41" spans="1:10" x14ac:dyDescent="0.2">
      <c r="A41" s="113" t="s">
        <v>50</v>
      </c>
      <c r="B41" s="114" t="s">
        <v>15</v>
      </c>
      <c r="C41" s="92"/>
      <c r="D41" s="343" t="str">
        <f>_xlfn.IFNA((HLOOKUP(F$13,'Industry Factor Sets'!A$1:K$37,ROW('Industry Factor Sets'!23:23),FALSE)),"")</f>
        <v/>
      </c>
      <c r="E41" s="344"/>
      <c r="F41" s="93" t="str">
        <f>_xlfn.IFNA(IF(F$13="Ethylene Oxide w/MID",HLOOKUP(F$16,'Control Efficiencies'!K$1:L$33,ROW('Control Efficiencies'!23:23),FALSE),"-"),"")</f>
        <v>-</v>
      </c>
      <c r="G41" s="345" t="str">
        <f t="shared" si="0"/>
        <v/>
      </c>
      <c r="H41" s="346"/>
      <c r="I41" s="309" t="str">
        <f t="shared" si="1"/>
        <v/>
      </c>
      <c r="J41" s="310"/>
    </row>
    <row r="42" spans="1:10" x14ac:dyDescent="0.2">
      <c r="A42" s="113" t="s">
        <v>12</v>
      </c>
      <c r="B42" s="114" t="s">
        <v>15</v>
      </c>
      <c r="C42" s="92"/>
      <c r="D42" s="343" t="str">
        <f>_xlfn.IFNA((HLOOKUP(F$13,'Industry Factor Sets'!A$1:K$37,ROW('Industry Factor Sets'!24:24),FALSE)),"")</f>
        <v/>
      </c>
      <c r="E42" s="344"/>
      <c r="F42" s="93" t="str">
        <f>_xlfn.IFNA(IF(F$13="Ethylene Oxide w/MID",HLOOKUP(F$16,'Control Efficiencies'!K$1:L$33,ROW('Control Efficiencies'!24:24),FALSE),"-"),"")</f>
        <v>-</v>
      </c>
      <c r="G42" s="345" t="str">
        <f t="shared" si="0"/>
        <v/>
      </c>
      <c r="H42" s="346"/>
      <c r="I42" s="309" t="str">
        <f t="shared" ref="I42:I48" si="2">IFERROR(G42*4.38,"")</f>
        <v/>
      </c>
      <c r="J42" s="310"/>
    </row>
    <row r="43" spans="1:10" x14ac:dyDescent="0.2">
      <c r="A43" s="113" t="s">
        <v>48</v>
      </c>
      <c r="B43" s="114" t="s">
        <v>15</v>
      </c>
      <c r="C43" s="92"/>
      <c r="D43" s="343" t="str">
        <f>_xlfn.IFNA((HLOOKUP(F$13,'Industry Factor Sets'!A$1:K$37,ROW('Industry Factor Sets'!25:25),FALSE)),"")</f>
        <v/>
      </c>
      <c r="E43" s="344"/>
      <c r="F43" s="93" t="str">
        <f>_xlfn.IFNA(IF(F$13="Ethylene Oxide w/MID",HLOOKUP(F$16,'Control Efficiencies'!K$1:L$33,ROW('Control Efficiencies'!25:25),FALSE),"-"),"")</f>
        <v>-</v>
      </c>
      <c r="G43" s="345" t="str">
        <f t="shared" si="0"/>
        <v/>
      </c>
      <c r="H43" s="346"/>
      <c r="I43" s="309" t="str">
        <f t="shared" si="2"/>
        <v/>
      </c>
      <c r="J43" s="310"/>
    </row>
    <row r="44" spans="1:10" x14ac:dyDescent="0.2">
      <c r="A44" s="113" t="s">
        <v>13</v>
      </c>
      <c r="B44" s="114" t="s">
        <v>8</v>
      </c>
      <c r="C44" s="92"/>
      <c r="D44" s="343" t="str">
        <f>_xlfn.IFNA((HLOOKUP(F$13,'Industry Factor Sets'!A$1:K$37,ROW('Industry Factor Sets'!26:26),FALSE)),"")</f>
        <v/>
      </c>
      <c r="E44" s="344"/>
      <c r="F44" s="93" t="str">
        <f>_xlfn.IFNA(IF(F$13="Ethylene Oxide w/MID",HLOOKUP(F$16,'Control Efficiencies'!K$1:L$33,ROW('Control Efficiencies'!26:26),FALSE),"-"),"")</f>
        <v>-</v>
      </c>
      <c r="G44" s="345" t="str">
        <f t="shared" si="0"/>
        <v/>
      </c>
      <c r="H44" s="346"/>
      <c r="I44" s="309" t="str">
        <f t="shared" si="2"/>
        <v/>
      </c>
      <c r="J44" s="310"/>
    </row>
    <row r="45" spans="1:10" x14ac:dyDescent="0.2">
      <c r="A45" s="113" t="s">
        <v>13</v>
      </c>
      <c r="B45" s="114" t="s">
        <v>42</v>
      </c>
      <c r="C45" s="92"/>
      <c r="D45" s="343" t="str">
        <f>_xlfn.IFNA((HLOOKUP(F$13,'Industry Factor Sets'!A$1:K$37,ROW('Industry Factor Sets'!27:27),FALSE)),"")</f>
        <v/>
      </c>
      <c r="E45" s="344"/>
      <c r="F45" s="93" t="str">
        <f>_xlfn.IFNA(IF(F$13="Ethylene Oxide w/MID",HLOOKUP(F$16,'Control Efficiencies'!K$1:L$33,ROW('Control Efficiencies'!27:27),FALSE),"-"),"")</f>
        <v>-</v>
      </c>
      <c r="G45" s="345" t="str">
        <f t="shared" si="0"/>
        <v/>
      </c>
      <c r="H45" s="346"/>
      <c r="I45" s="309" t="str">
        <f t="shared" si="2"/>
        <v/>
      </c>
      <c r="J45" s="310"/>
    </row>
    <row r="46" spans="1:10" x14ac:dyDescent="0.2">
      <c r="A46" s="113" t="s">
        <v>43</v>
      </c>
      <c r="B46" s="114" t="s">
        <v>15</v>
      </c>
      <c r="C46" s="92"/>
      <c r="D46" s="343" t="str">
        <f>_xlfn.IFNA((HLOOKUP(F$13,'Industry Factor Sets'!A$1:K$37,ROW('Industry Factor Sets'!28:28),FALSE)),"")</f>
        <v/>
      </c>
      <c r="E46" s="344"/>
      <c r="F46" s="93" t="str">
        <f>_xlfn.IFNA(IF(F$13="Ethylene Oxide w/MID",HLOOKUP(F$16,'Control Efficiencies'!K$1:L$33,ROW('Control Efficiencies'!28:28),FALSE),"-"),"")</f>
        <v>-</v>
      </c>
      <c r="G46" s="345" t="str">
        <f t="shared" si="0"/>
        <v/>
      </c>
      <c r="H46" s="346"/>
      <c r="I46" s="309" t="str">
        <f t="shared" si="2"/>
        <v/>
      </c>
      <c r="J46" s="310"/>
    </row>
    <row r="47" spans="1:10" x14ac:dyDescent="0.2">
      <c r="A47" s="113" t="s">
        <v>14</v>
      </c>
      <c r="B47" s="114" t="s">
        <v>15</v>
      </c>
      <c r="C47" s="92"/>
      <c r="D47" s="343" t="str">
        <f>_xlfn.IFNA((HLOOKUP(F$13,'Industry Factor Sets'!A$1:K$37,ROW('Industry Factor Sets'!29:29),FALSE)),"")</f>
        <v/>
      </c>
      <c r="E47" s="344"/>
      <c r="F47" s="93" t="str">
        <f>_xlfn.IFNA(IF(F$13="Ethylene Oxide w/MID",HLOOKUP(F$16,'Control Efficiencies'!K$1:L$33,ROW('Control Efficiencies'!29:29),FALSE),"-"),"")</f>
        <v>-</v>
      </c>
      <c r="G47" s="345" t="str">
        <f t="shared" si="0"/>
        <v/>
      </c>
      <c r="H47" s="346"/>
      <c r="I47" s="309" t="str">
        <f t="shared" si="2"/>
        <v/>
      </c>
      <c r="J47" s="310"/>
    </row>
    <row r="48" spans="1:10" x14ac:dyDescent="0.2">
      <c r="A48" s="113" t="s">
        <v>46</v>
      </c>
      <c r="B48" s="114" t="s">
        <v>15</v>
      </c>
      <c r="C48" s="92"/>
      <c r="D48" s="343" t="str">
        <f>_xlfn.IFNA((HLOOKUP(F$13,'Industry Factor Sets'!A$1:K$37,ROW('Industry Factor Sets'!30:30),FALSE)),"")</f>
        <v/>
      </c>
      <c r="E48" s="344"/>
      <c r="F48" s="93" t="str">
        <f>_xlfn.IFNA(IF(F$13="Ethylene Oxide w/MID",HLOOKUP(F$16,'Control Efficiencies'!K$1:L$33,ROW('Control Efficiencies'!30:30),FALSE),"-"),"")</f>
        <v>-</v>
      </c>
      <c r="G48" s="345" t="str">
        <f t="shared" si="0"/>
        <v/>
      </c>
      <c r="H48" s="346"/>
      <c r="I48" s="309" t="str">
        <f t="shared" si="2"/>
        <v/>
      </c>
      <c r="J48" s="310"/>
    </row>
    <row r="49" spans="1:10" x14ac:dyDescent="0.2">
      <c r="A49" s="113" t="s">
        <v>12576</v>
      </c>
      <c r="B49" s="114" t="s">
        <v>15</v>
      </c>
      <c r="C49" s="92"/>
      <c r="D49" s="343" t="str">
        <f>_xlfn.IFNA((HLOOKUP(F$13,'Industry Factor Sets'!A$1:K$37,ROW('Industry Factor Sets'!31:31),FALSE)),"")</f>
        <v/>
      </c>
      <c r="E49" s="344"/>
      <c r="F49" s="93" t="str">
        <f>_xlfn.IFNA(IF(F$13="Ethylene Oxide w/MID",HLOOKUP(F$16,'Control Efficiencies'!K$1:L$33,ROW('Control Efficiencies'!31:31),FALSE),"-"),"")</f>
        <v>-</v>
      </c>
      <c r="G49" s="345" t="str">
        <f t="shared" si="0"/>
        <v/>
      </c>
      <c r="H49" s="346"/>
      <c r="I49" s="309" t="str">
        <f t="shared" ref="I49" si="3">IFERROR(G49*4.38,"")</f>
        <v/>
      </c>
      <c r="J49" s="310"/>
    </row>
    <row r="50" spans="1:10" ht="15" thickBot="1" x14ac:dyDescent="0.25">
      <c r="A50" s="115" t="s">
        <v>12569</v>
      </c>
      <c r="B50" s="116" t="s">
        <v>15</v>
      </c>
      <c r="C50" s="99"/>
      <c r="D50" s="363" t="str">
        <f>_xlfn.IFNA((HLOOKUP(F$13,'Industry Factor Sets'!A$1:K$37,ROW('Industry Factor Sets'!31:31),FALSE)),"")</f>
        <v/>
      </c>
      <c r="E50" s="364"/>
      <c r="F50" s="100" t="str">
        <f>_xlfn.IFNA(IF(F$13="Ethylene Oxide w/MID",HLOOKUP(F$16,'Control Efficiencies'!K$1:L$33,ROW('Control Efficiencies'!31:31),FALSE),"-"),"")</f>
        <v>-</v>
      </c>
      <c r="G50" s="345" t="str">
        <f t="shared" si="0"/>
        <v/>
      </c>
      <c r="H50" s="346"/>
      <c r="I50" s="311" t="str">
        <f>IFERROR(G50*4.38,"")</f>
        <v/>
      </c>
      <c r="J50" s="312"/>
    </row>
    <row r="51" spans="1:10" ht="15.75" thickBot="1" x14ac:dyDescent="0.3">
      <c r="A51" s="332" t="s">
        <v>12574</v>
      </c>
      <c r="B51" s="333"/>
      <c r="C51" s="333"/>
      <c r="D51" s="333"/>
      <c r="E51" s="333"/>
      <c r="F51" s="334"/>
      <c r="G51" s="361">
        <f>SUM(G20:G50)</f>
        <v>0</v>
      </c>
      <c r="H51" s="362"/>
      <c r="I51" s="313">
        <f>SUM(I20:I50)</f>
        <v>0</v>
      </c>
      <c r="J51" s="314"/>
    </row>
    <row r="52" spans="1:10" ht="15" thickBot="1" x14ac:dyDescent="0.25">
      <c r="A52" s="315" t="s">
        <v>75</v>
      </c>
      <c r="B52" s="316"/>
      <c r="C52" s="316"/>
      <c r="D52" s="316"/>
      <c r="E52" s="316"/>
      <c r="F52" s="316"/>
      <c r="G52" s="316"/>
      <c r="H52" s="316"/>
      <c r="I52" s="316"/>
      <c r="J52" s="316"/>
    </row>
    <row r="53" spans="1:10" ht="15.75" thickBot="1" x14ac:dyDescent="0.3">
      <c r="A53" s="224" t="s">
        <v>12572</v>
      </c>
      <c r="B53" s="225"/>
      <c r="C53" s="225"/>
      <c r="D53" s="225"/>
      <c r="E53" s="225"/>
      <c r="F53" s="225"/>
      <c r="G53" s="225"/>
      <c r="H53" s="225"/>
      <c r="I53" s="225"/>
      <c r="J53" s="226"/>
    </row>
    <row r="54" spans="1:10" x14ac:dyDescent="0.2">
      <c r="A54" s="255" t="s">
        <v>12570</v>
      </c>
      <c r="B54" s="256"/>
      <c r="C54" s="256"/>
      <c r="D54" s="256"/>
      <c r="E54" s="257"/>
      <c r="F54" s="257"/>
      <c r="G54" s="257"/>
      <c r="H54" s="257"/>
      <c r="I54" s="257"/>
      <c r="J54" s="258"/>
    </row>
    <row r="55" spans="1:10" ht="105" customHeight="1" thickBot="1" x14ac:dyDescent="0.25">
      <c r="A55" s="327" t="s">
        <v>12571</v>
      </c>
      <c r="B55" s="328"/>
      <c r="C55" s="328"/>
      <c r="D55" s="328"/>
      <c r="E55" s="329"/>
      <c r="F55" s="330"/>
      <c r="G55" s="330"/>
      <c r="H55" s="330"/>
      <c r="I55" s="330"/>
      <c r="J55" s="331"/>
    </row>
    <row r="56" spans="1:10" ht="30" x14ac:dyDescent="0.25">
      <c r="A56" s="21" t="s">
        <v>0</v>
      </c>
      <c r="B56" s="77" t="s">
        <v>41</v>
      </c>
      <c r="C56" s="263" t="s">
        <v>30</v>
      </c>
      <c r="D56" s="264"/>
      <c r="E56" s="291" t="s">
        <v>91</v>
      </c>
      <c r="F56" s="292"/>
      <c r="G56" s="199" t="s">
        <v>12556</v>
      </c>
      <c r="H56" s="200"/>
      <c r="I56" s="94" t="s">
        <v>89</v>
      </c>
      <c r="J56" s="36" t="s">
        <v>90</v>
      </c>
    </row>
    <row r="57" spans="1:10" x14ac:dyDescent="0.2">
      <c r="A57" s="134"/>
      <c r="B57" s="135"/>
      <c r="C57" s="205"/>
      <c r="D57" s="206"/>
      <c r="E57" s="197"/>
      <c r="F57" s="198"/>
      <c r="G57" s="197"/>
      <c r="H57" s="198"/>
      <c r="I57" s="28">
        <f>$C57*$E57*(1-$G57)</f>
        <v>0</v>
      </c>
      <c r="J57" s="29">
        <f t="shared" ref="J57:J66" si="4">IFERROR((I57*4.38),"")</f>
        <v>0</v>
      </c>
    </row>
    <row r="58" spans="1:10" x14ac:dyDescent="0.2">
      <c r="A58" s="134"/>
      <c r="B58" s="135"/>
      <c r="C58" s="205"/>
      <c r="D58" s="206"/>
      <c r="E58" s="197"/>
      <c r="F58" s="198"/>
      <c r="G58" s="197"/>
      <c r="H58" s="198"/>
      <c r="I58" s="28">
        <f t="shared" ref="I58:I66" si="5">$C58*$E58*(1-$G58)</f>
        <v>0</v>
      </c>
      <c r="J58" s="29">
        <f t="shared" si="4"/>
        <v>0</v>
      </c>
    </row>
    <row r="59" spans="1:10" x14ac:dyDescent="0.2">
      <c r="A59" s="134"/>
      <c r="B59" s="135"/>
      <c r="C59" s="205"/>
      <c r="D59" s="206"/>
      <c r="E59" s="197"/>
      <c r="F59" s="198"/>
      <c r="G59" s="197"/>
      <c r="H59" s="198"/>
      <c r="I59" s="28">
        <f t="shared" si="5"/>
        <v>0</v>
      </c>
      <c r="J59" s="29">
        <f t="shared" si="4"/>
        <v>0</v>
      </c>
    </row>
    <row r="60" spans="1:10" x14ac:dyDescent="0.2">
      <c r="A60" s="134"/>
      <c r="B60" s="135"/>
      <c r="C60" s="205"/>
      <c r="D60" s="206"/>
      <c r="E60" s="197"/>
      <c r="F60" s="198"/>
      <c r="G60" s="197"/>
      <c r="H60" s="198"/>
      <c r="I60" s="28">
        <f t="shared" si="5"/>
        <v>0</v>
      </c>
      <c r="J60" s="29">
        <f t="shared" si="4"/>
        <v>0</v>
      </c>
    </row>
    <row r="61" spans="1:10" x14ac:dyDescent="0.2">
      <c r="A61" s="134"/>
      <c r="B61" s="135"/>
      <c r="C61" s="205"/>
      <c r="D61" s="206"/>
      <c r="E61" s="197"/>
      <c r="F61" s="198"/>
      <c r="G61" s="197"/>
      <c r="H61" s="198"/>
      <c r="I61" s="28">
        <f t="shared" si="5"/>
        <v>0</v>
      </c>
      <c r="J61" s="29">
        <f t="shared" si="4"/>
        <v>0</v>
      </c>
    </row>
    <row r="62" spans="1:10" x14ac:dyDescent="0.2">
      <c r="A62" s="134"/>
      <c r="B62" s="135"/>
      <c r="C62" s="205"/>
      <c r="D62" s="206"/>
      <c r="E62" s="197"/>
      <c r="F62" s="198"/>
      <c r="G62" s="197"/>
      <c r="H62" s="198"/>
      <c r="I62" s="28">
        <f t="shared" si="5"/>
        <v>0</v>
      </c>
      <c r="J62" s="29">
        <f t="shared" si="4"/>
        <v>0</v>
      </c>
    </row>
    <row r="63" spans="1:10" x14ac:dyDescent="0.2">
      <c r="A63" s="134"/>
      <c r="B63" s="135"/>
      <c r="C63" s="205"/>
      <c r="D63" s="206"/>
      <c r="E63" s="197"/>
      <c r="F63" s="198"/>
      <c r="G63" s="197"/>
      <c r="H63" s="198"/>
      <c r="I63" s="28">
        <f t="shared" si="5"/>
        <v>0</v>
      </c>
      <c r="J63" s="29">
        <f t="shared" si="4"/>
        <v>0</v>
      </c>
    </row>
    <row r="64" spans="1:10" x14ac:dyDescent="0.2">
      <c r="A64" s="134"/>
      <c r="B64" s="135"/>
      <c r="C64" s="205"/>
      <c r="D64" s="206"/>
      <c r="E64" s="197"/>
      <c r="F64" s="198"/>
      <c r="G64" s="197"/>
      <c r="H64" s="198"/>
      <c r="I64" s="28">
        <f t="shared" si="5"/>
        <v>0</v>
      </c>
      <c r="J64" s="29">
        <f t="shared" si="4"/>
        <v>0</v>
      </c>
    </row>
    <row r="65" spans="1:10" x14ac:dyDescent="0.2">
      <c r="A65" s="134"/>
      <c r="B65" s="135"/>
      <c r="C65" s="205"/>
      <c r="D65" s="206"/>
      <c r="E65" s="197"/>
      <c r="F65" s="198"/>
      <c r="G65" s="197"/>
      <c r="H65" s="198"/>
      <c r="I65" s="28">
        <f t="shared" si="5"/>
        <v>0</v>
      </c>
      <c r="J65" s="29">
        <f t="shared" si="4"/>
        <v>0</v>
      </c>
    </row>
    <row r="66" spans="1:10" ht="15" thickBot="1" x14ac:dyDescent="0.25">
      <c r="A66" s="138"/>
      <c r="B66" s="139"/>
      <c r="C66" s="289"/>
      <c r="D66" s="290"/>
      <c r="E66" s="287"/>
      <c r="F66" s="288"/>
      <c r="G66" s="287"/>
      <c r="H66" s="288"/>
      <c r="I66" s="132">
        <f t="shared" si="5"/>
        <v>0</v>
      </c>
      <c r="J66" s="68">
        <f t="shared" si="4"/>
        <v>0</v>
      </c>
    </row>
    <row r="67" spans="1:10" ht="15.75" thickBot="1" x14ac:dyDescent="0.3">
      <c r="A67" s="332" t="s">
        <v>12575</v>
      </c>
      <c r="B67" s="333"/>
      <c r="C67" s="333"/>
      <c r="D67" s="333"/>
      <c r="E67" s="333"/>
      <c r="F67" s="333"/>
      <c r="G67" s="333"/>
      <c r="H67" s="334"/>
      <c r="I67" s="124">
        <f>SUM(I57:I66)</f>
        <v>0</v>
      </c>
      <c r="J67" s="125">
        <f>SUM(J57:J66)</f>
        <v>0</v>
      </c>
    </row>
    <row r="68" spans="1:10" ht="15.75" thickBot="1" x14ac:dyDescent="0.3">
      <c r="A68" s="335" t="s">
        <v>12573</v>
      </c>
      <c r="B68" s="336"/>
      <c r="C68" s="336"/>
      <c r="D68" s="336"/>
      <c r="E68" s="336"/>
      <c r="F68" s="336"/>
      <c r="G68" s="336"/>
      <c r="H68" s="337"/>
      <c r="I68" s="55">
        <f>IFERROR(SUM(G51+I67),"")</f>
        <v>0</v>
      </c>
      <c r="J68" s="55">
        <f>IFERROR(SUM(I51+J67),"")</f>
        <v>0</v>
      </c>
    </row>
    <row r="69" spans="1:10" ht="15" thickBot="1" x14ac:dyDescent="0.25">
      <c r="A69" s="326" t="s">
        <v>75</v>
      </c>
      <c r="B69" s="326"/>
      <c r="C69" s="326"/>
      <c r="D69" s="326"/>
      <c r="E69" s="326"/>
      <c r="F69" s="326"/>
      <c r="G69" s="326"/>
      <c r="H69" s="326"/>
      <c r="I69" s="326"/>
      <c r="J69" s="326"/>
    </row>
    <row r="70" spans="1:10" ht="15.75" thickBot="1" x14ac:dyDescent="0.3">
      <c r="A70" s="317" t="s">
        <v>12551</v>
      </c>
      <c r="B70" s="318"/>
      <c r="C70" s="318"/>
      <c r="D70" s="318"/>
      <c r="E70" s="318"/>
      <c r="F70" s="318"/>
      <c r="G70" s="318"/>
      <c r="H70" s="318"/>
      <c r="I70" s="318"/>
      <c r="J70" s="319"/>
    </row>
    <row r="71" spans="1:10" ht="15" x14ac:dyDescent="0.25">
      <c r="A71" s="21" t="s">
        <v>100</v>
      </c>
      <c r="B71" s="254" t="s">
        <v>62</v>
      </c>
      <c r="C71" s="254"/>
      <c r="D71" s="254"/>
      <c r="E71" s="254" t="s">
        <v>12528</v>
      </c>
      <c r="F71" s="254"/>
      <c r="G71" s="77" t="s">
        <v>12791</v>
      </c>
      <c r="H71" s="85" t="s">
        <v>31</v>
      </c>
      <c r="I71" s="320" t="s">
        <v>32</v>
      </c>
      <c r="J71" s="321"/>
    </row>
    <row r="72" spans="1:10" x14ac:dyDescent="0.2">
      <c r="A72" s="4"/>
      <c r="B72" s="244" t="str">
        <f>_xlfn.IFNA(VLOOKUP(A72,Species!$A$3:$B$6713,2,FALSE),"")</f>
        <v/>
      </c>
      <c r="C72" s="244"/>
      <c r="D72" s="244"/>
      <c r="E72" s="325"/>
      <c r="F72" s="245"/>
      <c r="G72" s="156"/>
      <c r="H72" s="90">
        <f>G72*IF($E$54="Yes", $I$68,$G$51)</f>
        <v>0</v>
      </c>
      <c r="I72" s="293">
        <f>G72*IF(E$54="Yes",J$68,I$51)</f>
        <v>0</v>
      </c>
      <c r="J72" s="294"/>
    </row>
    <row r="73" spans="1:10" x14ac:dyDescent="0.2">
      <c r="A73" s="4"/>
      <c r="B73" s="244" t="str">
        <f>_xlfn.IFNA(VLOOKUP(A73,Species!$A$3:$B$6713,2,FALSE),"")</f>
        <v/>
      </c>
      <c r="C73" s="244"/>
      <c r="D73" s="244"/>
      <c r="E73" s="245"/>
      <c r="F73" s="245"/>
      <c r="G73" s="156"/>
      <c r="H73" s="121">
        <f t="shared" ref="H73:H96" si="6">G73*IF($E$54="Yes", $I$68,$G$51)</f>
        <v>0</v>
      </c>
      <c r="I73" s="293">
        <f t="shared" ref="I73:I89" si="7">G73*IF(E$54="Yes",J$68,I$51)</f>
        <v>0</v>
      </c>
      <c r="J73" s="294"/>
    </row>
    <row r="74" spans="1:10" x14ac:dyDescent="0.2">
      <c r="A74" s="4"/>
      <c r="B74" s="244" t="str">
        <f>_xlfn.IFNA(VLOOKUP(A74,Species!$A$3:$B$6713,2,FALSE),"")</f>
        <v/>
      </c>
      <c r="C74" s="244"/>
      <c r="D74" s="244"/>
      <c r="E74" s="245"/>
      <c r="F74" s="245"/>
      <c r="G74" s="156"/>
      <c r="H74" s="121">
        <f t="shared" si="6"/>
        <v>0</v>
      </c>
      <c r="I74" s="293">
        <f t="shared" si="7"/>
        <v>0</v>
      </c>
      <c r="J74" s="294"/>
    </row>
    <row r="75" spans="1:10" x14ac:dyDescent="0.2">
      <c r="A75" s="4"/>
      <c r="B75" s="244" t="str">
        <f>_xlfn.IFNA(VLOOKUP(A75,Species!$A$3:$B$6713,2,FALSE),"")</f>
        <v/>
      </c>
      <c r="C75" s="244"/>
      <c r="D75" s="244"/>
      <c r="E75" s="245"/>
      <c r="F75" s="245"/>
      <c r="G75" s="156"/>
      <c r="H75" s="121">
        <f t="shared" si="6"/>
        <v>0</v>
      </c>
      <c r="I75" s="293">
        <f t="shared" si="7"/>
        <v>0</v>
      </c>
      <c r="J75" s="294"/>
    </row>
    <row r="76" spans="1:10" x14ac:dyDescent="0.2">
      <c r="A76" s="4"/>
      <c r="B76" s="244" t="str">
        <f>_xlfn.IFNA(VLOOKUP(A76,Species!$A$3:$B$6713,2,FALSE),"")</f>
        <v/>
      </c>
      <c r="C76" s="244"/>
      <c r="D76" s="244"/>
      <c r="E76" s="245"/>
      <c r="F76" s="245"/>
      <c r="G76" s="156"/>
      <c r="H76" s="121">
        <f t="shared" si="6"/>
        <v>0</v>
      </c>
      <c r="I76" s="293">
        <f t="shared" si="7"/>
        <v>0</v>
      </c>
      <c r="J76" s="294"/>
    </row>
    <row r="77" spans="1:10" x14ac:dyDescent="0.2">
      <c r="A77" s="4"/>
      <c r="B77" s="244" t="str">
        <f>_xlfn.IFNA(VLOOKUP(A77,Species!$A$3:$B$6713,2,FALSE),"")</f>
        <v/>
      </c>
      <c r="C77" s="244"/>
      <c r="D77" s="244"/>
      <c r="E77" s="245"/>
      <c r="F77" s="245"/>
      <c r="G77" s="156"/>
      <c r="H77" s="121">
        <f t="shared" si="6"/>
        <v>0</v>
      </c>
      <c r="I77" s="293">
        <f t="shared" si="7"/>
        <v>0</v>
      </c>
      <c r="J77" s="294"/>
    </row>
    <row r="78" spans="1:10" x14ac:dyDescent="0.2">
      <c r="A78" s="4"/>
      <c r="B78" s="244" t="str">
        <f>_xlfn.IFNA(VLOOKUP(A78,Species!$A$3:$B$6713,2,FALSE),"")</f>
        <v/>
      </c>
      <c r="C78" s="244"/>
      <c r="D78" s="244"/>
      <c r="E78" s="245"/>
      <c r="F78" s="245"/>
      <c r="G78" s="156"/>
      <c r="H78" s="121">
        <f t="shared" si="6"/>
        <v>0</v>
      </c>
      <c r="I78" s="293">
        <f t="shared" si="7"/>
        <v>0</v>
      </c>
      <c r="J78" s="294"/>
    </row>
    <row r="79" spans="1:10" x14ac:dyDescent="0.2">
      <c r="A79" s="4"/>
      <c r="B79" s="244" t="str">
        <f>_xlfn.IFNA(VLOOKUP(A79,Species!$A$3:$B$6713,2,FALSE),"")</f>
        <v/>
      </c>
      <c r="C79" s="244"/>
      <c r="D79" s="244"/>
      <c r="E79" s="245"/>
      <c r="F79" s="245"/>
      <c r="G79" s="156"/>
      <c r="H79" s="121">
        <f t="shared" si="6"/>
        <v>0</v>
      </c>
      <c r="I79" s="293">
        <f t="shared" si="7"/>
        <v>0</v>
      </c>
      <c r="J79" s="294"/>
    </row>
    <row r="80" spans="1:10" x14ac:dyDescent="0.2">
      <c r="A80" s="4"/>
      <c r="B80" s="244" t="str">
        <f>_xlfn.IFNA(VLOOKUP(A80,Species!$A$3:$B$6713,2,FALSE),"")</f>
        <v/>
      </c>
      <c r="C80" s="244"/>
      <c r="D80" s="244"/>
      <c r="E80" s="245"/>
      <c r="F80" s="245"/>
      <c r="G80" s="156"/>
      <c r="H80" s="121">
        <f t="shared" si="6"/>
        <v>0</v>
      </c>
      <c r="I80" s="293">
        <f t="shared" si="7"/>
        <v>0</v>
      </c>
      <c r="J80" s="294"/>
    </row>
    <row r="81" spans="1:10" x14ac:dyDescent="0.2">
      <c r="A81" s="4"/>
      <c r="B81" s="244" t="str">
        <f>_xlfn.IFNA(VLOOKUP(A81,Species!$A$3:$B$6713,2,FALSE),"")</f>
        <v/>
      </c>
      <c r="C81" s="244"/>
      <c r="D81" s="244"/>
      <c r="E81" s="245"/>
      <c r="F81" s="245"/>
      <c r="G81" s="156"/>
      <c r="H81" s="121">
        <f t="shared" si="6"/>
        <v>0</v>
      </c>
      <c r="I81" s="293">
        <f t="shared" si="7"/>
        <v>0</v>
      </c>
      <c r="J81" s="294"/>
    </row>
    <row r="82" spans="1:10" x14ac:dyDescent="0.2">
      <c r="A82" s="4"/>
      <c r="B82" s="244" t="str">
        <f>_xlfn.IFNA(VLOOKUP(A82,Species!$A$3:$B$6713,2,FALSE),"")</f>
        <v/>
      </c>
      <c r="C82" s="244"/>
      <c r="D82" s="244"/>
      <c r="E82" s="245"/>
      <c r="F82" s="245"/>
      <c r="G82" s="156"/>
      <c r="H82" s="121">
        <f t="shared" si="6"/>
        <v>0</v>
      </c>
      <c r="I82" s="293">
        <f t="shared" si="7"/>
        <v>0</v>
      </c>
      <c r="J82" s="294"/>
    </row>
    <row r="83" spans="1:10" x14ac:dyDescent="0.2">
      <c r="A83" s="4"/>
      <c r="B83" s="244" t="str">
        <f>_xlfn.IFNA(VLOOKUP(A83,Species!$A$3:$B$6713,2,FALSE),"")</f>
        <v/>
      </c>
      <c r="C83" s="244"/>
      <c r="D83" s="244"/>
      <c r="E83" s="245"/>
      <c r="F83" s="245"/>
      <c r="G83" s="156"/>
      <c r="H83" s="121">
        <f t="shared" si="6"/>
        <v>0</v>
      </c>
      <c r="I83" s="293">
        <f t="shared" si="7"/>
        <v>0</v>
      </c>
      <c r="J83" s="294"/>
    </row>
    <row r="84" spans="1:10" x14ac:dyDescent="0.2">
      <c r="A84" s="4"/>
      <c r="B84" s="244" t="str">
        <f>_xlfn.IFNA(VLOOKUP(A84,Species!$A$3:$B$6713,2,FALSE),"")</f>
        <v/>
      </c>
      <c r="C84" s="244"/>
      <c r="D84" s="244"/>
      <c r="E84" s="245"/>
      <c r="F84" s="245"/>
      <c r="G84" s="156"/>
      <c r="H84" s="121">
        <f t="shared" si="6"/>
        <v>0</v>
      </c>
      <c r="I84" s="293">
        <f t="shared" si="7"/>
        <v>0</v>
      </c>
      <c r="J84" s="294"/>
    </row>
    <row r="85" spans="1:10" x14ac:dyDescent="0.2">
      <c r="A85" s="4"/>
      <c r="B85" s="244" t="str">
        <f>_xlfn.IFNA(VLOOKUP(A85,Species!$A$3:$B$6713,2,FALSE),"")</f>
        <v/>
      </c>
      <c r="C85" s="244"/>
      <c r="D85" s="244"/>
      <c r="E85" s="245"/>
      <c r="F85" s="245"/>
      <c r="G85" s="156"/>
      <c r="H85" s="121">
        <f t="shared" si="6"/>
        <v>0</v>
      </c>
      <c r="I85" s="293">
        <f t="shared" si="7"/>
        <v>0</v>
      </c>
      <c r="J85" s="294"/>
    </row>
    <row r="86" spans="1:10" x14ac:dyDescent="0.2">
      <c r="A86" s="4"/>
      <c r="B86" s="244" t="str">
        <f>_xlfn.IFNA(VLOOKUP(A86,Species!$A$3:$B$6713,2,FALSE),"")</f>
        <v/>
      </c>
      <c r="C86" s="244"/>
      <c r="D86" s="244"/>
      <c r="E86" s="245"/>
      <c r="F86" s="245"/>
      <c r="G86" s="156"/>
      <c r="H86" s="121">
        <f>G86*IF($E$54="Yes", $I$68,$G$51)</f>
        <v>0</v>
      </c>
      <c r="I86" s="293">
        <f t="shared" si="7"/>
        <v>0</v>
      </c>
      <c r="J86" s="294"/>
    </row>
    <row r="87" spans="1:10" x14ac:dyDescent="0.2">
      <c r="A87" s="4"/>
      <c r="B87" s="244" t="str">
        <f>_xlfn.IFNA(VLOOKUP(A87,Species!$A$3:$B$6713,2,FALSE),"")</f>
        <v/>
      </c>
      <c r="C87" s="244"/>
      <c r="D87" s="244"/>
      <c r="E87" s="245"/>
      <c r="F87" s="245"/>
      <c r="G87" s="156"/>
      <c r="H87" s="121">
        <f t="shared" si="6"/>
        <v>0</v>
      </c>
      <c r="I87" s="293">
        <f t="shared" si="7"/>
        <v>0</v>
      </c>
      <c r="J87" s="294"/>
    </row>
    <row r="88" spans="1:10" x14ac:dyDescent="0.2">
      <c r="A88" s="4"/>
      <c r="B88" s="244" t="str">
        <f>_xlfn.IFNA(VLOOKUP(A88,Species!$A$3:$B$6713,2,FALSE),"")</f>
        <v/>
      </c>
      <c r="C88" s="244"/>
      <c r="D88" s="244"/>
      <c r="E88" s="245"/>
      <c r="F88" s="245"/>
      <c r="G88" s="156"/>
      <c r="H88" s="121">
        <f t="shared" si="6"/>
        <v>0</v>
      </c>
      <c r="I88" s="293">
        <f t="shared" si="7"/>
        <v>0</v>
      </c>
      <c r="J88" s="294"/>
    </row>
    <row r="89" spans="1:10" x14ac:dyDescent="0.2">
      <c r="A89" s="4"/>
      <c r="B89" s="244" t="str">
        <f>_xlfn.IFNA(VLOOKUP(A89,Species!$A$3:$B$6713,2,FALSE),"")</f>
        <v/>
      </c>
      <c r="C89" s="244"/>
      <c r="D89" s="244"/>
      <c r="E89" s="245"/>
      <c r="F89" s="245"/>
      <c r="G89" s="156"/>
      <c r="H89" s="121">
        <f t="shared" si="6"/>
        <v>0</v>
      </c>
      <c r="I89" s="293">
        <f t="shared" si="7"/>
        <v>0</v>
      </c>
      <c r="J89" s="294"/>
    </row>
    <row r="90" spans="1:10" x14ac:dyDescent="0.2">
      <c r="A90" s="4"/>
      <c r="B90" s="244" t="str">
        <f>_xlfn.IFNA(VLOOKUP(A90,Species!$A$3:$B$6713,2,FALSE),"")</f>
        <v/>
      </c>
      <c r="C90" s="244"/>
      <c r="D90" s="244"/>
      <c r="E90" s="245"/>
      <c r="F90" s="245"/>
      <c r="G90" s="156"/>
      <c r="H90" s="121">
        <f t="shared" si="6"/>
        <v>0</v>
      </c>
      <c r="I90" s="293">
        <f>G90*IF(E$54="Yes",J$68,I$51)</f>
        <v>0</v>
      </c>
      <c r="J90" s="294"/>
    </row>
    <row r="91" spans="1:10" x14ac:dyDescent="0.2">
      <c r="A91" s="4"/>
      <c r="B91" s="244" t="str">
        <f>_xlfn.IFNA(VLOOKUP(A91,Species!$A$3:$B$6713,2,FALSE),"")</f>
        <v/>
      </c>
      <c r="C91" s="244"/>
      <c r="D91" s="244"/>
      <c r="E91" s="245"/>
      <c r="F91" s="245"/>
      <c r="G91" s="156"/>
      <c r="H91" s="121">
        <f t="shared" si="6"/>
        <v>0</v>
      </c>
      <c r="I91" s="293">
        <f t="shared" ref="I91:I96" si="8">G91*IF(E$54="Yes",J$68,I$51)</f>
        <v>0</v>
      </c>
      <c r="J91" s="294"/>
    </row>
    <row r="92" spans="1:10" x14ac:dyDescent="0.2">
      <c r="A92" s="4"/>
      <c r="B92" s="244" t="str">
        <f>_xlfn.IFNA(VLOOKUP(A92,Species!$A$3:$B$6713,2,FALSE),"")</f>
        <v/>
      </c>
      <c r="C92" s="244"/>
      <c r="D92" s="244"/>
      <c r="E92" s="245"/>
      <c r="F92" s="245"/>
      <c r="G92" s="156"/>
      <c r="H92" s="121">
        <f t="shared" si="6"/>
        <v>0</v>
      </c>
      <c r="I92" s="293">
        <f t="shared" si="8"/>
        <v>0</v>
      </c>
      <c r="J92" s="294"/>
    </row>
    <row r="93" spans="1:10" x14ac:dyDescent="0.2">
      <c r="A93" s="4"/>
      <c r="B93" s="244" t="str">
        <f>_xlfn.IFNA(VLOOKUP(A93,Species!$A$3:$B$6713,2,FALSE),"")</f>
        <v/>
      </c>
      <c r="C93" s="244"/>
      <c r="D93" s="244"/>
      <c r="E93" s="245"/>
      <c r="F93" s="245"/>
      <c r="G93" s="156"/>
      <c r="H93" s="121">
        <f t="shared" si="6"/>
        <v>0</v>
      </c>
      <c r="I93" s="293">
        <f t="shared" si="8"/>
        <v>0</v>
      </c>
      <c r="J93" s="294"/>
    </row>
    <row r="94" spans="1:10" x14ac:dyDescent="0.2">
      <c r="A94" s="4"/>
      <c r="B94" s="244" t="str">
        <f>_xlfn.IFNA(VLOOKUP(A94,Species!$A$3:$B$6713,2,FALSE),"")</f>
        <v/>
      </c>
      <c r="C94" s="244"/>
      <c r="D94" s="244"/>
      <c r="E94" s="245"/>
      <c r="F94" s="245"/>
      <c r="G94" s="156"/>
      <c r="H94" s="121">
        <f t="shared" si="6"/>
        <v>0</v>
      </c>
      <c r="I94" s="293">
        <f t="shared" si="8"/>
        <v>0</v>
      </c>
      <c r="J94" s="294"/>
    </row>
    <row r="95" spans="1:10" x14ac:dyDescent="0.2">
      <c r="A95" s="4"/>
      <c r="B95" s="244" t="str">
        <f>_xlfn.IFNA(VLOOKUP(A95,Species!$A$3:$B$6713,2,FALSE),"")</f>
        <v/>
      </c>
      <c r="C95" s="244"/>
      <c r="D95" s="244"/>
      <c r="E95" s="245"/>
      <c r="F95" s="245"/>
      <c r="G95" s="156"/>
      <c r="H95" s="121">
        <f t="shared" si="6"/>
        <v>0</v>
      </c>
      <c r="I95" s="293">
        <f t="shared" si="8"/>
        <v>0</v>
      </c>
      <c r="J95" s="294"/>
    </row>
    <row r="96" spans="1:10" ht="15" thickBot="1" x14ac:dyDescent="0.25">
      <c r="A96" s="73"/>
      <c r="B96" s="244" t="str">
        <f>_xlfn.IFNA(VLOOKUP(A96,Species!$A$3:$B$6713,2,FALSE),"")</f>
        <v/>
      </c>
      <c r="C96" s="244"/>
      <c r="D96" s="244"/>
      <c r="E96" s="266"/>
      <c r="F96" s="266"/>
      <c r="G96" s="156"/>
      <c r="H96" s="121">
        <f t="shared" si="6"/>
        <v>0</v>
      </c>
      <c r="I96" s="293">
        <f t="shared" si="8"/>
        <v>0</v>
      </c>
      <c r="J96" s="294"/>
    </row>
    <row r="97" spans="1:10" ht="15.75" thickBot="1" x14ac:dyDescent="0.3">
      <c r="A97" s="267" t="s">
        <v>33</v>
      </c>
      <c r="B97" s="268"/>
      <c r="C97" s="268"/>
      <c r="D97" s="268"/>
      <c r="E97" s="268"/>
      <c r="F97" s="268"/>
      <c r="G97" s="74">
        <f>SUM(G72:G96)</f>
        <v>0</v>
      </c>
      <c r="H97" s="87">
        <f>SUM(H72:H96)</f>
        <v>0</v>
      </c>
      <c r="I97" s="295">
        <f>SUM(I72:I96)</f>
        <v>0</v>
      </c>
      <c r="J97" s="296"/>
    </row>
    <row r="98" spans="1:10" ht="15" thickBot="1" x14ac:dyDescent="0.25">
      <c r="A98" s="297" t="s">
        <v>75</v>
      </c>
      <c r="B98" s="298"/>
      <c r="C98" s="298"/>
      <c r="D98" s="298"/>
      <c r="E98" s="298"/>
      <c r="F98" s="298"/>
      <c r="G98" s="298"/>
      <c r="H98" s="298"/>
      <c r="I98" s="298"/>
      <c r="J98" s="299"/>
    </row>
    <row r="99" spans="1:10" ht="15.75" thickBot="1" x14ac:dyDescent="0.3">
      <c r="A99" s="270" t="s">
        <v>92</v>
      </c>
      <c r="B99" s="271"/>
      <c r="C99" s="271"/>
      <c r="D99" s="271"/>
      <c r="E99" s="271"/>
      <c r="F99" s="271"/>
      <c r="G99" s="271"/>
      <c r="H99" s="271"/>
      <c r="I99" s="271"/>
      <c r="J99" s="272"/>
    </row>
    <row r="100" spans="1:10" x14ac:dyDescent="0.2">
      <c r="A100" s="300" t="s">
        <v>69</v>
      </c>
      <c r="B100" s="301"/>
      <c r="C100" s="301"/>
      <c r="D100" s="301"/>
      <c r="E100" s="301"/>
      <c r="F100" s="301"/>
      <c r="G100" s="301"/>
      <c r="H100" s="301"/>
      <c r="I100" s="301"/>
      <c r="J100" s="302"/>
    </row>
    <row r="101" spans="1:10" x14ac:dyDescent="0.2">
      <c r="A101" s="303" t="str">
        <f>(IF(F13="Ethylene Oxide w/MID","[2] Monitoring must occur at a leak definition of 500 ppmv.","")&amp;IF(F13="Phosgene w/MID","[2] Monitoring must occur at a leak definition of 50 ppmv.","")&amp;IF(F13="Butadiene w/MID","[2] Monitoring must occur at a leak definition of 100 ppmv.","")&amp;IF(F13="","[2] Please select factor for applicable footnote to show.",""))</f>
        <v>[2] Please select factor for applicable footnote to show.</v>
      </c>
      <c r="B101" s="304"/>
      <c r="C101" s="304"/>
      <c r="D101" s="304"/>
      <c r="E101" s="304"/>
      <c r="F101" s="304"/>
      <c r="G101" s="304"/>
      <c r="H101" s="304"/>
      <c r="I101" s="304"/>
      <c r="J101" s="305"/>
    </row>
    <row r="102" spans="1:10" x14ac:dyDescent="0.2">
      <c r="A102" s="306" t="s">
        <v>12567</v>
      </c>
      <c r="B102" s="307"/>
      <c r="C102" s="307"/>
      <c r="D102" s="307"/>
      <c r="E102" s="307"/>
      <c r="F102" s="307"/>
      <c r="G102" s="307"/>
      <c r="H102" s="307"/>
      <c r="I102" s="307"/>
      <c r="J102" s="308"/>
    </row>
    <row r="103" spans="1:10" x14ac:dyDescent="0.2">
      <c r="A103" s="306" t="s">
        <v>12568</v>
      </c>
      <c r="B103" s="307"/>
      <c r="C103" s="307"/>
      <c r="D103" s="307"/>
      <c r="E103" s="307"/>
      <c r="F103" s="307"/>
      <c r="G103" s="307"/>
      <c r="H103" s="307"/>
      <c r="I103" s="307"/>
      <c r="J103" s="308"/>
    </row>
    <row r="104" spans="1:10" x14ac:dyDescent="0.2">
      <c r="A104" s="306" t="s">
        <v>12612</v>
      </c>
      <c r="B104" s="307"/>
      <c r="C104" s="307"/>
      <c r="D104" s="307"/>
      <c r="E104" s="307"/>
      <c r="F104" s="307"/>
      <c r="G104" s="307"/>
      <c r="H104" s="307"/>
      <c r="I104" s="307"/>
      <c r="J104" s="308"/>
    </row>
    <row r="105" spans="1:10" ht="15" thickBot="1" x14ac:dyDescent="0.25">
      <c r="A105" s="322" t="s">
        <v>12597</v>
      </c>
      <c r="B105" s="323"/>
      <c r="C105" s="323"/>
      <c r="D105" s="323"/>
      <c r="E105" s="323"/>
      <c r="F105" s="323"/>
      <c r="G105" s="323"/>
      <c r="H105" s="323"/>
      <c r="I105" s="323"/>
      <c r="J105" s="324"/>
    </row>
    <row r="106" spans="1:10" x14ac:dyDescent="0.2">
      <c r="A106" s="265" t="s">
        <v>93</v>
      </c>
      <c r="B106" s="265"/>
      <c r="C106" s="265"/>
      <c r="D106" s="265"/>
      <c r="E106" s="265"/>
      <c r="F106" s="265"/>
      <c r="G106" s="265"/>
      <c r="H106" s="265"/>
      <c r="I106" s="265"/>
      <c r="J106" s="265"/>
    </row>
    <row r="107" spans="1:10" hidden="1" x14ac:dyDescent="0.2"/>
    <row r="108" spans="1:10" hidden="1" x14ac:dyDescent="0.2"/>
    <row r="109" spans="1:10" hidden="1" x14ac:dyDescent="0.2"/>
    <row r="110" spans="1:10" hidden="1" x14ac:dyDescent="0.2"/>
    <row r="111" spans="1:10" hidden="1" x14ac:dyDescent="0.2"/>
    <row r="112" spans="1:10" hidden="1" x14ac:dyDescent="0.2"/>
    <row r="113" hidden="1" x14ac:dyDescent="0.2"/>
    <row r="114" hidden="1" x14ac:dyDescent="0.2"/>
    <row r="115" hidden="1" x14ac:dyDescent="0.2"/>
  </sheetData>
  <sheetProtection algorithmName="SHA-512" hashValue="QSdm0dqaz23+OLgEzOvwFv6edqHQef74mvMTzMy2ju3ge7sqn7guAcJRUDkJNedlffL+3Vy/1L+tmFmFKPF30A==" saltValue="53F5y4n2ZmwJgiw+qUE10w==" spinCount="100000" sheet="1" objects="1" scenarios="1"/>
  <mergeCells count="251">
    <mergeCell ref="G50:H50"/>
    <mergeCell ref="G51:H51"/>
    <mergeCell ref="A51:F51"/>
    <mergeCell ref="G41:H41"/>
    <mergeCell ref="G42:H42"/>
    <mergeCell ref="G43:H43"/>
    <mergeCell ref="G44:H44"/>
    <mergeCell ref="G45:H45"/>
    <mergeCell ref="G46:H46"/>
    <mergeCell ref="G47:H47"/>
    <mergeCell ref="G48:H48"/>
    <mergeCell ref="G49:H49"/>
    <mergeCell ref="D50:E50"/>
    <mergeCell ref="D44:E44"/>
    <mergeCell ref="D42:E42"/>
    <mergeCell ref="D43:E43"/>
    <mergeCell ref="D45:E45"/>
    <mergeCell ref="D46:E46"/>
    <mergeCell ref="D47:E47"/>
    <mergeCell ref="D48:E48"/>
    <mergeCell ref="D49:E49"/>
    <mergeCell ref="G32:H32"/>
    <mergeCell ref="G33:H33"/>
    <mergeCell ref="G35:H35"/>
    <mergeCell ref="G34:H34"/>
    <mergeCell ref="G36:H36"/>
    <mergeCell ref="G37:H37"/>
    <mergeCell ref="G38:H38"/>
    <mergeCell ref="G39:H39"/>
    <mergeCell ref="G40:H40"/>
    <mergeCell ref="D40:E40"/>
    <mergeCell ref="D33:E33"/>
    <mergeCell ref="D34:E34"/>
    <mergeCell ref="D35:E35"/>
    <mergeCell ref="D36:E36"/>
    <mergeCell ref="D37:E37"/>
    <mergeCell ref="D38:E38"/>
    <mergeCell ref="D39:E39"/>
    <mergeCell ref="D41:E41"/>
    <mergeCell ref="D23:E23"/>
    <mergeCell ref="D24:E24"/>
    <mergeCell ref="D25:E25"/>
    <mergeCell ref="D28:E28"/>
    <mergeCell ref="D29:E29"/>
    <mergeCell ref="D30:E30"/>
    <mergeCell ref="D31:E31"/>
    <mergeCell ref="G22:H22"/>
    <mergeCell ref="G23:H23"/>
    <mergeCell ref="G24:H24"/>
    <mergeCell ref="G25:H25"/>
    <mergeCell ref="G26:H26"/>
    <mergeCell ref="G27:H27"/>
    <mergeCell ref="G28:H28"/>
    <mergeCell ref="G29:H29"/>
    <mergeCell ref="G30:H30"/>
    <mergeCell ref="G31:H31"/>
    <mergeCell ref="A54:D54"/>
    <mergeCell ref="E54:J54"/>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D26:E26"/>
    <mergeCell ref="D27:E27"/>
    <mergeCell ref="D32:E32"/>
    <mergeCell ref="A1:J1"/>
    <mergeCell ref="A2:J2"/>
    <mergeCell ref="A3:J3"/>
    <mergeCell ref="A4:J4"/>
    <mergeCell ref="A5:J5"/>
    <mergeCell ref="B6:J6"/>
    <mergeCell ref="B8:J8"/>
    <mergeCell ref="A11:J11"/>
    <mergeCell ref="B7:J7"/>
    <mergeCell ref="B9:J9"/>
    <mergeCell ref="A10:I10"/>
    <mergeCell ref="A13:E13"/>
    <mergeCell ref="A12:J12"/>
    <mergeCell ref="F13:J13"/>
    <mergeCell ref="A14:J14"/>
    <mergeCell ref="A15:J15"/>
    <mergeCell ref="D19:E19"/>
    <mergeCell ref="I20:J20"/>
    <mergeCell ref="I21:J21"/>
    <mergeCell ref="I22:J22"/>
    <mergeCell ref="A16:E16"/>
    <mergeCell ref="F16:J16"/>
    <mergeCell ref="A17:J17"/>
    <mergeCell ref="A18:J18"/>
    <mergeCell ref="I19:J19"/>
    <mergeCell ref="D20:E20"/>
    <mergeCell ref="G19:H19"/>
    <mergeCell ref="G20:H20"/>
    <mergeCell ref="G21:H21"/>
    <mergeCell ref="D21:E21"/>
    <mergeCell ref="D22:E22"/>
    <mergeCell ref="I23:J23"/>
    <mergeCell ref="I24:J24"/>
    <mergeCell ref="I25:J25"/>
    <mergeCell ref="B83:D83"/>
    <mergeCell ref="B72:D72"/>
    <mergeCell ref="B73:D73"/>
    <mergeCell ref="B74:D74"/>
    <mergeCell ref="B75:D75"/>
    <mergeCell ref="B76:D76"/>
    <mergeCell ref="B77:D77"/>
    <mergeCell ref="B78:D78"/>
    <mergeCell ref="B79:D79"/>
    <mergeCell ref="B80:D80"/>
    <mergeCell ref="B81:D81"/>
    <mergeCell ref="B82:D82"/>
    <mergeCell ref="A69:J69"/>
    <mergeCell ref="A55:D55"/>
    <mergeCell ref="E55:J55"/>
    <mergeCell ref="A67:H67"/>
    <mergeCell ref="A68:H68"/>
    <mergeCell ref="A53:J53"/>
    <mergeCell ref="E82:F82"/>
    <mergeCell ref="E83:F83"/>
    <mergeCell ref="I78:J78"/>
    <mergeCell ref="E84:F84"/>
    <mergeCell ref="B84:D84"/>
    <mergeCell ref="B85:D85"/>
    <mergeCell ref="B86:D86"/>
    <mergeCell ref="E71:F71"/>
    <mergeCell ref="E72:F72"/>
    <mergeCell ref="E73:F73"/>
    <mergeCell ref="E74:F74"/>
    <mergeCell ref="E75:F75"/>
    <mergeCell ref="E76:F76"/>
    <mergeCell ref="E77:F77"/>
    <mergeCell ref="E78:F78"/>
    <mergeCell ref="E79:F79"/>
    <mergeCell ref="E86:F86"/>
    <mergeCell ref="E80:F80"/>
    <mergeCell ref="E81:F81"/>
    <mergeCell ref="B71:D71"/>
    <mergeCell ref="A104:J104"/>
    <mergeCell ref="A105:J105"/>
    <mergeCell ref="A106:J106"/>
    <mergeCell ref="E87:F87"/>
    <mergeCell ref="E88:F88"/>
    <mergeCell ref="E89:F89"/>
    <mergeCell ref="E85:F85"/>
    <mergeCell ref="B96:D96"/>
    <mergeCell ref="B95:D95"/>
    <mergeCell ref="B89:D89"/>
    <mergeCell ref="E92:F92"/>
    <mergeCell ref="E93:F93"/>
    <mergeCell ref="E94:F94"/>
    <mergeCell ref="E95:F95"/>
    <mergeCell ref="B93:D93"/>
    <mergeCell ref="B94:D94"/>
    <mergeCell ref="B90:D90"/>
    <mergeCell ref="B91:D91"/>
    <mergeCell ref="B92:D92"/>
    <mergeCell ref="E90:F90"/>
    <mergeCell ref="E91:F91"/>
    <mergeCell ref="B87:D87"/>
    <mergeCell ref="B88:D88"/>
    <mergeCell ref="E96:F96"/>
    <mergeCell ref="A97:F97"/>
    <mergeCell ref="I97:J97"/>
    <mergeCell ref="A98:J98"/>
    <mergeCell ref="A99:J99"/>
    <mergeCell ref="A100:J100"/>
    <mergeCell ref="A101:J101"/>
    <mergeCell ref="A102:J102"/>
    <mergeCell ref="A103:J103"/>
    <mergeCell ref="I45:J45"/>
    <mergeCell ref="I46:J46"/>
    <mergeCell ref="I47:J47"/>
    <mergeCell ref="I48:J48"/>
    <mergeCell ref="I49:J49"/>
    <mergeCell ref="I50:J50"/>
    <mergeCell ref="I51:J51"/>
    <mergeCell ref="A52:J52"/>
    <mergeCell ref="A70:J70"/>
    <mergeCell ref="I71:J71"/>
    <mergeCell ref="I72:J72"/>
    <mergeCell ref="I73:J73"/>
    <mergeCell ref="I74:J74"/>
    <mergeCell ref="I75:J75"/>
    <mergeCell ref="I76:J76"/>
    <mergeCell ref="I77:J77"/>
    <mergeCell ref="I79:J79"/>
    <mergeCell ref="I80:J80"/>
    <mergeCell ref="I81:J81"/>
    <mergeCell ref="I82:J82"/>
    <mergeCell ref="I83:J83"/>
    <mergeCell ref="I84:J84"/>
    <mergeCell ref="I85:J85"/>
    <mergeCell ref="I86:J86"/>
    <mergeCell ref="I96:J96"/>
    <mergeCell ref="I87:J87"/>
    <mergeCell ref="I88:J88"/>
    <mergeCell ref="I89:J89"/>
    <mergeCell ref="I90:J90"/>
    <mergeCell ref="I91:J91"/>
    <mergeCell ref="I92:J92"/>
    <mergeCell ref="I93:J93"/>
    <mergeCell ref="I94:J94"/>
    <mergeCell ref="I95:J95"/>
    <mergeCell ref="C65:D65"/>
    <mergeCell ref="C66:D66"/>
    <mergeCell ref="E56:F56"/>
    <mergeCell ref="E57:F57"/>
    <mergeCell ref="E58:F58"/>
    <mergeCell ref="E59:F59"/>
    <mergeCell ref="E60:F60"/>
    <mergeCell ref="E61:F61"/>
    <mergeCell ref="E62:F62"/>
    <mergeCell ref="E63:F63"/>
    <mergeCell ref="E64:F64"/>
    <mergeCell ref="E65:F65"/>
    <mergeCell ref="E66:F66"/>
    <mergeCell ref="C56:D56"/>
    <mergeCell ref="C57:D57"/>
    <mergeCell ref="C58:D58"/>
    <mergeCell ref="C59:D59"/>
    <mergeCell ref="C60:D60"/>
    <mergeCell ref="C61:D61"/>
    <mergeCell ref="C62:D62"/>
    <mergeCell ref="C63:D63"/>
    <mergeCell ref="C64:D64"/>
    <mergeCell ref="G65:H65"/>
    <mergeCell ref="G66:H66"/>
    <mergeCell ref="G56:H56"/>
    <mergeCell ref="G57:H57"/>
    <mergeCell ref="G58:H58"/>
    <mergeCell ref="G59:H59"/>
    <mergeCell ref="G60:H60"/>
    <mergeCell ref="G61:H61"/>
    <mergeCell ref="G62:H62"/>
    <mergeCell ref="G63:H63"/>
    <mergeCell ref="G64:H64"/>
  </mergeCells>
  <conditionalFormatting sqref="F19:F50 A16 F16">
    <cfRule type="expression" dxfId="46" priority="20">
      <formula>#REF!="No"</formula>
    </cfRule>
  </conditionalFormatting>
  <conditionalFormatting sqref="A13 F13 D19:D50">
    <cfRule type="expression" dxfId="45" priority="22">
      <formula>#REF!="No"</formula>
    </cfRule>
  </conditionalFormatting>
  <conditionalFormatting sqref="G97">
    <cfRule type="expression" dxfId="44" priority="18">
      <formula>$F$100&lt;&gt;100</formula>
    </cfRule>
  </conditionalFormatting>
  <conditionalFormatting sqref="E72:E96">
    <cfRule type="expression" dxfId="43" priority="24">
      <formula>NOT(B72="Other (Please specify):")</formula>
    </cfRule>
  </conditionalFormatting>
  <conditionalFormatting sqref="A55:E55 A67:J68 A56:C66 E57:E66 I56:J66">
    <cfRule type="expression" dxfId="42" priority="9">
      <formula>$E$58="no"</formula>
    </cfRule>
  </conditionalFormatting>
  <conditionalFormatting sqref="A55:J68">
    <cfRule type="expression" dxfId="41" priority="7">
      <formula>$E$54="No"</formula>
    </cfRule>
  </conditionalFormatting>
  <conditionalFormatting sqref="J10">
    <cfRule type="containsText" dxfId="40" priority="2" operator="containsText" text="disagree">
      <formula>NOT(ISERROR(SEARCH("disagree",J10)))</formula>
    </cfRule>
  </conditionalFormatting>
  <conditionalFormatting sqref="A12:J106">
    <cfRule type="expression" dxfId="39" priority="1">
      <formula>$J$10="I disagree"</formula>
    </cfRule>
  </conditionalFormatting>
  <dataValidations count="6">
    <dataValidation type="list" allowBlank="1" showInputMessage="1" sqref="E72:E96" xr:uid="{F7FD2E50-2CDC-4D82-9C31-0EF2B9E0E4BD}">
      <formula1>NoCASList</formula1>
    </dataValidation>
    <dataValidation type="list" allowBlank="1" showInputMessage="1" showErrorMessage="1" sqref="A72:A96" xr:uid="{A37E85D7-1002-4A25-BE03-3FF5987A81A0}">
      <formula1>SpeciesList</formula1>
    </dataValidation>
    <dataValidation type="list" allowBlank="1" showInputMessage="1" showErrorMessage="1" sqref="F16" xr:uid="{F7ABC28E-6B61-4E04-8BFB-EC790039E045}">
      <formula1>IF(F13="Ethylene Oxide w/MID",ListCNT,ListNone)</formula1>
    </dataValidation>
    <dataValidation type="list" allowBlank="1" showInputMessage="1" showErrorMessage="1" sqref="E54:J54" xr:uid="{C062B583-F4AB-4EFA-8E23-B5707AAB75EC}">
      <formula1>"Yes,No"</formula1>
    </dataValidation>
    <dataValidation type="list" allowBlank="1" showInputMessage="1" showErrorMessage="1" sqref="F13" xr:uid="{F12B7A23-8CD0-4E98-A728-233743A23299}">
      <formula1>CompoundGroup</formula1>
    </dataValidation>
    <dataValidation type="list" allowBlank="1" showInputMessage="1" showErrorMessage="1" sqref="J10" xr:uid="{8271FC1D-CDD4-49D4-A487-1066F1B1FD48}">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E8262-0F02-4E36-B0DF-994C29E27976}">
  <sheetPr codeName="Sheet4">
    <tabColor rgb="FFFFFFCC"/>
  </sheetPr>
  <dimension ref="A1:XFD101"/>
  <sheetViews>
    <sheetView zoomScaleNormal="100" workbookViewId="0">
      <selection activeCell="A4" sqref="A4:J4"/>
    </sheetView>
  </sheetViews>
  <sheetFormatPr defaultColWidth="0" defaultRowHeight="14.25" zeroHeight="1" x14ac:dyDescent="0.2"/>
  <cols>
    <col min="1" max="1" width="34.375" style="50" customWidth="1"/>
    <col min="2" max="2" width="29.375" style="50" customWidth="1"/>
    <col min="3" max="3" width="13.75" style="50" customWidth="1"/>
    <col min="4" max="4" width="25.625" style="50" customWidth="1"/>
    <col min="5" max="5" width="17.25" style="50" customWidth="1"/>
    <col min="6" max="10" width="13" style="50" customWidth="1"/>
    <col min="11" max="16384" width="0" style="50" hidden="1"/>
  </cols>
  <sheetData>
    <row r="1" spans="1:16384" ht="6" customHeight="1" thickBot="1" x14ac:dyDescent="0.25">
      <c r="A1" s="399" t="s">
        <v>97</v>
      </c>
      <c r="B1" s="399"/>
      <c r="C1" s="399"/>
      <c r="D1" s="399"/>
      <c r="E1" s="399"/>
      <c r="F1" s="399"/>
      <c r="G1" s="399"/>
      <c r="H1" s="399"/>
      <c r="I1" s="399"/>
      <c r="J1" s="399"/>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c r="IW1" s="80"/>
      <c r="IX1" s="80"/>
      <c r="IY1" s="80"/>
      <c r="IZ1" s="80"/>
      <c r="JA1" s="80"/>
      <c r="JB1" s="80"/>
      <c r="JC1" s="80"/>
      <c r="JD1" s="80"/>
      <c r="JE1" s="80"/>
      <c r="JF1" s="80"/>
      <c r="JG1" s="80"/>
      <c r="JH1" s="80"/>
      <c r="JI1" s="80"/>
      <c r="JJ1" s="80"/>
      <c r="JK1" s="80"/>
      <c r="JL1" s="80"/>
      <c r="JM1" s="80"/>
      <c r="JN1" s="80"/>
      <c r="JO1" s="80"/>
      <c r="JP1" s="80"/>
      <c r="JQ1" s="80"/>
      <c r="JR1" s="80"/>
      <c r="JS1" s="80"/>
      <c r="JT1" s="80"/>
      <c r="JU1" s="80"/>
      <c r="JV1" s="80"/>
      <c r="JW1" s="80"/>
      <c r="JX1" s="80"/>
      <c r="JY1" s="80"/>
      <c r="JZ1" s="80"/>
      <c r="KA1" s="80"/>
      <c r="KB1" s="80"/>
      <c r="KC1" s="80"/>
      <c r="KD1" s="80"/>
      <c r="KE1" s="80"/>
      <c r="KF1" s="80"/>
      <c r="KG1" s="80"/>
      <c r="KH1" s="80"/>
      <c r="KI1" s="80"/>
      <c r="KJ1" s="80"/>
      <c r="KK1" s="80"/>
      <c r="KL1" s="80"/>
      <c r="KM1" s="80"/>
      <c r="KN1" s="80"/>
      <c r="KO1" s="80"/>
      <c r="KP1" s="80"/>
      <c r="KQ1" s="80"/>
      <c r="KR1" s="80"/>
      <c r="KS1" s="80"/>
      <c r="KT1" s="80"/>
      <c r="KU1" s="80"/>
      <c r="KV1" s="80"/>
      <c r="KW1" s="80"/>
      <c r="KX1" s="80"/>
      <c r="KY1" s="80"/>
      <c r="KZ1" s="80"/>
      <c r="LA1" s="80"/>
      <c r="LB1" s="80"/>
      <c r="LC1" s="80"/>
      <c r="LD1" s="80"/>
      <c r="LE1" s="80"/>
      <c r="LF1" s="80"/>
      <c r="LG1" s="80"/>
      <c r="LH1" s="80"/>
      <c r="LI1" s="80"/>
      <c r="LJ1" s="80"/>
      <c r="LK1" s="80"/>
      <c r="LL1" s="80"/>
      <c r="LM1" s="80"/>
      <c r="LN1" s="80"/>
      <c r="LO1" s="80"/>
      <c r="LP1" s="80"/>
      <c r="LQ1" s="80"/>
      <c r="LR1" s="80"/>
      <c r="LS1" s="80"/>
      <c r="LT1" s="80"/>
      <c r="LU1" s="80"/>
      <c r="LV1" s="80"/>
      <c r="LW1" s="80"/>
      <c r="LX1" s="80"/>
      <c r="LY1" s="80"/>
      <c r="LZ1" s="80"/>
      <c r="MA1" s="80"/>
      <c r="MB1" s="80"/>
      <c r="MC1" s="80"/>
      <c r="MD1" s="80"/>
      <c r="ME1" s="80"/>
      <c r="MF1" s="80"/>
      <c r="MG1" s="80"/>
      <c r="MH1" s="80"/>
      <c r="MI1" s="80"/>
      <c r="MJ1" s="80"/>
      <c r="MK1" s="80"/>
      <c r="ML1" s="80"/>
      <c r="MM1" s="80"/>
      <c r="MN1" s="80"/>
      <c r="MO1" s="80"/>
      <c r="MP1" s="80"/>
      <c r="MQ1" s="80"/>
      <c r="MR1" s="80"/>
      <c r="MS1" s="80"/>
      <c r="MT1" s="80"/>
      <c r="MU1" s="80"/>
      <c r="MV1" s="80"/>
      <c r="MW1" s="80"/>
      <c r="MX1" s="80"/>
      <c r="MY1" s="80"/>
      <c r="MZ1" s="80"/>
      <c r="NA1" s="80"/>
      <c r="NB1" s="80"/>
      <c r="NC1" s="80"/>
      <c r="ND1" s="80"/>
      <c r="NE1" s="80"/>
      <c r="NF1" s="80"/>
      <c r="NG1" s="80"/>
      <c r="NH1" s="80"/>
      <c r="NI1" s="80"/>
      <c r="NJ1" s="80"/>
      <c r="NK1" s="80"/>
      <c r="NL1" s="80"/>
      <c r="NM1" s="80"/>
      <c r="NN1" s="80"/>
      <c r="NO1" s="80"/>
      <c r="NP1" s="80"/>
      <c r="NQ1" s="80"/>
      <c r="NR1" s="80"/>
      <c r="NS1" s="80"/>
      <c r="NT1" s="80"/>
      <c r="NU1" s="80"/>
      <c r="NV1" s="80"/>
      <c r="NW1" s="80"/>
      <c r="NX1" s="80"/>
      <c r="NY1" s="80"/>
      <c r="NZ1" s="80"/>
      <c r="OA1" s="80"/>
      <c r="OB1" s="80"/>
      <c r="OC1" s="80"/>
      <c r="OD1" s="80"/>
      <c r="OE1" s="80"/>
      <c r="OF1" s="80"/>
      <c r="OG1" s="80"/>
      <c r="OH1" s="80"/>
      <c r="OI1" s="80"/>
      <c r="OJ1" s="80"/>
      <c r="OK1" s="80"/>
      <c r="OL1" s="80"/>
      <c r="OM1" s="80"/>
      <c r="ON1" s="80"/>
      <c r="OO1" s="80"/>
      <c r="OP1" s="80"/>
      <c r="OQ1" s="80"/>
      <c r="OR1" s="80"/>
      <c r="OS1" s="80"/>
      <c r="OT1" s="80"/>
      <c r="OU1" s="80"/>
      <c r="OV1" s="80"/>
      <c r="OW1" s="80"/>
      <c r="OX1" s="80"/>
      <c r="OY1" s="80"/>
      <c r="OZ1" s="80"/>
      <c r="PA1" s="80"/>
      <c r="PB1" s="80"/>
      <c r="PC1" s="80"/>
      <c r="PD1" s="80"/>
      <c r="PE1" s="80"/>
      <c r="PF1" s="80"/>
      <c r="PG1" s="80"/>
      <c r="PH1" s="80"/>
      <c r="PI1" s="80"/>
      <c r="PJ1" s="80"/>
      <c r="PK1" s="80"/>
      <c r="PL1" s="80"/>
      <c r="PM1" s="80"/>
      <c r="PN1" s="80"/>
      <c r="PO1" s="80"/>
      <c r="PP1" s="80"/>
      <c r="PQ1" s="80"/>
      <c r="PR1" s="80"/>
      <c r="PS1" s="80"/>
      <c r="PT1" s="80"/>
      <c r="PU1" s="80"/>
      <c r="PV1" s="80"/>
      <c r="PW1" s="80"/>
      <c r="PX1" s="80"/>
      <c r="PY1" s="80"/>
      <c r="PZ1" s="80"/>
      <c r="QA1" s="80"/>
      <c r="QB1" s="80"/>
      <c r="QC1" s="80"/>
      <c r="QD1" s="80"/>
      <c r="QE1" s="80"/>
      <c r="QF1" s="80"/>
      <c r="QG1" s="80"/>
      <c r="QH1" s="80"/>
      <c r="QI1" s="80"/>
      <c r="QJ1" s="80"/>
      <c r="QK1" s="80"/>
      <c r="QL1" s="80"/>
      <c r="QM1" s="80"/>
      <c r="QN1" s="80"/>
      <c r="QO1" s="80"/>
      <c r="QP1" s="80"/>
      <c r="QQ1" s="80"/>
      <c r="QR1" s="80"/>
      <c r="QS1" s="80"/>
      <c r="QT1" s="80"/>
      <c r="QU1" s="80"/>
      <c r="QV1" s="80"/>
      <c r="QW1" s="80"/>
      <c r="QX1" s="80"/>
      <c r="QY1" s="80"/>
      <c r="QZ1" s="80"/>
      <c r="RA1" s="80"/>
      <c r="RB1" s="80"/>
      <c r="RC1" s="80"/>
      <c r="RD1" s="80"/>
      <c r="RE1" s="80"/>
      <c r="RF1" s="80"/>
      <c r="RG1" s="80"/>
      <c r="RH1" s="80"/>
      <c r="RI1" s="80"/>
      <c r="RJ1" s="80"/>
      <c r="RK1" s="80"/>
      <c r="RL1" s="80"/>
      <c r="RM1" s="80"/>
      <c r="RN1" s="80"/>
      <c r="RO1" s="80"/>
      <c r="RP1" s="80"/>
      <c r="RQ1" s="80"/>
      <c r="RR1" s="80"/>
      <c r="RS1" s="80"/>
      <c r="RT1" s="80"/>
      <c r="RU1" s="80"/>
      <c r="RV1" s="80"/>
      <c r="RW1" s="80"/>
      <c r="RX1" s="80"/>
      <c r="RY1" s="80"/>
      <c r="RZ1" s="80"/>
      <c r="SA1" s="80"/>
      <c r="SB1" s="80"/>
      <c r="SC1" s="80"/>
      <c r="SD1" s="80"/>
      <c r="SE1" s="80"/>
      <c r="SF1" s="80"/>
      <c r="SG1" s="80"/>
      <c r="SH1" s="80"/>
      <c r="SI1" s="80"/>
      <c r="SJ1" s="80"/>
      <c r="SK1" s="80"/>
      <c r="SL1" s="80"/>
      <c r="SM1" s="80"/>
      <c r="SN1" s="80"/>
      <c r="SO1" s="80"/>
      <c r="SP1" s="80"/>
      <c r="SQ1" s="80"/>
      <c r="SR1" s="80"/>
      <c r="SS1" s="80"/>
      <c r="ST1" s="80"/>
      <c r="SU1" s="80"/>
      <c r="SV1" s="80"/>
      <c r="SW1" s="80"/>
      <c r="SX1" s="80"/>
      <c r="SY1" s="80"/>
      <c r="SZ1" s="80"/>
      <c r="TA1" s="80"/>
      <c r="TB1" s="80"/>
      <c r="TC1" s="80"/>
      <c r="TD1" s="80"/>
      <c r="TE1" s="80"/>
      <c r="TF1" s="80"/>
      <c r="TG1" s="80"/>
      <c r="TH1" s="80"/>
      <c r="TI1" s="80"/>
      <c r="TJ1" s="80"/>
      <c r="TK1" s="80"/>
      <c r="TL1" s="80"/>
      <c r="TM1" s="80"/>
      <c r="TN1" s="80"/>
      <c r="TO1" s="80"/>
      <c r="TP1" s="80"/>
      <c r="TQ1" s="80"/>
      <c r="TR1" s="80"/>
      <c r="TS1" s="80"/>
      <c r="TT1" s="80"/>
      <c r="TU1" s="80"/>
      <c r="TV1" s="80"/>
      <c r="TW1" s="80"/>
      <c r="TX1" s="80"/>
      <c r="TY1" s="80"/>
      <c r="TZ1" s="80"/>
      <c r="UA1" s="80"/>
      <c r="UB1" s="80"/>
      <c r="UC1" s="80"/>
      <c r="UD1" s="80"/>
      <c r="UE1" s="80"/>
      <c r="UF1" s="80"/>
      <c r="UG1" s="80"/>
      <c r="UH1" s="80"/>
      <c r="UI1" s="80"/>
      <c r="UJ1" s="80"/>
      <c r="UK1" s="80"/>
      <c r="UL1" s="80"/>
      <c r="UM1" s="80"/>
      <c r="UN1" s="80"/>
      <c r="UO1" s="80"/>
      <c r="UP1" s="80"/>
      <c r="UQ1" s="80"/>
      <c r="UR1" s="80"/>
      <c r="US1" s="80"/>
      <c r="UT1" s="80"/>
      <c r="UU1" s="80"/>
      <c r="UV1" s="80"/>
      <c r="UW1" s="80"/>
      <c r="UX1" s="80"/>
      <c r="UY1" s="80"/>
      <c r="UZ1" s="80"/>
      <c r="VA1" s="80"/>
      <c r="VB1" s="80"/>
      <c r="VC1" s="80"/>
      <c r="VD1" s="80"/>
      <c r="VE1" s="80"/>
      <c r="VF1" s="80"/>
      <c r="VG1" s="80"/>
      <c r="VH1" s="80"/>
      <c r="VI1" s="80"/>
      <c r="VJ1" s="80"/>
      <c r="VK1" s="80"/>
      <c r="VL1" s="80"/>
      <c r="VM1" s="80"/>
      <c r="VN1" s="80"/>
      <c r="VO1" s="80"/>
      <c r="VP1" s="80"/>
      <c r="VQ1" s="80"/>
      <c r="VR1" s="80"/>
      <c r="VS1" s="80"/>
      <c r="VT1" s="80"/>
      <c r="VU1" s="80"/>
      <c r="VV1" s="80"/>
      <c r="VW1" s="80"/>
      <c r="VX1" s="80"/>
      <c r="VY1" s="80"/>
      <c r="VZ1" s="80"/>
      <c r="WA1" s="80"/>
      <c r="WB1" s="80"/>
      <c r="WC1" s="80"/>
      <c r="WD1" s="80"/>
      <c r="WE1" s="80"/>
      <c r="WF1" s="80"/>
      <c r="WG1" s="80"/>
      <c r="WH1" s="80"/>
      <c r="WI1" s="80"/>
      <c r="WJ1" s="80"/>
      <c r="WK1" s="80"/>
      <c r="WL1" s="80"/>
      <c r="WM1" s="80"/>
      <c r="WN1" s="80"/>
      <c r="WO1" s="80"/>
      <c r="WP1" s="80"/>
      <c r="WQ1" s="80"/>
      <c r="WR1" s="80"/>
      <c r="WS1" s="80"/>
      <c r="WT1" s="80"/>
      <c r="WU1" s="80"/>
      <c r="WV1" s="80"/>
      <c r="WW1" s="80"/>
      <c r="WX1" s="80"/>
      <c r="WY1" s="80"/>
      <c r="WZ1" s="80"/>
      <c r="XA1" s="80"/>
      <c r="XB1" s="80"/>
      <c r="XC1" s="80"/>
      <c r="XD1" s="80"/>
      <c r="XE1" s="80"/>
      <c r="XF1" s="80"/>
      <c r="XG1" s="80"/>
      <c r="XH1" s="80"/>
      <c r="XI1" s="80"/>
      <c r="XJ1" s="80"/>
      <c r="XK1" s="80"/>
      <c r="XL1" s="80"/>
      <c r="XM1" s="80"/>
      <c r="XN1" s="80"/>
      <c r="XO1" s="80"/>
      <c r="XP1" s="80"/>
      <c r="XQ1" s="80"/>
      <c r="XR1" s="80"/>
      <c r="XS1" s="80"/>
      <c r="XT1" s="80"/>
      <c r="XU1" s="80"/>
      <c r="XV1" s="80"/>
      <c r="XW1" s="80"/>
      <c r="XX1" s="80"/>
      <c r="XY1" s="80"/>
      <c r="XZ1" s="80"/>
      <c r="YA1" s="80"/>
      <c r="YB1" s="80"/>
      <c r="YC1" s="80"/>
      <c r="YD1" s="80"/>
      <c r="YE1" s="80"/>
      <c r="YF1" s="80"/>
      <c r="YG1" s="80"/>
      <c r="YH1" s="80"/>
      <c r="YI1" s="80"/>
      <c r="YJ1" s="80"/>
      <c r="YK1" s="80"/>
      <c r="YL1" s="80"/>
      <c r="YM1" s="80"/>
      <c r="YN1" s="80"/>
      <c r="YO1" s="80"/>
      <c r="YP1" s="80"/>
      <c r="YQ1" s="80"/>
      <c r="YR1" s="80"/>
      <c r="YS1" s="80"/>
      <c r="YT1" s="80"/>
      <c r="YU1" s="80"/>
      <c r="YV1" s="80"/>
      <c r="YW1" s="80"/>
      <c r="YX1" s="80"/>
      <c r="YY1" s="80"/>
      <c r="YZ1" s="80"/>
      <c r="ZA1" s="80"/>
      <c r="ZB1" s="80"/>
      <c r="ZC1" s="80"/>
      <c r="ZD1" s="80"/>
      <c r="ZE1" s="80"/>
      <c r="ZF1" s="80"/>
      <c r="ZG1" s="80"/>
      <c r="ZH1" s="80"/>
      <c r="ZI1" s="80"/>
      <c r="ZJ1" s="80"/>
      <c r="ZK1" s="80"/>
      <c r="ZL1" s="80"/>
      <c r="ZM1" s="80"/>
      <c r="ZN1" s="80"/>
      <c r="ZO1" s="80"/>
      <c r="ZP1" s="80"/>
      <c r="ZQ1" s="80"/>
      <c r="ZR1" s="80"/>
      <c r="ZS1" s="80"/>
      <c r="ZT1" s="80"/>
      <c r="ZU1" s="80"/>
      <c r="ZV1" s="80"/>
      <c r="ZW1" s="80"/>
      <c r="ZX1" s="80"/>
      <c r="ZY1" s="80"/>
      <c r="ZZ1" s="80"/>
      <c r="AAA1" s="80"/>
      <c r="AAB1" s="80"/>
      <c r="AAC1" s="80"/>
      <c r="AAD1" s="80"/>
      <c r="AAE1" s="80"/>
      <c r="AAF1" s="80"/>
      <c r="AAG1" s="80"/>
      <c r="AAH1" s="80"/>
      <c r="AAI1" s="80"/>
      <c r="AAJ1" s="80"/>
      <c r="AAK1" s="80"/>
      <c r="AAL1" s="80"/>
      <c r="AAM1" s="80"/>
      <c r="AAN1" s="80"/>
      <c r="AAO1" s="80"/>
      <c r="AAP1" s="80"/>
      <c r="AAQ1" s="80"/>
      <c r="AAR1" s="80"/>
      <c r="AAS1" s="80"/>
      <c r="AAT1" s="80"/>
      <c r="AAU1" s="80"/>
      <c r="AAV1" s="80"/>
      <c r="AAW1" s="80"/>
      <c r="AAX1" s="80"/>
      <c r="AAY1" s="80"/>
      <c r="AAZ1" s="80"/>
      <c r="ABA1" s="80"/>
      <c r="ABB1" s="80"/>
      <c r="ABC1" s="80"/>
      <c r="ABD1" s="80"/>
      <c r="ABE1" s="80"/>
      <c r="ABF1" s="80"/>
      <c r="ABG1" s="80"/>
      <c r="ABH1" s="80"/>
      <c r="ABI1" s="80"/>
      <c r="ABJ1" s="80"/>
      <c r="ABK1" s="80"/>
      <c r="ABL1" s="80"/>
      <c r="ABM1" s="80"/>
      <c r="ABN1" s="80"/>
      <c r="ABO1" s="80"/>
      <c r="ABP1" s="80"/>
      <c r="ABQ1" s="80"/>
      <c r="ABR1" s="80"/>
      <c r="ABS1" s="80"/>
      <c r="ABT1" s="80"/>
      <c r="ABU1" s="80"/>
      <c r="ABV1" s="80"/>
      <c r="ABW1" s="80"/>
      <c r="ABX1" s="80"/>
      <c r="ABY1" s="80"/>
      <c r="ABZ1" s="80"/>
      <c r="ACA1" s="80"/>
      <c r="ACB1" s="80"/>
      <c r="ACC1" s="80"/>
      <c r="ACD1" s="80"/>
      <c r="ACE1" s="80"/>
      <c r="ACF1" s="80"/>
      <c r="ACG1" s="80"/>
      <c r="ACH1" s="80"/>
      <c r="ACI1" s="80"/>
      <c r="ACJ1" s="80"/>
      <c r="ACK1" s="80"/>
      <c r="ACL1" s="80"/>
      <c r="ACM1" s="80"/>
      <c r="ACN1" s="80"/>
      <c r="ACO1" s="80"/>
      <c r="ACP1" s="80"/>
      <c r="ACQ1" s="80"/>
      <c r="ACR1" s="80"/>
      <c r="ACS1" s="80"/>
      <c r="ACT1" s="80"/>
      <c r="ACU1" s="80"/>
      <c r="ACV1" s="80"/>
      <c r="ACW1" s="80"/>
      <c r="ACX1" s="80"/>
      <c r="ACY1" s="80"/>
      <c r="ACZ1" s="80"/>
      <c r="ADA1" s="80"/>
      <c r="ADB1" s="80"/>
      <c r="ADC1" s="80"/>
      <c r="ADD1" s="80"/>
      <c r="ADE1" s="80"/>
      <c r="ADF1" s="80"/>
      <c r="ADG1" s="80"/>
      <c r="ADH1" s="80"/>
      <c r="ADI1" s="80"/>
      <c r="ADJ1" s="80"/>
      <c r="ADK1" s="80"/>
      <c r="ADL1" s="80"/>
      <c r="ADM1" s="80"/>
      <c r="ADN1" s="80"/>
      <c r="ADO1" s="80"/>
      <c r="ADP1" s="80"/>
      <c r="ADQ1" s="80"/>
      <c r="ADR1" s="80"/>
      <c r="ADS1" s="80"/>
      <c r="ADT1" s="80"/>
      <c r="ADU1" s="80"/>
      <c r="ADV1" s="80"/>
      <c r="ADW1" s="80"/>
      <c r="ADX1" s="80"/>
      <c r="ADY1" s="80"/>
      <c r="ADZ1" s="80"/>
      <c r="AEA1" s="80"/>
      <c r="AEB1" s="80"/>
      <c r="AEC1" s="80"/>
      <c r="AED1" s="80"/>
      <c r="AEE1" s="80"/>
      <c r="AEF1" s="80"/>
      <c r="AEG1" s="80"/>
      <c r="AEH1" s="80"/>
      <c r="AEI1" s="80"/>
      <c r="AEJ1" s="80"/>
      <c r="AEK1" s="80"/>
      <c r="AEL1" s="80"/>
      <c r="AEM1" s="80"/>
      <c r="AEN1" s="80"/>
      <c r="AEO1" s="80"/>
      <c r="AEP1" s="80"/>
      <c r="AEQ1" s="80"/>
      <c r="AER1" s="80"/>
      <c r="AES1" s="80"/>
      <c r="AET1" s="80"/>
      <c r="AEU1" s="80"/>
      <c r="AEV1" s="80"/>
      <c r="AEW1" s="80"/>
      <c r="AEX1" s="80"/>
      <c r="AEY1" s="80"/>
      <c r="AEZ1" s="80"/>
      <c r="AFA1" s="80"/>
      <c r="AFB1" s="80"/>
      <c r="AFC1" s="80"/>
      <c r="AFD1" s="80"/>
      <c r="AFE1" s="80"/>
      <c r="AFF1" s="80"/>
      <c r="AFG1" s="80"/>
      <c r="AFH1" s="80"/>
      <c r="AFI1" s="80"/>
      <c r="AFJ1" s="80"/>
      <c r="AFK1" s="80"/>
      <c r="AFL1" s="80"/>
      <c r="AFM1" s="80"/>
      <c r="AFN1" s="80"/>
      <c r="AFO1" s="80"/>
      <c r="AFP1" s="80"/>
      <c r="AFQ1" s="80"/>
      <c r="AFR1" s="80"/>
      <c r="AFS1" s="80"/>
      <c r="AFT1" s="80"/>
      <c r="AFU1" s="80"/>
      <c r="AFV1" s="80"/>
      <c r="AFW1" s="80"/>
      <c r="AFX1" s="80"/>
      <c r="AFY1" s="80"/>
      <c r="AFZ1" s="80"/>
      <c r="AGA1" s="80"/>
      <c r="AGB1" s="80"/>
      <c r="AGC1" s="80"/>
      <c r="AGD1" s="80"/>
      <c r="AGE1" s="80"/>
      <c r="AGF1" s="80"/>
      <c r="AGG1" s="80"/>
      <c r="AGH1" s="80"/>
      <c r="AGI1" s="80"/>
      <c r="AGJ1" s="80"/>
      <c r="AGK1" s="80"/>
      <c r="AGL1" s="80"/>
      <c r="AGM1" s="80"/>
      <c r="AGN1" s="80"/>
      <c r="AGO1" s="80"/>
      <c r="AGP1" s="80"/>
      <c r="AGQ1" s="80"/>
      <c r="AGR1" s="80"/>
      <c r="AGS1" s="80"/>
      <c r="AGT1" s="80"/>
      <c r="AGU1" s="80"/>
      <c r="AGV1" s="80"/>
      <c r="AGW1" s="80"/>
      <c r="AGX1" s="80"/>
      <c r="AGY1" s="80"/>
      <c r="AGZ1" s="80"/>
      <c r="AHA1" s="80"/>
      <c r="AHB1" s="80"/>
      <c r="AHC1" s="80"/>
      <c r="AHD1" s="80"/>
      <c r="AHE1" s="80"/>
      <c r="AHF1" s="80"/>
      <c r="AHG1" s="80"/>
      <c r="AHH1" s="80"/>
      <c r="AHI1" s="80"/>
      <c r="AHJ1" s="80"/>
      <c r="AHK1" s="80"/>
      <c r="AHL1" s="80"/>
      <c r="AHM1" s="80"/>
      <c r="AHN1" s="80"/>
      <c r="AHO1" s="80"/>
      <c r="AHP1" s="80"/>
      <c r="AHQ1" s="80"/>
      <c r="AHR1" s="80"/>
      <c r="AHS1" s="80"/>
      <c r="AHT1" s="80"/>
      <c r="AHU1" s="80"/>
      <c r="AHV1" s="80"/>
      <c r="AHW1" s="80"/>
      <c r="AHX1" s="80"/>
      <c r="AHY1" s="80"/>
      <c r="AHZ1" s="80"/>
      <c r="AIA1" s="80"/>
      <c r="AIB1" s="80"/>
      <c r="AIC1" s="80"/>
      <c r="AID1" s="80"/>
      <c r="AIE1" s="80"/>
      <c r="AIF1" s="80"/>
      <c r="AIG1" s="80"/>
      <c r="AIH1" s="80"/>
      <c r="AII1" s="80"/>
      <c r="AIJ1" s="80"/>
      <c r="AIK1" s="80"/>
      <c r="AIL1" s="80"/>
      <c r="AIM1" s="80"/>
      <c r="AIN1" s="80"/>
      <c r="AIO1" s="80"/>
      <c r="AIP1" s="80"/>
      <c r="AIQ1" s="80"/>
      <c r="AIR1" s="80"/>
      <c r="AIS1" s="80"/>
      <c r="AIT1" s="80"/>
      <c r="AIU1" s="80"/>
      <c r="AIV1" s="80"/>
      <c r="AIW1" s="80"/>
      <c r="AIX1" s="80"/>
      <c r="AIY1" s="80"/>
      <c r="AIZ1" s="80"/>
      <c r="AJA1" s="80"/>
      <c r="AJB1" s="80"/>
      <c r="AJC1" s="80"/>
      <c r="AJD1" s="80"/>
      <c r="AJE1" s="80"/>
      <c r="AJF1" s="80"/>
      <c r="AJG1" s="80"/>
      <c r="AJH1" s="80"/>
      <c r="AJI1" s="80"/>
      <c r="AJJ1" s="80"/>
      <c r="AJK1" s="80"/>
      <c r="AJL1" s="80"/>
      <c r="AJM1" s="80"/>
      <c r="AJN1" s="80"/>
      <c r="AJO1" s="80"/>
      <c r="AJP1" s="80"/>
      <c r="AJQ1" s="80"/>
      <c r="AJR1" s="80"/>
      <c r="AJS1" s="80"/>
      <c r="AJT1" s="80"/>
      <c r="AJU1" s="80"/>
      <c r="AJV1" s="80"/>
      <c r="AJW1" s="80"/>
      <c r="AJX1" s="80"/>
      <c r="AJY1" s="80"/>
      <c r="AJZ1" s="80"/>
      <c r="AKA1" s="80"/>
      <c r="AKB1" s="80"/>
      <c r="AKC1" s="80"/>
      <c r="AKD1" s="80"/>
      <c r="AKE1" s="80"/>
      <c r="AKF1" s="80"/>
      <c r="AKG1" s="80"/>
      <c r="AKH1" s="80"/>
      <c r="AKI1" s="80"/>
      <c r="AKJ1" s="80"/>
      <c r="AKK1" s="80"/>
      <c r="AKL1" s="80"/>
      <c r="AKM1" s="80"/>
      <c r="AKN1" s="80"/>
      <c r="AKO1" s="80"/>
      <c r="AKP1" s="80"/>
      <c r="AKQ1" s="80"/>
      <c r="AKR1" s="80"/>
      <c r="AKS1" s="80"/>
      <c r="AKT1" s="80"/>
      <c r="AKU1" s="80"/>
      <c r="AKV1" s="80"/>
      <c r="AKW1" s="80"/>
      <c r="AKX1" s="80"/>
      <c r="AKY1" s="80"/>
      <c r="AKZ1" s="80"/>
      <c r="ALA1" s="80"/>
      <c r="ALB1" s="80"/>
      <c r="ALC1" s="80"/>
      <c r="ALD1" s="80"/>
      <c r="ALE1" s="80"/>
      <c r="ALF1" s="80"/>
      <c r="ALG1" s="80"/>
      <c r="ALH1" s="80"/>
      <c r="ALI1" s="80"/>
      <c r="ALJ1" s="80"/>
      <c r="ALK1" s="80"/>
      <c r="ALL1" s="80"/>
      <c r="ALM1" s="80"/>
      <c r="ALN1" s="80"/>
      <c r="ALO1" s="80"/>
      <c r="ALP1" s="80"/>
      <c r="ALQ1" s="80"/>
      <c r="ALR1" s="80"/>
      <c r="ALS1" s="80"/>
      <c r="ALT1" s="80"/>
      <c r="ALU1" s="80"/>
      <c r="ALV1" s="80"/>
      <c r="ALW1" s="80"/>
      <c r="ALX1" s="80"/>
      <c r="ALY1" s="80"/>
      <c r="ALZ1" s="80"/>
      <c r="AMA1" s="80"/>
      <c r="AMB1" s="80"/>
      <c r="AMC1" s="80"/>
      <c r="AMD1" s="80"/>
      <c r="AME1" s="80"/>
      <c r="AMF1" s="80"/>
      <c r="AMG1" s="80"/>
      <c r="AMH1" s="80"/>
      <c r="AMI1" s="80"/>
      <c r="AMJ1" s="80"/>
      <c r="AMK1" s="80"/>
      <c r="AML1" s="80"/>
      <c r="AMM1" s="80"/>
      <c r="AMN1" s="80"/>
      <c r="AMO1" s="80"/>
      <c r="AMP1" s="80"/>
      <c r="AMQ1" s="80"/>
      <c r="AMR1" s="80"/>
      <c r="AMS1" s="80"/>
      <c r="AMT1" s="80"/>
      <c r="AMU1" s="80"/>
      <c r="AMV1" s="80"/>
      <c r="AMW1" s="80"/>
      <c r="AMX1" s="80"/>
      <c r="AMY1" s="80"/>
      <c r="AMZ1" s="80"/>
      <c r="ANA1" s="80"/>
      <c r="ANB1" s="80"/>
      <c r="ANC1" s="80"/>
      <c r="AND1" s="80"/>
      <c r="ANE1" s="80"/>
      <c r="ANF1" s="80"/>
      <c r="ANG1" s="80"/>
      <c r="ANH1" s="80"/>
      <c r="ANI1" s="80"/>
      <c r="ANJ1" s="80"/>
      <c r="ANK1" s="80"/>
      <c r="ANL1" s="80"/>
      <c r="ANM1" s="80"/>
      <c r="ANN1" s="80"/>
      <c r="ANO1" s="80"/>
      <c r="ANP1" s="80"/>
      <c r="ANQ1" s="80"/>
      <c r="ANR1" s="80"/>
      <c r="ANS1" s="80"/>
      <c r="ANT1" s="80"/>
      <c r="ANU1" s="80"/>
      <c r="ANV1" s="80"/>
      <c r="ANW1" s="80"/>
      <c r="ANX1" s="80"/>
      <c r="ANY1" s="80"/>
      <c r="ANZ1" s="80"/>
      <c r="AOA1" s="80"/>
      <c r="AOB1" s="80"/>
      <c r="AOC1" s="80"/>
      <c r="AOD1" s="80"/>
      <c r="AOE1" s="80"/>
      <c r="AOF1" s="80"/>
      <c r="AOG1" s="80"/>
      <c r="AOH1" s="80"/>
      <c r="AOI1" s="80"/>
      <c r="AOJ1" s="80"/>
      <c r="AOK1" s="80"/>
      <c r="AOL1" s="80"/>
      <c r="AOM1" s="80"/>
      <c r="AON1" s="80"/>
      <c r="AOO1" s="80"/>
      <c r="AOP1" s="80"/>
      <c r="AOQ1" s="80"/>
      <c r="AOR1" s="80"/>
      <c r="AOS1" s="80"/>
      <c r="AOT1" s="80"/>
      <c r="AOU1" s="80"/>
      <c r="AOV1" s="80"/>
      <c r="AOW1" s="80"/>
      <c r="AOX1" s="80"/>
      <c r="AOY1" s="80"/>
      <c r="AOZ1" s="80"/>
      <c r="APA1" s="80"/>
      <c r="APB1" s="80"/>
      <c r="APC1" s="80"/>
      <c r="APD1" s="80"/>
      <c r="APE1" s="80"/>
      <c r="APF1" s="80"/>
      <c r="APG1" s="80"/>
      <c r="APH1" s="80"/>
      <c r="API1" s="80"/>
      <c r="APJ1" s="80"/>
      <c r="APK1" s="80"/>
      <c r="APL1" s="80"/>
      <c r="APM1" s="80"/>
      <c r="APN1" s="80"/>
      <c r="APO1" s="80"/>
      <c r="APP1" s="80"/>
      <c r="APQ1" s="80"/>
      <c r="APR1" s="80"/>
      <c r="APS1" s="80"/>
      <c r="APT1" s="80"/>
      <c r="APU1" s="80"/>
      <c r="APV1" s="80"/>
      <c r="APW1" s="80"/>
      <c r="APX1" s="80"/>
      <c r="APY1" s="80"/>
      <c r="APZ1" s="80"/>
      <c r="AQA1" s="80"/>
      <c r="AQB1" s="80"/>
      <c r="AQC1" s="80"/>
      <c r="AQD1" s="80"/>
      <c r="AQE1" s="80"/>
      <c r="AQF1" s="80"/>
      <c r="AQG1" s="80"/>
      <c r="AQH1" s="80"/>
      <c r="AQI1" s="80"/>
      <c r="AQJ1" s="80"/>
      <c r="AQK1" s="80"/>
      <c r="AQL1" s="80"/>
      <c r="AQM1" s="80"/>
      <c r="AQN1" s="80"/>
      <c r="AQO1" s="80"/>
      <c r="AQP1" s="80"/>
      <c r="AQQ1" s="80"/>
      <c r="AQR1" s="80"/>
      <c r="AQS1" s="80"/>
      <c r="AQT1" s="80"/>
      <c r="AQU1" s="80"/>
      <c r="AQV1" s="80"/>
      <c r="AQW1" s="80"/>
      <c r="AQX1" s="80"/>
      <c r="AQY1" s="80"/>
      <c r="AQZ1" s="80"/>
      <c r="ARA1" s="80"/>
      <c r="ARB1" s="80"/>
      <c r="ARC1" s="80"/>
      <c r="ARD1" s="80"/>
      <c r="ARE1" s="80"/>
      <c r="ARF1" s="80"/>
      <c r="ARG1" s="80"/>
      <c r="ARH1" s="80"/>
      <c r="ARI1" s="80"/>
      <c r="ARJ1" s="80"/>
      <c r="ARK1" s="80"/>
      <c r="ARL1" s="80"/>
      <c r="ARM1" s="80"/>
      <c r="ARN1" s="80"/>
      <c r="ARO1" s="80"/>
      <c r="ARP1" s="80"/>
      <c r="ARQ1" s="80"/>
      <c r="ARR1" s="80"/>
      <c r="ARS1" s="80"/>
      <c r="ART1" s="80"/>
      <c r="ARU1" s="80"/>
      <c r="ARV1" s="80"/>
      <c r="ARW1" s="80"/>
      <c r="ARX1" s="80"/>
      <c r="ARY1" s="80"/>
      <c r="ARZ1" s="80"/>
      <c r="ASA1" s="80"/>
      <c r="ASB1" s="80"/>
      <c r="ASC1" s="80"/>
      <c r="ASD1" s="80"/>
      <c r="ASE1" s="80"/>
      <c r="ASF1" s="80"/>
      <c r="ASG1" s="80"/>
      <c r="ASH1" s="80"/>
      <c r="ASI1" s="80"/>
      <c r="ASJ1" s="80"/>
      <c r="ASK1" s="80"/>
      <c r="ASL1" s="80"/>
      <c r="ASM1" s="80"/>
      <c r="ASN1" s="80"/>
      <c r="ASO1" s="80"/>
      <c r="ASP1" s="80"/>
      <c r="ASQ1" s="80"/>
      <c r="ASR1" s="80"/>
      <c r="ASS1" s="80"/>
      <c r="AST1" s="80"/>
      <c r="ASU1" s="80"/>
      <c r="ASV1" s="80"/>
      <c r="ASW1" s="80"/>
      <c r="ASX1" s="80"/>
      <c r="ASY1" s="80"/>
      <c r="ASZ1" s="80"/>
      <c r="ATA1" s="80"/>
      <c r="ATB1" s="80"/>
      <c r="ATC1" s="80"/>
      <c r="ATD1" s="80"/>
      <c r="ATE1" s="80"/>
      <c r="ATF1" s="80"/>
      <c r="ATG1" s="80"/>
      <c r="ATH1" s="80"/>
      <c r="ATI1" s="80"/>
      <c r="ATJ1" s="80"/>
      <c r="ATK1" s="80"/>
      <c r="ATL1" s="80"/>
      <c r="ATM1" s="80"/>
      <c r="ATN1" s="80"/>
      <c r="ATO1" s="80"/>
      <c r="ATP1" s="80"/>
      <c r="ATQ1" s="80"/>
      <c r="ATR1" s="80"/>
      <c r="ATS1" s="80"/>
      <c r="ATT1" s="80"/>
      <c r="ATU1" s="80"/>
      <c r="ATV1" s="80"/>
      <c r="ATW1" s="80"/>
      <c r="ATX1" s="80"/>
      <c r="ATY1" s="80"/>
      <c r="ATZ1" s="80"/>
      <c r="AUA1" s="80"/>
      <c r="AUB1" s="80"/>
      <c r="AUC1" s="80"/>
      <c r="AUD1" s="80"/>
      <c r="AUE1" s="80"/>
      <c r="AUF1" s="80"/>
      <c r="AUG1" s="80"/>
      <c r="AUH1" s="80"/>
      <c r="AUI1" s="80"/>
      <c r="AUJ1" s="80"/>
      <c r="AUK1" s="80"/>
      <c r="AUL1" s="80"/>
      <c r="AUM1" s="80"/>
      <c r="AUN1" s="80"/>
      <c r="AUO1" s="80"/>
      <c r="AUP1" s="80"/>
      <c r="AUQ1" s="80"/>
      <c r="AUR1" s="80"/>
      <c r="AUS1" s="80"/>
      <c r="AUT1" s="80"/>
      <c r="AUU1" s="80"/>
      <c r="AUV1" s="80"/>
      <c r="AUW1" s="80"/>
      <c r="AUX1" s="80"/>
      <c r="AUY1" s="80"/>
      <c r="AUZ1" s="80"/>
      <c r="AVA1" s="80"/>
      <c r="AVB1" s="80"/>
      <c r="AVC1" s="80"/>
      <c r="AVD1" s="80"/>
      <c r="AVE1" s="80"/>
      <c r="AVF1" s="80"/>
      <c r="AVG1" s="80"/>
      <c r="AVH1" s="80"/>
      <c r="AVI1" s="80"/>
      <c r="AVJ1" s="80"/>
      <c r="AVK1" s="80"/>
      <c r="AVL1" s="80"/>
      <c r="AVM1" s="80"/>
      <c r="AVN1" s="80"/>
      <c r="AVO1" s="80"/>
      <c r="AVP1" s="80"/>
      <c r="AVQ1" s="80"/>
      <c r="AVR1" s="80"/>
      <c r="AVS1" s="80"/>
      <c r="AVT1" s="80"/>
      <c r="AVU1" s="80"/>
      <c r="AVV1" s="80"/>
      <c r="AVW1" s="80"/>
      <c r="AVX1" s="80"/>
      <c r="AVY1" s="80"/>
      <c r="AVZ1" s="80"/>
      <c r="AWA1" s="80"/>
      <c r="AWB1" s="80"/>
      <c r="AWC1" s="80"/>
      <c r="AWD1" s="80"/>
      <c r="AWE1" s="80"/>
      <c r="AWF1" s="80"/>
      <c r="AWG1" s="80"/>
      <c r="AWH1" s="80"/>
      <c r="AWI1" s="80"/>
      <c r="AWJ1" s="80"/>
      <c r="AWK1" s="80"/>
      <c r="AWL1" s="80"/>
      <c r="AWM1" s="80"/>
      <c r="AWN1" s="80"/>
      <c r="AWO1" s="80"/>
      <c r="AWP1" s="80"/>
      <c r="AWQ1" s="80"/>
      <c r="AWR1" s="80"/>
      <c r="AWS1" s="80"/>
      <c r="AWT1" s="80"/>
      <c r="AWU1" s="80"/>
      <c r="AWV1" s="80"/>
      <c r="AWW1" s="80"/>
      <c r="AWX1" s="80"/>
      <c r="AWY1" s="80"/>
      <c r="AWZ1" s="80"/>
      <c r="AXA1" s="80"/>
      <c r="AXB1" s="80"/>
      <c r="AXC1" s="80"/>
      <c r="AXD1" s="80"/>
      <c r="AXE1" s="80"/>
      <c r="AXF1" s="80"/>
      <c r="AXG1" s="80"/>
      <c r="AXH1" s="80"/>
      <c r="AXI1" s="80"/>
      <c r="AXJ1" s="80"/>
      <c r="AXK1" s="80"/>
      <c r="AXL1" s="80"/>
      <c r="AXM1" s="80"/>
      <c r="AXN1" s="80"/>
      <c r="AXO1" s="80"/>
      <c r="AXP1" s="80"/>
      <c r="AXQ1" s="80"/>
      <c r="AXR1" s="80"/>
      <c r="AXS1" s="80"/>
      <c r="AXT1" s="80"/>
      <c r="AXU1" s="80"/>
      <c r="AXV1" s="80"/>
      <c r="AXW1" s="80"/>
      <c r="AXX1" s="80"/>
      <c r="AXY1" s="80"/>
      <c r="AXZ1" s="80"/>
      <c r="AYA1" s="80"/>
      <c r="AYB1" s="80"/>
      <c r="AYC1" s="80"/>
      <c r="AYD1" s="80"/>
      <c r="AYE1" s="80"/>
      <c r="AYF1" s="80"/>
      <c r="AYG1" s="80"/>
      <c r="AYH1" s="80"/>
      <c r="AYI1" s="80"/>
      <c r="AYJ1" s="80"/>
      <c r="AYK1" s="80"/>
      <c r="AYL1" s="80"/>
      <c r="AYM1" s="80"/>
      <c r="AYN1" s="80"/>
      <c r="AYO1" s="80"/>
      <c r="AYP1" s="80"/>
      <c r="AYQ1" s="80"/>
      <c r="AYR1" s="80"/>
      <c r="AYS1" s="80"/>
      <c r="AYT1" s="80"/>
      <c r="AYU1" s="80"/>
      <c r="AYV1" s="80"/>
      <c r="AYW1" s="80"/>
      <c r="AYX1" s="80"/>
      <c r="AYY1" s="80"/>
      <c r="AYZ1" s="80"/>
      <c r="AZA1" s="80"/>
      <c r="AZB1" s="80"/>
      <c r="AZC1" s="80"/>
      <c r="AZD1" s="80"/>
      <c r="AZE1" s="80"/>
      <c r="AZF1" s="80"/>
      <c r="AZG1" s="80"/>
      <c r="AZH1" s="80"/>
      <c r="AZI1" s="80"/>
      <c r="AZJ1" s="80"/>
      <c r="AZK1" s="80"/>
      <c r="AZL1" s="80"/>
      <c r="AZM1" s="80"/>
      <c r="AZN1" s="80"/>
      <c r="AZO1" s="80"/>
      <c r="AZP1" s="80"/>
      <c r="AZQ1" s="80"/>
      <c r="AZR1" s="80"/>
      <c r="AZS1" s="80"/>
      <c r="AZT1" s="80"/>
      <c r="AZU1" s="80"/>
      <c r="AZV1" s="80"/>
      <c r="AZW1" s="80"/>
      <c r="AZX1" s="80"/>
      <c r="AZY1" s="80"/>
      <c r="AZZ1" s="80"/>
      <c r="BAA1" s="80"/>
      <c r="BAB1" s="80"/>
      <c r="BAC1" s="80"/>
      <c r="BAD1" s="80"/>
      <c r="BAE1" s="80"/>
      <c r="BAF1" s="80"/>
      <c r="BAG1" s="80"/>
      <c r="BAH1" s="80"/>
      <c r="BAI1" s="80"/>
      <c r="BAJ1" s="80"/>
      <c r="BAK1" s="80"/>
      <c r="BAL1" s="80"/>
      <c r="BAM1" s="80"/>
      <c r="BAN1" s="80"/>
      <c r="BAO1" s="80"/>
      <c r="BAP1" s="80"/>
      <c r="BAQ1" s="80"/>
      <c r="BAR1" s="80"/>
      <c r="BAS1" s="80"/>
      <c r="BAT1" s="80"/>
      <c r="BAU1" s="80"/>
      <c r="BAV1" s="80"/>
      <c r="BAW1" s="80"/>
      <c r="BAX1" s="80"/>
      <c r="BAY1" s="80"/>
      <c r="BAZ1" s="80"/>
      <c r="BBA1" s="80"/>
      <c r="BBB1" s="80"/>
      <c r="BBC1" s="80"/>
      <c r="BBD1" s="80"/>
      <c r="BBE1" s="80"/>
      <c r="BBF1" s="80"/>
      <c r="BBG1" s="80"/>
      <c r="BBH1" s="80"/>
      <c r="BBI1" s="80"/>
      <c r="BBJ1" s="80"/>
      <c r="BBK1" s="80"/>
      <c r="BBL1" s="80"/>
      <c r="BBM1" s="80"/>
      <c r="BBN1" s="80"/>
      <c r="BBO1" s="80"/>
      <c r="BBP1" s="80"/>
      <c r="BBQ1" s="80"/>
      <c r="BBR1" s="80"/>
      <c r="BBS1" s="80"/>
      <c r="BBT1" s="80"/>
      <c r="BBU1" s="80"/>
      <c r="BBV1" s="80"/>
      <c r="BBW1" s="80"/>
      <c r="BBX1" s="80"/>
      <c r="BBY1" s="80"/>
      <c r="BBZ1" s="80"/>
      <c r="BCA1" s="80"/>
      <c r="BCB1" s="80"/>
      <c r="BCC1" s="80"/>
      <c r="BCD1" s="80"/>
      <c r="BCE1" s="80"/>
      <c r="BCF1" s="80"/>
      <c r="BCG1" s="80"/>
      <c r="BCH1" s="80"/>
      <c r="BCI1" s="80"/>
      <c r="BCJ1" s="80"/>
      <c r="BCK1" s="80"/>
      <c r="BCL1" s="80"/>
      <c r="BCM1" s="80"/>
      <c r="BCN1" s="80"/>
      <c r="BCO1" s="80"/>
      <c r="BCP1" s="80"/>
      <c r="BCQ1" s="80"/>
      <c r="BCR1" s="80"/>
      <c r="BCS1" s="80"/>
      <c r="BCT1" s="80"/>
      <c r="BCU1" s="80"/>
      <c r="BCV1" s="80"/>
      <c r="BCW1" s="80"/>
      <c r="BCX1" s="80"/>
      <c r="BCY1" s="80"/>
      <c r="BCZ1" s="80"/>
      <c r="BDA1" s="80"/>
      <c r="BDB1" s="80"/>
      <c r="BDC1" s="80"/>
      <c r="BDD1" s="80"/>
      <c r="BDE1" s="80"/>
      <c r="BDF1" s="80"/>
      <c r="BDG1" s="80"/>
      <c r="BDH1" s="80"/>
      <c r="BDI1" s="80"/>
      <c r="BDJ1" s="80"/>
      <c r="BDK1" s="80"/>
      <c r="BDL1" s="80"/>
      <c r="BDM1" s="80"/>
      <c r="BDN1" s="80"/>
      <c r="BDO1" s="80"/>
      <c r="BDP1" s="80"/>
      <c r="BDQ1" s="80"/>
      <c r="BDR1" s="80"/>
      <c r="BDS1" s="80"/>
      <c r="BDT1" s="80"/>
      <c r="BDU1" s="80"/>
      <c r="BDV1" s="80"/>
      <c r="BDW1" s="80"/>
      <c r="BDX1" s="80"/>
      <c r="BDY1" s="80"/>
      <c r="BDZ1" s="80"/>
      <c r="BEA1" s="80"/>
      <c r="BEB1" s="80"/>
      <c r="BEC1" s="80"/>
      <c r="BED1" s="80"/>
      <c r="BEE1" s="80"/>
      <c r="BEF1" s="80"/>
      <c r="BEG1" s="80"/>
      <c r="BEH1" s="80"/>
      <c r="BEI1" s="80"/>
      <c r="BEJ1" s="80"/>
      <c r="BEK1" s="80"/>
      <c r="BEL1" s="80"/>
      <c r="BEM1" s="80"/>
      <c r="BEN1" s="80"/>
      <c r="BEO1" s="80"/>
      <c r="BEP1" s="80"/>
      <c r="BEQ1" s="80"/>
      <c r="BER1" s="80"/>
      <c r="BES1" s="80"/>
      <c r="BET1" s="80"/>
      <c r="BEU1" s="80"/>
      <c r="BEV1" s="80"/>
      <c r="BEW1" s="80"/>
      <c r="BEX1" s="80"/>
      <c r="BEY1" s="80"/>
      <c r="BEZ1" s="80"/>
      <c r="BFA1" s="80"/>
      <c r="BFB1" s="80"/>
      <c r="BFC1" s="80"/>
      <c r="BFD1" s="80"/>
      <c r="BFE1" s="80"/>
      <c r="BFF1" s="80"/>
      <c r="BFG1" s="80"/>
      <c r="BFH1" s="80"/>
      <c r="BFI1" s="80"/>
      <c r="BFJ1" s="80"/>
      <c r="BFK1" s="80"/>
      <c r="BFL1" s="80"/>
      <c r="BFM1" s="80"/>
      <c r="BFN1" s="80"/>
      <c r="BFO1" s="80"/>
      <c r="BFP1" s="80"/>
      <c r="BFQ1" s="80"/>
      <c r="BFR1" s="80"/>
      <c r="BFS1" s="80"/>
      <c r="BFT1" s="80"/>
      <c r="BFU1" s="80"/>
      <c r="BFV1" s="80"/>
      <c r="BFW1" s="80"/>
      <c r="BFX1" s="80"/>
      <c r="BFY1" s="80"/>
      <c r="BFZ1" s="80"/>
      <c r="BGA1" s="80"/>
      <c r="BGB1" s="80"/>
      <c r="BGC1" s="80"/>
      <c r="BGD1" s="80"/>
      <c r="BGE1" s="80"/>
      <c r="BGF1" s="80"/>
      <c r="BGG1" s="80"/>
      <c r="BGH1" s="80"/>
      <c r="BGI1" s="80"/>
      <c r="BGJ1" s="80"/>
      <c r="BGK1" s="80"/>
      <c r="BGL1" s="80"/>
      <c r="BGM1" s="80"/>
      <c r="BGN1" s="80"/>
      <c r="BGO1" s="80"/>
      <c r="BGP1" s="80"/>
      <c r="BGQ1" s="80"/>
      <c r="BGR1" s="80"/>
      <c r="BGS1" s="80"/>
      <c r="BGT1" s="80"/>
      <c r="BGU1" s="80"/>
      <c r="BGV1" s="80"/>
      <c r="BGW1" s="80"/>
      <c r="BGX1" s="80"/>
      <c r="BGY1" s="80"/>
      <c r="BGZ1" s="80"/>
      <c r="BHA1" s="80"/>
      <c r="BHB1" s="80"/>
      <c r="BHC1" s="80"/>
      <c r="BHD1" s="80"/>
      <c r="BHE1" s="80"/>
      <c r="BHF1" s="80"/>
      <c r="BHG1" s="80"/>
      <c r="BHH1" s="80"/>
      <c r="BHI1" s="80"/>
      <c r="BHJ1" s="80"/>
      <c r="BHK1" s="80"/>
      <c r="BHL1" s="80"/>
      <c r="BHM1" s="80"/>
      <c r="BHN1" s="80"/>
      <c r="BHO1" s="80"/>
      <c r="BHP1" s="80"/>
      <c r="BHQ1" s="80"/>
      <c r="BHR1" s="80"/>
      <c r="BHS1" s="80"/>
      <c r="BHT1" s="80"/>
      <c r="BHU1" s="80"/>
      <c r="BHV1" s="80"/>
      <c r="BHW1" s="80"/>
      <c r="BHX1" s="80"/>
      <c r="BHY1" s="80"/>
      <c r="BHZ1" s="80"/>
      <c r="BIA1" s="80"/>
      <c r="BIB1" s="80"/>
      <c r="BIC1" s="80"/>
      <c r="BID1" s="80"/>
      <c r="BIE1" s="80"/>
      <c r="BIF1" s="80"/>
      <c r="BIG1" s="80"/>
      <c r="BIH1" s="80"/>
      <c r="BII1" s="80"/>
      <c r="BIJ1" s="80"/>
      <c r="BIK1" s="80"/>
      <c r="BIL1" s="80"/>
      <c r="BIM1" s="80"/>
      <c r="BIN1" s="80"/>
      <c r="BIO1" s="80"/>
      <c r="BIP1" s="80"/>
      <c r="BIQ1" s="80"/>
      <c r="BIR1" s="80"/>
      <c r="BIS1" s="80"/>
      <c r="BIT1" s="80"/>
      <c r="BIU1" s="80"/>
      <c r="BIV1" s="80"/>
      <c r="BIW1" s="80"/>
      <c r="BIX1" s="80"/>
      <c r="BIY1" s="80"/>
      <c r="BIZ1" s="80"/>
      <c r="BJA1" s="80"/>
      <c r="BJB1" s="80"/>
      <c r="BJC1" s="80"/>
      <c r="BJD1" s="80"/>
      <c r="BJE1" s="80"/>
      <c r="BJF1" s="80"/>
      <c r="BJG1" s="80"/>
      <c r="BJH1" s="80"/>
      <c r="BJI1" s="80"/>
      <c r="BJJ1" s="80"/>
      <c r="BJK1" s="80"/>
      <c r="BJL1" s="80"/>
      <c r="BJM1" s="80"/>
      <c r="BJN1" s="80"/>
      <c r="BJO1" s="80"/>
      <c r="BJP1" s="80"/>
      <c r="BJQ1" s="80"/>
      <c r="BJR1" s="80"/>
      <c r="BJS1" s="80"/>
      <c r="BJT1" s="80"/>
      <c r="BJU1" s="80"/>
      <c r="BJV1" s="80"/>
      <c r="BJW1" s="80"/>
      <c r="BJX1" s="80"/>
      <c r="BJY1" s="80"/>
      <c r="BJZ1" s="80"/>
      <c r="BKA1" s="80"/>
      <c r="BKB1" s="80"/>
      <c r="BKC1" s="80"/>
      <c r="BKD1" s="80"/>
      <c r="BKE1" s="80"/>
      <c r="BKF1" s="80"/>
      <c r="BKG1" s="80"/>
      <c r="BKH1" s="80"/>
      <c r="BKI1" s="80"/>
      <c r="BKJ1" s="80"/>
      <c r="BKK1" s="80"/>
      <c r="BKL1" s="80"/>
      <c r="BKM1" s="80"/>
      <c r="BKN1" s="80"/>
      <c r="BKO1" s="80"/>
      <c r="BKP1" s="80"/>
      <c r="BKQ1" s="80"/>
      <c r="BKR1" s="80"/>
      <c r="BKS1" s="80"/>
      <c r="BKT1" s="80"/>
      <c r="BKU1" s="80"/>
      <c r="BKV1" s="80"/>
      <c r="BKW1" s="80"/>
      <c r="BKX1" s="80"/>
      <c r="BKY1" s="80"/>
      <c r="BKZ1" s="80"/>
      <c r="BLA1" s="80"/>
      <c r="BLB1" s="80"/>
      <c r="BLC1" s="80"/>
      <c r="BLD1" s="80"/>
      <c r="BLE1" s="80"/>
      <c r="BLF1" s="80"/>
      <c r="BLG1" s="80"/>
      <c r="BLH1" s="80"/>
      <c r="BLI1" s="80"/>
      <c r="BLJ1" s="80"/>
      <c r="BLK1" s="80"/>
      <c r="BLL1" s="80"/>
      <c r="BLM1" s="80"/>
      <c r="BLN1" s="80"/>
      <c r="BLO1" s="80"/>
      <c r="BLP1" s="80"/>
      <c r="BLQ1" s="80"/>
      <c r="BLR1" s="80"/>
      <c r="BLS1" s="80"/>
      <c r="BLT1" s="80"/>
      <c r="BLU1" s="80"/>
      <c r="BLV1" s="80"/>
      <c r="BLW1" s="80"/>
      <c r="BLX1" s="80"/>
      <c r="BLY1" s="80"/>
      <c r="BLZ1" s="80"/>
      <c r="BMA1" s="80"/>
      <c r="BMB1" s="80"/>
      <c r="BMC1" s="80"/>
      <c r="BMD1" s="80"/>
      <c r="BME1" s="80"/>
      <c r="BMF1" s="80"/>
      <c r="BMG1" s="80"/>
      <c r="BMH1" s="80"/>
      <c r="BMI1" s="80"/>
      <c r="BMJ1" s="80"/>
      <c r="BMK1" s="80"/>
      <c r="BML1" s="80"/>
      <c r="BMM1" s="80"/>
      <c r="BMN1" s="80"/>
      <c r="BMO1" s="80"/>
      <c r="BMP1" s="80"/>
      <c r="BMQ1" s="80"/>
      <c r="BMR1" s="80"/>
      <c r="BMS1" s="80"/>
      <c r="BMT1" s="80"/>
      <c r="BMU1" s="80"/>
      <c r="BMV1" s="80"/>
      <c r="BMW1" s="80"/>
      <c r="BMX1" s="80"/>
      <c r="BMY1" s="80"/>
      <c r="BMZ1" s="80"/>
      <c r="BNA1" s="80"/>
      <c r="BNB1" s="80"/>
      <c r="BNC1" s="80"/>
      <c r="BND1" s="80"/>
      <c r="BNE1" s="80"/>
      <c r="BNF1" s="80"/>
      <c r="BNG1" s="80"/>
      <c r="BNH1" s="80"/>
      <c r="BNI1" s="80"/>
      <c r="BNJ1" s="80"/>
      <c r="BNK1" s="80"/>
      <c r="BNL1" s="80"/>
      <c r="BNM1" s="80"/>
      <c r="BNN1" s="80"/>
      <c r="BNO1" s="80"/>
      <c r="BNP1" s="80"/>
      <c r="BNQ1" s="80"/>
      <c r="BNR1" s="80"/>
      <c r="BNS1" s="80"/>
      <c r="BNT1" s="80"/>
      <c r="BNU1" s="80"/>
      <c r="BNV1" s="80"/>
      <c r="BNW1" s="80"/>
      <c r="BNX1" s="80"/>
      <c r="BNY1" s="80"/>
      <c r="BNZ1" s="80"/>
      <c r="BOA1" s="80"/>
      <c r="BOB1" s="80"/>
      <c r="BOC1" s="80"/>
      <c r="BOD1" s="80"/>
      <c r="BOE1" s="80"/>
      <c r="BOF1" s="80"/>
      <c r="BOG1" s="80"/>
      <c r="BOH1" s="80"/>
      <c r="BOI1" s="80"/>
      <c r="BOJ1" s="80"/>
      <c r="BOK1" s="80"/>
      <c r="BOL1" s="80"/>
      <c r="BOM1" s="80"/>
      <c r="BON1" s="80"/>
      <c r="BOO1" s="80"/>
      <c r="BOP1" s="80"/>
      <c r="BOQ1" s="80"/>
      <c r="BOR1" s="80"/>
      <c r="BOS1" s="80"/>
      <c r="BOT1" s="80"/>
      <c r="BOU1" s="80"/>
      <c r="BOV1" s="80"/>
      <c r="BOW1" s="80"/>
      <c r="BOX1" s="80"/>
      <c r="BOY1" s="80"/>
      <c r="BOZ1" s="80"/>
      <c r="BPA1" s="80"/>
      <c r="BPB1" s="80"/>
      <c r="BPC1" s="80"/>
      <c r="BPD1" s="80"/>
      <c r="BPE1" s="80"/>
      <c r="BPF1" s="80"/>
      <c r="BPG1" s="80"/>
      <c r="BPH1" s="80"/>
      <c r="BPI1" s="80"/>
      <c r="BPJ1" s="80"/>
      <c r="BPK1" s="80"/>
      <c r="BPL1" s="80"/>
      <c r="BPM1" s="80"/>
      <c r="BPN1" s="80"/>
      <c r="BPO1" s="80"/>
      <c r="BPP1" s="80"/>
      <c r="BPQ1" s="80"/>
      <c r="BPR1" s="80"/>
      <c r="BPS1" s="80"/>
      <c r="BPT1" s="80"/>
      <c r="BPU1" s="80"/>
      <c r="BPV1" s="80"/>
      <c r="BPW1" s="80"/>
      <c r="BPX1" s="80"/>
      <c r="BPY1" s="80"/>
      <c r="BPZ1" s="80"/>
      <c r="BQA1" s="80"/>
      <c r="BQB1" s="80"/>
      <c r="BQC1" s="80"/>
      <c r="BQD1" s="80"/>
      <c r="BQE1" s="80"/>
      <c r="BQF1" s="80"/>
      <c r="BQG1" s="80"/>
      <c r="BQH1" s="80"/>
      <c r="BQI1" s="80"/>
      <c r="BQJ1" s="80"/>
      <c r="BQK1" s="80"/>
      <c r="BQL1" s="80"/>
      <c r="BQM1" s="80"/>
      <c r="BQN1" s="80"/>
      <c r="BQO1" s="80"/>
      <c r="BQP1" s="80"/>
      <c r="BQQ1" s="80"/>
      <c r="BQR1" s="80"/>
      <c r="BQS1" s="80"/>
      <c r="BQT1" s="80"/>
      <c r="BQU1" s="80"/>
      <c r="BQV1" s="80"/>
      <c r="BQW1" s="80"/>
      <c r="BQX1" s="80"/>
      <c r="BQY1" s="80"/>
      <c r="BQZ1" s="80"/>
      <c r="BRA1" s="80"/>
      <c r="BRB1" s="80"/>
      <c r="BRC1" s="80"/>
      <c r="BRD1" s="80"/>
      <c r="BRE1" s="80"/>
      <c r="BRF1" s="80"/>
      <c r="BRG1" s="80"/>
      <c r="BRH1" s="80"/>
      <c r="BRI1" s="80"/>
      <c r="BRJ1" s="80"/>
      <c r="BRK1" s="80"/>
      <c r="BRL1" s="80"/>
      <c r="BRM1" s="80"/>
      <c r="BRN1" s="80"/>
      <c r="BRO1" s="80"/>
      <c r="BRP1" s="80"/>
      <c r="BRQ1" s="80"/>
      <c r="BRR1" s="80"/>
      <c r="BRS1" s="80"/>
      <c r="BRT1" s="80"/>
      <c r="BRU1" s="80"/>
      <c r="BRV1" s="80"/>
      <c r="BRW1" s="80"/>
      <c r="BRX1" s="80"/>
      <c r="BRY1" s="80"/>
      <c r="BRZ1" s="80"/>
      <c r="BSA1" s="80"/>
      <c r="BSB1" s="80"/>
      <c r="BSC1" s="80"/>
      <c r="BSD1" s="80"/>
      <c r="BSE1" s="80"/>
      <c r="BSF1" s="80"/>
      <c r="BSG1" s="80"/>
      <c r="BSH1" s="80"/>
      <c r="BSI1" s="80"/>
      <c r="BSJ1" s="80"/>
      <c r="BSK1" s="80"/>
      <c r="BSL1" s="80"/>
      <c r="BSM1" s="80"/>
      <c r="BSN1" s="80"/>
      <c r="BSO1" s="80"/>
      <c r="BSP1" s="80"/>
      <c r="BSQ1" s="80"/>
      <c r="BSR1" s="80"/>
      <c r="BSS1" s="80"/>
      <c r="BST1" s="80"/>
      <c r="BSU1" s="80"/>
      <c r="BSV1" s="80"/>
      <c r="BSW1" s="80"/>
      <c r="BSX1" s="80"/>
      <c r="BSY1" s="80"/>
      <c r="BSZ1" s="80"/>
      <c r="BTA1" s="80"/>
      <c r="BTB1" s="80"/>
      <c r="BTC1" s="80"/>
      <c r="BTD1" s="80"/>
      <c r="BTE1" s="80"/>
      <c r="BTF1" s="80"/>
      <c r="BTG1" s="80"/>
      <c r="BTH1" s="80"/>
      <c r="BTI1" s="80"/>
      <c r="BTJ1" s="80"/>
      <c r="BTK1" s="80"/>
      <c r="BTL1" s="80"/>
      <c r="BTM1" s="80"/>
      <c r="BTN1" s="80"/>
      <c r="BTO1" s="80"/>
      <c r="BTP1" s="80"/>
      <c r="BTQ1" s="80"/>
      <c r="BTR1" s="80"/>
      <c r="BTS1" s="80"/>
      <c r="BTT1" s="80"/>
      <c r="BTU1" s="80"/>
      <c r="BTV1" s="80"/>
      <c r="BTW1" s="80"/>
      <c r="BTX1" s="80"/>
      <c r="BTY1" s="80"/>
      <c r="BTZ1" s="80"/>
      <c r="BUA1" s="80"/>
      <c r="BUB1" s="80"/>
      <c r="BUC1" s="80"/>
      <c r="BUD1" s="80"/>
      <c r="BUE1" s="80"/>
      <c r="BUF1" s="80"/>
      <c r="BUG1" s="80"/>
      <c r="BUH1" s="80"/>
      <c r="BUI1" s="80"/>
      <c r="BUJ1" s="80"/>
      <c r="BUK1" s="80"/>
      <c r="BUL1" s="80"/>
      <c r="BUM1" s="80"/>
      <c r="BUN1" s="80"/>
      <c r="BUO1" s="80"/>
      <c r="BUP1" s="80"/>
      <c r="BUQ1" s="80"/>
      <c r="BUR1" s="80"/>
      <c r="BUS1" s="80"/>
      <c r="BUT1" s="80"/>
      <c r="BUU1" s="80"/>
      <c r="BUV1" s="80"/>
      <c r="BUW1" s="80"/>
      <c r="BUX1" s="80"/>
      <c r="BUY1" s="80"/>
      <c r="BUZ1" s="80"/>
      <c r="BVA1" s="80"/>
      <c r="BVB1" s="80"/>
      <c r="BVC1" s="80"/>
      <c r="BVD1" s="80"/>
      <c r="BVE1" s="80"/>
      <c r="BVF1" s="80"/>
      <c r="BVG1" s="80"/>
      <c r="BVH1" s="80"/>
      <c r="BVI1" s="80"/>
      <c r="BVJ1" s="80"/>
      <c r="BVK1" s="80"/>
      <c r="BVL1" s="80"/>
      <c r="BVM1" s="80"/>
      <c r="BVN1" s="80"/>
      <c r="BVO1" s="80"/>
      <c r="BVP1" s="80"/>
      <c r="BVQ1" s="80"/>
      <c r="BVR1" s="80"/>
      <c r="BVS1" s="80"/>
      <c r="BVT1" s="80"/>
      <c r="BVU1" s="80"/>
      <c r="BVV1" s="80"/>
      <c r="BVW1" s="80"/>
      <c r="BVX1" s="80"/>
      <c r="BVY1" s="80"/>
      <c r="BVZ1" s="80"/>
      <c r="BWA1" s="80"/>
      <c r="BWB1" s="80"/>
      <c r="BWC1" s="80"/>
      <c r="BWD1" s="80"/>
      <c r="BWE1" s="80"/>
      <c r="BWF1" s="80"/>
      <c r="BWG1" s="80"/>
      <c r="BWH1" s="80"/>
      <c r="BWI1" s="80"/>
      <c r="BWJ1" s="80"/>
      <c r="BWK1" s="80"/>
      <c r="BWL1" s="80"/>
      <c r="BWM1" s="80"/>
      <c r="BWN1" s="80"/>
      <c r="BWO1" s="80"/>
      <c r="BWP1" s="80"/>
      <c r="BWQ1" s="80"/>
      <c r="BWR1" s="80"/>
      <c r="BWS1" s="80"/>
      <c r="BWT1" s="80"/>
      <c r="BWU1" s="80"/>
      <c r="BWV1" s="80"/>
      <c r="BWW1" s="80"/>
      <c r="BWX1" s="80"/>
      <c r="BWY1" s="80"/>
      <c r="BWZ1" s="80"/>
      <c r="BXA1" s="80"/>
      <c r="BXB1" s="80"/>
      <c r="BXC1" s="80"/>
      <c r="BXD1" s="80"/>
      <c r="BXE1" s="80"/>
      <c r="BXF1" s="80"/>
      <c r="BXG1" s="80"/>
      <c r="BXH1" s="80"/>
      <c r="BXI1" s="80"/>
      <c r="BXJ1" s="80"/>
      <c r="BXK1" s="80"/>
      <c r="BXL1" s="80"/>
      <c r="BXM1" s="80"/>
      <c r="BXN1" s="80"/>
      <c r="BXO1" s="80"/>
      <c r="BXP1" s="80"/>
      <c r="BXQ1" s="80"/>
      <c r="BXR1" s="80"/>
      <c r="BXS1" s="80"/>
      <c r="BXT1" s="80"/>
      <c r="BXU1" s="80"/>
      <c r="BXV1" s="80"/>
      <c r="BXW1" s="80"/>
      <c r="BXX1" s="80"/>
      <c r="BXY1" s="80"/>
      <c r="BXZ1" s="80"/>
      <c r="BYA1" s="80"/>
      <c r="BYB1" s="80"/>
      <c r="BYC1" s="80"/>
      <c r="BYD1" s="80"/>
      <c r="BYE1" s="80"/>
      <c r="BYF1" s="80"/>
      <c r="BYG1" s="80"/>
      <c r="BYH1" s="80"/>
      <c r="BYI1" s="80"/>
      <c r="BYJ1" s="80"/>
      <c r="BYK1" s="80"/>
      <c r="BYL1" s="80"/>
      <c r="BYM1" s="80"/>
      <c r="BYN1" s="80"/>
      <c r="BYO1" s="80"/>
      <c r="BYP1" s="80"/>
      <c r="BYQ1" s="80"/>
      <c r="BYR1" s="80"/>
      <c r="BYS1" s="80"/>
      <c r="BYT1" s="80"/>
      <c r="BYU1" s="80"/>
      <c r="BYV1" s="80"/>
      <c r="BYW1" s="80"/>
      <c r="BYX1" s="80"/>
      <c r="BYY1" s="80"/>
      <c r="BYZ1" s="80"/>
      <c r="BZA1" s="80"/>
      <c r="BZB1" s="80"/>
      <c r="BZC1" s="80"/>
      <c r="BZD1" s="80"/>
      <c r="BZE1" s="80"/>
      <c r="BZF1" s="80"/>
      <c r="BZG1" s="80"/>
      <c r="BZH1" s="80"/>
      <c r="BZI1" s="80"/>
      <c r="BZJ1" s="80"/>
      <c r="BZK1" s="80"/>
      <c r="BZL1" s="80"/>
      <c r="BZM1" s="80"/>
      <c r="BZN1" s="80"/>
      <c r="BZO1" s="80"/>
      <c r="BZP1" s="80"/>
      <c r="BZQ1" s="80"/>
      <c r="BZR1" s="80"/>
      <c r="BZS1" s="80"/>
      <c r="BZT1" s="80"/>
      <c r="BZU1" s="80"/>
      <c r="BZV1" s="80"/>
      <c r="BZW1" s="80"/>
      <c r="BZX1" s="80"/>
      <c r="BZY1" s="80"/>
      <c r="BZZ1" s="80"/>
      <c r="CAA1" s="80"/>
      <c r="CAB1" s="80"/>
      <c r="CAC1" s="80"/>
      <c r="CAD1" s="80"/>
      <c r="CAE1" s="80"/>
      <c r="CAF1" s="80"/>
      <c r="CAG1" s="80"/>
      <c r="CAH1" s="80"/>
      <c r="CAI1" s="80"/>
      <c r="CAJ1" s="80"/>
      <c r="CAK1" s="80"/>
      <c r="CAL1" s="80"/>
      <c r="CAM1" s="80"/>
      <c r="CAN1" s="80"/>
      <c r="CAO1" s="80"/>
      <c r="CAP1" s="80"/>
      <c r="CAQ1" s="80"/>
      <c r="CAR1" s="80"/>
      <c r="CAS1" s="80"/>
      <c r="CAT1" s="80"/>
      <c r="CAU1" s="80"/>
      <c r="CAV1" s="80"/>
      <c r="CAW1" s="80"/>
      <c r="CAX1" s="80"/>
      <c r="CAY1" s="80"/>
      <c r="CAZ1" s="80"/>
      <c r="CBA1" s="80"/>
      <c r="CBB1" s="80"/>
      <c r="CBC1" s="80"/>
      <c r="CBD1" s="80"/>
      <c r="CBE1" s="80"/>
      <c r="CBF1" s="80"/>
      <c r="CBG1" s="80"/>
      <c r="CBH1" s="80"/>
      <c r="CBI1" s="80"/>
      <c r="CBJ1" s="80"/>
      <c r="CBK1" s="80"/>
      <c r="CBL1" s="80"/>
      <c r="CBM1" s="80"/>
      <c r="CBN1" s="80"/>
      <c r="CBO1" s="80"/>
      <c r="CBP1" s="80"/>
      <c r="CBQ1" s="80"/>
      <c r="CBR1" s="80"/>
      <c r="CBS1" s="80"/>
      <c r="CBT1" s="80"/>
      <c r="CBU1" s="80"/>
      <c r="CBV1" s="80"/>
      <c r="CBW1" s="80"/>
      <c r="CBX1" s="80"/>
      <c r="CBY1" s="80"/>
      <c r="CBZ1" s="80"/>
      <c r="CCA1" s="80"/>
      <c r="CCB1" s="80"/>
      <c r="CCC1" s="80"/>
      <c r="CCD1" s="80"/>
      <c r="CCE1" s="80"/>
      <c r="CCF1" s="80"/>
      <c r="CCG1" s="80"/>
      <c r="CCH1" s="80"/>
      <c r="CCI1" s="80"/>
      <c r="CCJ1" s="80"/>
      <c r="CCK1" s="80"/>
      <c r="CCL1" s="80"/>
      <c r="CCM1" s="80"/>
      <c r="CCN1" s="80"/>
      <c r="CCO1" s="80"/>
      <c r="CCP1" s="80"/>
      <c r="CCQ1" s="80"/>
      <c r="CCR1" s="80"/>
      <c r="CCS1" s="80"/>
      <c r="CCT1" s="80"/>
      <c r="CCU1" s="80"/>
      <c r="CCV1" s="80"/>
      <c r="CCW1" s="80"/>
      <c r="CCX1" s="80"/>
      <c r="CCY1" s="80"/>
      <c r="CCZ1" s="80"/>
      <c r="CDA1" s="80"/>
      <c r="CDB1" s="80"/>
      <c r="CDC1" s="80"/>
      <c r="CDD1" s="80"/>
      <c r="CDE1" s="80"/>
      <c r="CDF1" s="80"/>
      <c r="CDG1" s="80"/>
      <c r="CDH1" s="80"/>
      <c r="CDI1" s="80"/>
      <c r="CDJ1" s="80"/>
      <c r="CDK1" s="80"/>
      <c r="CDL1" s="80"/>
      <c r="CDM1" s="80"/>
      <c r="CDN1" s="80"/>
      <c r="CDO1" s="80"/>
      <c r="CDP1" s="80"/>
      <c r="CDQ1" s="80"/>
      <c r="CDR1" s="80"/>
      <c r="CDS1" s="80"/>
      <c r="CDT1" s="80"/>
      <c r="CDU1" s="80"/>
      <c r="CDV1" s="80"/>
      <c r="CDW1" s="80"/>
      <c r="CDX1" s="80"/>
      <c r="CDY1" s="80"/>
      <c r="CDZ1" s="80"/>
      <c r="CEA1" s="80"/>
      <c r="CEB1" s="80"/>
      <c r="CEC1" s="80"/>
      <c r="CED1" s="80"/>
      <c r="CEE1" s="80"/>
      <c r="CEF1" s="80"/>
      <c r="CEG1" s="80"/>
      <c r="CEH1" s="80"/>
      <c r="CEI1" s="80"/>
      <c r="CEJ1" s="80"/>
      <c r="CEK1" s="80"/>
      <c r="CEL1" s="80"/>
      <c r="CEM1" s="80"/>
      <c r="CEN1" s="80"/>
      <c r="CEO1" s="80"/>
      <c r="CEP1" s="80"/>
      <c r="CEQ1" s="80"/>
      <c r="CER1" s="80"/>
      <c r="CES1" s="80"/>
      <c r="CET1" s="80"/>
      <c r="CEU1" s="80"/>
      <c r="CEV1" s="80"/>
      <c r="CEW1" s="80"/>
      <c r="CEX1" s="80"/>
      <c r="CEY1" s="80"/>
      <c r="CEZ1" s="80"/>
      <c r="CFA1" s="80"/>
      <c r="CFB1" s="80"/>
      <c r="CFC1" s="80"/>
      <c r="CFD1" s="80"/>
      <c r="CFE1" s="80"/>
      <c r="CFF1" s="80"/>
      <c r="CFG1" s="80"/>
      <c r="CFH1" s="80"/>
      <c r="CFI1" s="80"/>
      <c r="CFJ1" s="80"/>
      <c r="CFK1" s="80"/>
      <c r="CFL1" s="80"/>
      <c r="CFM1" s="80"/>
      <c r="CFN1" s="80"/>
      <c r="CFO1" s="80"/>
      <c r="CFP1" s="80"/>
      <c r="CFQ1" s="80"/>
      <c r="CFR1" s="80"/>
      <c r="CFS1" s="80"/>
      <c r="CFT1" s="80"/>
      <c r="CFU1" s="80"/>
      <c r="CFV1" s="80"/>
      <c r="CFW1" s="80"/>
      <c r="CFX1" s="80"/>
      <c r="CFY1" s="80"/>
      <c r="CFZ1" s="80"/>
      <c r="CGA1" s="80"/>
      <c r="CGB1" s="80"/>
      <c r="CGC1" s="80"/>
      <c r="CGD1" s="80"/>
      <c r="CGE1" s="80"/>
      <c r="CGF1" s="80"/>
      <c r="CGG1" s="80"/>
      <c r="CGH1" s="80"/>
      <c r="CGI1" s="80"/>
      <c r="CGJ1" s="80"/>
      <c r="CGK1" s="80"/>
      <c r="CGL1" s="80"/>
      <c r="CGM1" s="80"/>
      <c r="CGN1" s="80"/>
      <c r="CGO1" s="80"/>
      <c r="CGP1" s="80"/>
      <c r="CGQ1" s="80"/>
      <c r="CGR1" s="80"/>
      <c r="CGS1" s="80"/>
      <c r="CGT1" s="80"/>
      <c r="CGU1" s="80"/>
      <c r="CGV1" s="80"/>
      <c r="CGW1" s="80"/>
      <c r="CGX1" s="80"/>
      <c r="CGY1" s="80"/>
      <c r="CGZ1" s="80"/>
      <c r="CHA1" s="80"/>
      <c r="CHB1" s="80"/>
      <c r="CHC1" s="80"/>
      <c r="CHD1" s="80"/>
      <c r="CHE1" s="80"/>
      <c r="CHF1" s="80"/>
      <c r="CHG1" s="80"/>
      <c r="CHH1" s="80"/>
      <c r="CHI1" s="80"/>
      <c r="CHJ1" s="80"/>
      <c r="CHK1" s="80"/>
      <c r="CHL1" s="80"/>
      <c r="CHM1" s="80"/>
      <c r="CHN1" s="80"/>
      <c r="CHO1" s="80"/>
      <c r="CHP1" s="80"/>
      <c r="CHQ1" s="80"/>
      <c r="CHR1" s="80"/>
      <c r="CHS1" s="80"/>
      <c r="CHT1" s="80"/>
      <c r="CHU1" s="80"/>
      <c r="CHV1" s="80"/>
      <c r="CHW1" s="80"/>
      <c r="CHX1" s="80"/>
      <c r="CHY1" s="80"/>
      <c r="CHZ1" s="80"/>
      <c r="CIA1" s="80"/>
      <c r="CIB1" s="80"/>
      <c r="CIC1" s="80"/>
      <c r="CID1" s="80"/>
      <c r="CIE1" s="80"/>
      <c r="CIF1" s="80"/>
      <c r="CIG1" s="80"/>
      <c r="CIH1" s="80"/>
      <c r="CII1" s="80"/>
      <c r="CIJ1" s="80"/>
      <c r="CIK1" s="80"/>
      <c r="CIL1" s="80"/>
      <c r="CIM1" s="80"/>
      <c r="CIN1" s="80"/>
      <c r="CIO1" s="80"/>
      <c r="CIP1" s="80"/>
      <c r="CIQ1" s="80"/>
      <c r="CIR1" s="80"/>
      <c r="CIS1" s="80"/>
      <c r="CIT1" s="80"/>
      <c r="CIU1" s="80"/>
      <c r="CIV1" s="80"/>
      <c r="CIW1" s="80"/>
      <c r="CIX1" s="80"/>
      <c r="CIY1" s="80"/>
      <c r="CIZ1" s="80"/>
      <c r="CJA1" s="80"/>
      <c r="CJB1" s="80"/>
      <c r="CJC1" s="80"/>
      <c r="CJD1" s="80"/>
      <c r="CJE1" s="80"/>
      <c r="CJF1" s="80"/>
      <c r="CJG1" s="80"/>
      <c r="CJH1" s="80"/>
      <c r="CJI1" s="80"/>
      <c r="CJJ1" s="80"/>
      <c r="CJK1" s="80"/>
      <c r="CJL1" s="80"/>
      <c r="CJM1" s="80"/>
      <c r="CJN1" s="80"/>
      <c r="CJO1" s="80"/>
      <c r="CJP1" s="80"/>
      <c r="CJQ1" s="80"/>
      <c r="CJR1" s="80"/>
      <c r="CJS1" s="80"/>
      <c r="CJT1" s="80"/>
      <c r="CJU1" s="80"/>
      <c r="CJV1" s="80"/>
      <c r="CJW1" s="80"/>
      <c r="CJX1" s="80"/>
      <c r="CJY1" s="80"/>
      <c r="CJZ1" s="80"/>
      <c r="CKA1" s="80"/>
      <c r="CKB1" s="80"/>
      <c r="CKC1" s="80"/>
      <c r="CKD1" s="80"/>
      <c r="CKE1" s="80"/>
      <c r="CKF1" s="80"/>
      <c r="CKG1" s="80"/>
      <c r="CKH1" s="80"/>
      <c r="CKI1" s="80"/>
      <c r="CKJ1" s="80"/>
      <c r="CKK1" s="80"/>
      <c r="CKL1" s="80"/>
      <c r="CKM1" s="80"/>
      <c r="CKN1" s="80"/>
      <c r="CKO1" s="80"/>
      <c r="CKP1" s="80"/>
      <c r="CKQ1" s="80"/>
      <c r="CKR1" s="80"/>
      <c r="CKS1" s="80"/>
      <c r="CKT1" s="80"/>
      <c r="CKU1" s="80"/>
      <c r="CKV1" s="80"/>
      <c r="CKW1" s="80"/>
      <c r="CKX1" s="80"/>
      <c r="CKY1" s="80"/>
      <c r="CKZ1" s="80"/>
      <c r="CLA1" s="80"/>
      <c r="CLB1" s="80"/>
      <c r="CLC1" s="80"/>
      <c r="CLD1" s="80"/>
      <c r="CLE1" s="80"/>
      <c r="CLF1" s="80"/>
      <c r="CLG1" s="80"/>
      <c r="CLH1" s="80"/>
      <c r="CLI1" s="80"/>
      <c r="CLJ1" s="80"/>
      <c r="CLK1" s="80"/>
      <c r="CLL1" s="80"/>
      <c r="CLM1" s="80"/>
      <c r="CLN1" s="80"/>
      <c r="CLO1" s="80"/>
      <c r="CLP1" s="80"/>
      <c r="CLQ1" s="80"/>
      <c r="CLR1" s="80"/>
      <c r="CLS1" s="80"/>
      <c r="CLT1" s="80"/>
      <c r="CLU1" s="80"/>
      <c r="CLV1" s="80"/>
      <c r="CLW1" s="80"/>
      <c r="CLX1" s="80"/>
      <c r="CLY1" s="80"/>
      <c r="CLZ1" s="80"/>
      <c r="CMA1" s="80"/>
      <c r="CMB1" s="80"/>
      <c r="CMC1" s="80"/>
      <c r="CMD1" s="80"/>
      <c r="CME1" s="80"/>
      <c r="CMF1" s="80"/>
      <c r="CMG1" s="80"/>
      <c r="CMH1" s="80"/>
      <c r="CMI1" s="80"/>
      <c r="CMJ1" s="80"/>
      <c r="CMK1" s="80"/>
      <c r="CML1" s="80"/>
      <c r="CMM1" s="80"/>
      <c r="CMN1" s="80"/>
      <c r="CMO1" s="80"/>
      <c r="CMP1" s="80"/>
      <c r="CMQ1" s="80"/>
      <c r="CMR1" s="80"/>
      <c r="CMS1" s="80"/>
      <c r="CMT1" s="80"/>
      <c r="CMU1" s="80"/>
      <c r="CMV1" s="80"/>
      <c r="CMW1" s="80"/>
      <c r="CMX1" s="80"/>
      <c r="CMY1" s="80"/>
      <c r="CMZ1" s="80"/>
      <c r="CNA1" s="80"/>
      <c r="CNB1" s="80"/>
      <c r="CNC1" s="80"/>
      <c r="CND1" s="80"/>
      <c r="CNE1" s="80"/>
      <c r="CNF1" s="80"/>
      <c r="CNG1" s="80"/>
      <c r="CNH1" s="80"/>
      <c r="CNI1" s="80"/>
      <c r="CNJ1" s="80"/>
      <c r="CNK1" s="80"/>
      <c r="CNL1" s="80"/>
      <c r="CNM1" s="80"/>
      <c r="CNN1" s="80"/>
      <c r="CNO1" s="80"/>
      <c r="CNP1" s="80"/>
      <c r="CNQ1" s="80"/>
      <c r="CNR1" s="80"/>
      <c r="CNS1" s="80"/>
      <c r="CNT1" s="80"/>
      <c r="CNU1" s="80"/>
      <c r="CNV1" s="80"/>
      <c r="CNW1" s="80"/>
      <c r="CNX1" s="80"/>
      <c r="CNY1" s="80"/>
      <c r="CNZ1" s="80"/>
      <c r="COA1" s="80"/>
      <c r="COB1" s="80"/>
      <c r="COC1" s="80"/>
      <c r="COD1" s="80"/>
      <c r="COE1" s="80"/>
      <c r="COF1" s="80"/>
      <c r="COG1" s="80"/>
      <c r="COH1" s="80"/>
      <c r="COI1" s="80"/>
      <c r="COJ1" s="80"/>
      <c r="COK1" s="80"/>
      <c r="COL1" s="80"/>
      <c r="COM1" s="80"/>
      <c r="CON1" s="80"/>
      <c r="COO1" s="80"/>
      <c r="COP1" s="80"/>
      <c r="COQ1" s="80"/>
      <c r="COR1" s="80"/>
      <c r="COS1" s="80"/>
      <c r="COT1" s="80"/>
      <c r="COU1" s="80"/>
      <c r="COV1" s="80"/>
      <c r="COW1" s="80"/>
      <c r="COX1" s="80"/>
      <c r="COY1" s="80"/>
      <c r="COZ1" s="80"/>
      <c r="CPA1" s="80"/>
      <c r="CPB1" s="80"/>
      <c r="CPC1" s="80"/>
      <c r="CPD1" s="80"/>
      <c r="CPE1" s="80"/>
      <c r="CPF1" s="80"/>
      <c r="CPG1" s="80"/>
      <c r="CPH1" s="80"/>
      <c r="CPI1" s="80"/>
      <c r="CPJ1" s="80"/>
      <c r="CPK1" s="80"/>
      <c r="CPL1" s="80"/>
      <c r="CPM1" s="80"/>
      <c r="CPN1" s="80"/>
      <c r="CPO1" s="80"/>
      <c r="CPP1" s="80"/>
      <c r="CPQ1" s="80"/>
      <c r="CPR1" s="80"/>
      <c r="CPS1" s="80"/>
      <c r="CPT1" s="80"/>
      <c r="CPU1" s="80"/>
      <c r="CPV1" s="80"/>
      <c r="CPW1" s="80"/>
      <c r="CPX1" s="80"/>
      <c r="CPY1" s="80"/>
      <c r="CPZ1" s="80"/>
      <c r="CQA1" s="80"/>
      <c r="CQB1" s="80"/>
      <c r="CQC1" s="80"/>
      <c r="CQD1" s="80"/>
      <c r="CQE1" s="80"/>
      <c r="CQF1" s="80"/>
      <c r="CQG1" s="80"/>
      <c r="CQH1" s="80"/>
      <c r="CQI1" s="80"/>
      <c r="CQJ1" s="80"/>
      <c r="CQK1" s="80"/>
      <c r="CQL1" s="80"/>
      <c r="CQM1" s="80"/>
      <c r="CQN1" s="80"/>
      <c r="CQO1" s="80"/>
      <c r="CQP1" s="80"/>
      <c r="CQQ1" s="80"/>
      <c r="CQR1" s="80"/>
      <c r="CQS1" s="80"/>
      <c r="CQT1" s="80"/>
      <c r="CQU1" s="80"/>
      <c r="CQV1" s="80"/>
      <c r="CQW1" s="80"/>
      <c r="CQX1" s="80"/>
      <c r="CQY1" s="80"/>
      <c r="CQZ1" s="80"/>
      <c r="CRA1" s="80"/>
      <c r="CRB1" s="80"/>
      <c r="CRC1" s="80"/>
      <c r="CRD1" s="80"/>
      <c r="CRE1" s="80"/>
      <c r="CRF1" s="80"/>
      <c r="CRG1" s="80"/>
      <c r="CRH1" s="80"/>
      <c r="CRI1" s="80"/>
      <c r="CRJ1" s="80"/>
      <c r="CRK1" s="80"/>
      <c r="CRL1" s="80"/>
      <c r="CRM1" s="80"/>
      <c r="CRN1" s="80"/>
      <c r="CRO1" s="80"/>
      <c r="CRP1" s="80"/>
      <c r="CRQ1" s="80"/>
      <c r="CRR1" s="80"/>
      <c r="CRS1" s="80"/>
      <c r="CRT1" s="80"/>
      <c r="CRU1" s="80"/>
      <c r="CRV1" s="80"/>
      <c r="CRW1" s="80"/>
      <c r="CRX1" s="80"/>
      <c r="CRY1" s="80"/>
      <c r="CRZ1" s="80"/>
      <c r="CSA1" s="80"/>
      <c r="CSB1" s="80"/>
      <c r="CSC1" s="80"/>
      <c r="CSD1" s="80"/>
      <c r="CSE1" s="80"/>
      <c r="CSF1" s="80"/>
      <c r="CSG1" s="80"/>
      <c r="CSH1" s="80"/>
      <c r="CSI1" s="80"/>
      <c r="CSJ1" s="80"/>
      <c r="CSK1" s="80"/>
      <c r="CSL1" s="80"/>
      <c r="CSM1" s="80"/>
      <c r="CSN1" s="80"/>
      <c r="CSO1" s="80"/>
      <c r="CSP1" s="80"/>
      <c r="CSQ1" s="80"/>
      <c r="CSR1" s="80"/>
      <c r="CSS1" s="80"/>
      <c r="CST1" s="80"/>
      <c r="CSU1" s="80"/>
      <c r="CSV1" s="80"/>
      <c r="CSW1" s="80"/>
      <c r="CSX1" s="80"/>
      <c r="CSY1" s="80"/>
      <c r="CSZ1" s="80"/>
      <c r="CTA1" s="80"/>
      <c r="CTB1" s="80"/>
      <c r="CTC1" s="80"/>
      <c r="CTD1" s="80"/>
      <c r="CTE1" s="80"/>
      <c r="CTF1" s="80"/>
      <c r="CTG1" s="80"/>
      <c r="CTH1" s="80"/>
      <c r="CTI1" s="80"/>
      <c r="CTJ1" s="80"/>
      <c r="CTK1" s="80"/>
      <c r="CTL1" s="80"/>
      <c r="CTM1" s="80"/>
      <c r="CTN1" s="80"/>
      <c r="CTO1" s="80"/>
      <c r="CTP1" s="80"/>
      <c r="CTQ1" s="80"/>
      <c r="CTR1" s="80"/>
      <c r="CTS1" s="80"/>
      <c r="CTT1" s="80"/>
      <c r="CTU1" s="80"/>
      <c r="CTV1" s="80"/>
      <c r="CTW1" s="80"/>
      <c r="CTX1" s="80"/>
      <c r="CTY1" s="80"/>
      <c r="CTZ1" s="80"/>
      <c r="CUA1" s="80"/>
      <c r="CUB1" s="80"/>
      <c r="CUC1" s="80"/>
      <c r="CUD1" s="80"/>
      <c r="CUE1" s="80"/>
      <c r="CUF1" s="80"/>
      <c r="CUG1" s="80"/>
      <c r="CUH1" s="80"/>
      <c r="CUI1" s="80"/>
      <c r="CUJ1" s="80"/>
      <c r="CUK1" s="80"/>
      <c r="CUL1" s="80"/>
      <c r="CUM1" s="80"/>
      <c r="CUN1" s="80"/>
      <c r="CUO1" s="80"/>
      <c r="CUP1" s="80"/>
      <c r="CUQ1" s="80"/>
      <c r="CUR1" s="80"/>
      <c r="CUS1" s="80"/>
      <c r="CUT1" s="80"/>
      <c r="CUU1" s="80"/>
      <c r="CUV1" s="80"/>
      <c r="CUW1" s="80"/>
      <c r="CUX1" s="80"/>
      <c r="CUY1" s="80"/>
      <c r="CUZ1" s="80"/>
      <c r="CVA1" s="80"/>
      <c r="CVB1" s="80"/>
      <c r="CVC1" s="80"/>
      <c r="CVD1" s="80"/>
      <c r="CVE1" s="80"/>
      <c r="CVF1" s="80"/>
      <c r="CVG1" s="80"/>
      <c r="CVH1" s="80"/>
      <c r="CVI1" s="80"/>
      <c r="CVJ1" s="80"/>
      <c r="CVK1" s="80"/>
      <c r="CVL1" s="80"/>
      <c r="CVM1" s="80"/>
      <c r="CVN1" s="80"/>
      <c r="CVO1" s="80"/>
      <c r="CVP1" s="80"/>
      <c r="CVQ1" s="80"/>
      <c r="CVR1" s="80"/>
      <c r="CVS1" s="80"/>
      <c r="CVT1" s="80"/>
      <c r="CVU1" s="80"/>
      <c r="CVV1" s="80"/>
      <c r="CVW1" s="80"/>
      <c r="CVX1" s="80"/>
      <c r="CVY1" s="80"/>
      <c r="CVZ1" s="80"/>
      <c r="CWA1" s="80"/>
      <c r="CWB1" s="80"/>
      <c r="CWC1" s="80"/>
      <c r="CWD1" s="80"/>
      <c r="CWE1" s="80"/>
      <c r="CWF1" s="80"/>
      <c r="CWG1" s="80"/>
      <c r="CWH1" s="80"/>
      <c r="CWI1" s="80"/>
      <c r="CWJ1" s="80"/>
      <c r="CWK1" s="80"/>
      <c r="CWL1" s="80"/>
      <c r="CWM1" s="80"/>
      <c r="CWN1" s="80"/>
      <c r="CWO1" s="80"/>
      <c r="CWP1" s="80"/>
      <c r="CWQ1" s="80"/>
      <c r="CWR1" s="80"/>
      <c r="CWS1" s="80"/>
      <c r="CWT1" s="80"/>
      <c r="CWU1" s="80"/>
      <c r="CWV1" s="80"/>
      <c r="CWW1" s="80"/>
      <c r="CWX1" s="80"/>
      <c r="CWY1" s="80"/>
      <c r="CWZ1" s="80"/>
      <c r="CXA1" s="80"/>
      <c r="CXB1" s="80"/>
      <c r="CXC1" s="80"/>
      <c r="CXD1" s="80"/>
      <c r="CXE1" s="80"/>
      <c r="CXF1" s="80"/>
      <c r="CXG1" s="80"/>
      <c r="CXH1" s="80"/>
      <c r="CXI1" s="80"/>
      <c r="CXJ1" s="80"/>
      <c r="CXK1" s="80"/>
      <c r="CXL1" s="80"/>
      <c r="CXM1" s="80"/>
      <c r="CXN1" s="80"/>
      <c r="CXO1" s="80"/>
      <c r="CXP1" s="80"/>
      <c r="CXQ1" s="80"/>
      <c r="CXR1" s="80"/>
      <c r="CXS1" s="80"/>
      <c r="CXT1" s="80"/>
      <c r="CXU1" s="80"/>
      <c r="CXV1" s="80"/>
      <c r="CXW1" s="80"/>
      <c r="CXX1" s="80"/>
      <c r="CXY1" s="80"/>
      <c r="CXZ1" s="80"/>
      <c r="CYA1" s="80"/>
      <c r="CYB1" s="80"/>
      <c r="CYC1" s="80"/>
      <c r="CYD1" s="80"/>
      <c r="CYE1" s="80"/>
      <c r="CYF1" s="80"/>
      <c r="CYG1" s="80"/>
      <c r="CYH1" s="80"/>
      <c r="CYI1" s="80"/>
      <c r="CYJ1" s="80"/>
      <c r="CYK1" s="80"/>
      <c r="CYL1" s="80"/>
      <c r="CYM1" s="80"/>
      <c r="CYN1" s="80"/>
      <c r="CYO1" s="80"/>
      <c r="CYP1" s="80"/>
      <c r="CYQ1" s="80"/>
      <c r="CYR1" s="80"/>
      <c r="CYS1" s="80"/>
      <c r="CYT1" s="80"/>
      <c r="CYU1" s="80"/>
      <c r="CYV1" s="80"/>
      <c r="CYW1" s="80"/>
      <c r="CYX1" s="80"/>
      <c r="CYY1" s="80"/>
      <c r="CYZ1" s="80"/>
      <c r="CZA1" s="80"/>
      <c r="CZB1" s="80"/>
      <c r="CZC1" s="80"/>
      <c r="CZD1" s="80"/>
      <c r="CZE1" s="80"/>
      <c r="CZF1" s="80"/>
      <c r="CZG1" s="80"/>
      <c r="CZH1" s="80"/>
      <c r="CZI1" s="80"/>
      <c r="CZJ1" s="80"/>
      <c r="CZK1" s="80"/>
      <c r="CZL1" s="80"/>
      <c r="CZM1" s="80"/>
      <c r="CZN1" s="80"/>
      <c r="CZO1" s="80"/>
      <c r="CZP1" s="80"/>
      <c r="CZQ1" s="80"/>
      <c r="CZR1" s="80"/>
      <c r="CZS1" s="80"/>
      <c r="CZT1" s="80"/>
      <c r="CZU1" s="80"/>
      <c r="CZV1" s="80"/>
      <c r="CZW1" s="80"/>
      <c r="CZX1" s="80"/>
      <c r="CZY1" s="80"/>
      <c r="CZZ1" s="80"/>
      <c r="DAA1" s="80"/>
      <c r="DAB1" s="80"/>
      <c r="DAC1" s="80"/>
      <c r="DAD1" s="80"/>
      <c r="DAE1" s="80"/>
      <c r="DAF1" s="80"/>
      <c r="DAG1" s="80"/>
      <c r="DAH1" s="80"/>
      <c r="DAI1" s="80"/>
      <c r="DAJ1" s="80"/>
      <c r="DAK1" s="80"/>
      <c r="DAL1" s="80"/>
      <c r="DAM1" s="80"/>
      <c r="DAN1" s="80"/>
      <c r="DAO1" s="80"/>
      <c r="DAP1" s="80"/>
      <c r="DAQ1" s="80"/>
      <c r="DAR1" s="80"/>
      <c r="DAS1" s="80"/>
      <c r="DAT1" s="80"/>
      <c r="DAU1" s="80"/>
      <c r="DAV1" s="80"/>
      <c r="DAW1" s="80"/>
      <c r="DAX1" s="80"/>
      <c r="DAY1" s="80"/>
      <c r="DAZ1" s="80"/>
      <c r="DBA1" s="80"/>
      <c r="DBB1" s="80"/>
      <c r="DBC1" s="80"/>
      <c r="DBD1" s="80"/>
      <c r="DBE1" s="80"/>
      <c r="DBF1" s="80"/>
      <c r="DBG1" s="80"/>
      <c r="DBH1" s="80"/>
      <c r="DBI1" s="80"/>
      <c r="DBJ1" s="80"/>
      <c r="DBK1" s="80"/>
      <c r="DBL1" s="80"/>
      <c r="DBM1" s="80"/>
      <c r="DBN1" s="80"/>
      <c r="DBO1" s="80"/>
      <c r="DBP1" s="80"/>
      <c r="DBQ1" s="80"/>
      <c r="DBR1" s="80"/>
      <c r="DBS1" s="80"/>
      <c r="DBT1" s="80"/>
      <c r="DBU1" s="80"/>
      <c r="DBV1" s="80"/>
      <c r="DBW1" s="80"/>
      <c r="DBX1" s="80"/>
      <c r="DBY1" s="80"/>
      <c r="DBZ1" s="80"/>
      <c r="DCA1" s="80"/>
      <c r="DCB1" s="80"/>
      <c r="DCC1" s="80"/>
      <c r="DCD1" s="80"/>
      <c r="DCE1" s="80"/>
      <c r="DCF1" s="80"/>
      <c r="DCG1" s="80"/>
      <c r="DCH1" s="80"/>
      <c r="DCI1" s="80"/>
      <c r="DCJ1" s="80"/>
      <c r="DCK1" s="80"/>
      <c r="DCL1" s="80"/>
      <c r="DCM1" s="80"/>
      <c r="DCN1" s="80"/>
      <c r="DCO1" s="80"/>
      <c r="DCP1" s="80"/>
      <c r="DCQ1" s="80"/>
      <c r="DCR1" s="80"/>
      <c r="DCS1" s="80"/>
      <c r="DCT1" s="80"/>
      <c r="DCU1" s="80"/>
      <c r="DCV1" s="80"/>
      <c r="DCW1" s="80"/>
      <c r="DCX1" s="80"/>
      <c r="DCY1" s="80"/>
      <c r="DCZ1" s="80"/>
      <c r="DDA1" s="80"/>
      <c r="DDB1" s="80"/>
      <c r="DDC1" s="80"/>
      <c r="DDD1" s="80"/>
      <c r="DDE1" s="80"/>
      <c r="DDF1" s="80"/>
      <c r="DDG1" s="80"/>
      <c r="DDH1" s="80"/>
      <c r="DDI1" s="80"/>
      <c r="DDJ1" s="80"/>
      <c r="DDK1" s="80"/>
      <c r="DDL1" s="80"/>
      <c r="DDM1" s="80"/>
      <c r="DDN1" s="80"/>
      <c r="DDO1" s="80"/>
      <c r="DDP1" s="80"/>
      <c r="DDQ1" s="80"/>
      <c r="DDR1" s="80"/>
      <c r="DDS1" s="80"/>
      <c r="DDT1" s="80"/>
      <c r="DDU1" s="80"/>
      <c r="DDV1" s="80"/>
      <c r="DDW1" s="80"/>
      <c r="DDX1" s="80"/>
      <c r="DDY1" s="80"/>
      <c r="DDZ1" s="80"/>
      <c r="DEA1" s="80"/>
      <c r="DEB1" s="80"/>
      <c r="DEC1" s="80"/>
      <c r="DED1" s="80"/>
      <c r="DEE1" s="80"/>
      <c r="DEF1" s="80"/>
      <c r="DEG1" s="80"/>
      <c r="DEH1" s="80"/>
      <c r="DEI1" s="80"/>
      <c r="DEJ1" s="80"/>
      <c r="DEK1" s="80"/>
      <c r="DEL1" s="80"/>
      <c r="DEM1" s="80"/>
      <c r="DEN1" s="80"/>
      <c r="DEO1" s="80"/>
      <c r="DEP1" s="80"/>
      <c r="DEQ1" s="80"/>
      <c r="DER1" s="80"/>
      <c r="DES1" s="80"/>
      <c r="DET1" s="80"/>
      <c r="DEU1" s="80"/>
      <c r="DEV1" s="80"/>
      <c r="DEW1" s="80"/>
      <c r="DEX1" s="80"/>
      <c r="DEY1" s="80"/>
      <c r="DEZ1" s="80"/>
      <c r="DFA1" s="80"/>
      <c r="DFB1" s="80"/>
      <c r="DFC1" s="80"/>
      <c r="DFD1" s="80"/>
      <c r="DFE1" s="80"/>
      <c r="DFF1" s="80"/>
      <c r="DFG1" s="80"/>
      <c r="DFH1" s="80"/>
      <c r="DFI1" s="80"/>
      <c r="DFJ1" s="80"/>
      <c r="DFK1" s="80"/>
      <c r="DFL1" s="80"/>
      <c r="DFM1" s="80"/>
      <c r="DFN1" s="80"/>
      <c r="DFO1" s="80"/>
      <c r="DFP1" s="80"/>
      <c r="DFQ1" s="80"/>
      <c r="DFR1" s="80"/>
      <c r="DFS1" s="80"/>
      <c r="DFT1" s="80"/>
      <c r="DFU1" s="80"/>
      <c r="DFV1" s="80"/>
      <c r="DFW1" s="80"/>
      <c r="DFX1" s="80"/>
      <c r="DFY1" s="80"/>
      <c r="DFZ1" s="80"/>
      <c r="DGA1" s="80"/>
      <c r="DGB1" s="80"/>
      <c r="DGC1" s="80"/>
      <c r="DGD1" s="80"/>
      <c r="DGE1" s="80"/>
      <c r="DGF1" s="80"/>
      <c r="DGG1" s="80"/>
      <c r="DGH1" s="80"/>
      <c r="DGI1" s="80"/>
      <c r="DGJ1" s="80"/>
      <c r="DGK1" s="80"/>
      <c r="DGL1" s="80"/>
      <c r="DGM1" s="80"/>
      <c r="DGN1" s="80"/>
      <c r="DGO1" s="80"/>
      <c r="DGP1" s="80"/>
      <c r="DGQ1" s="80"/>
      <c r="DGR1" s="80"/>
      <c r="DGS1" s="80"/>
      <c r="DGT1" s="80"/>
      <c r="DGU1" s="80"/>
      <c r="DGV1" s="80"/>
      <c r="DGW1" s="80"/>
      <c r="DGX1" s="80"/>
      <c r="DGY1" s="80"/>
      <c r="DGZ1" s="80"/>
      <c r="DHA1" s="80"/>
      <c r="DHB1" s="80"/>
      <c r="DHC1" s="80"/>
      <c r="DHD1" s="80"/>
      <c r="DHE1" s="80"/>
      <c r="DHF1" s="80"/>
      <c r="DHG1" s="80"/>
      <c r="DHH1" s="80"/>
      <c r="DHI1" s="80"/>
      <c r="DHJ1" s="80"/>
      <c r="DHK1" s="80"/>
      <c r="DHL1" s="80"/>
      <c r="DHM1" s="80"/>
      <c r="DHN1" s="80"/>
      <c r="DHO1" s="80"/>
      <c r="DHP1" s="80"/>
      <c r="DHQ1" s="80"/>
      <c r="DHR1" s="80"/>
      <c r="DHS1" s="80"/>
      <c r="DHT1" s="80"/>
      <c r="DHU1" s="80"/>
      <c r="DHV1" s="80"/>
      <c r="DHW1" s="80"/>
      <c r="DHX1" s="80"/>
      <c r="DHY1" s="80"/>
      <c r="DHZ1" s="80"/>
      <c r="DIA1" s="80"/>
      <c r="DIB1" s="80"/>
      <c r="DIC1" s="80"/>
      <c r="DID1" s="80"/>
      <c r="DIE1" s="80"/>
      <c r="DIF1" s="80"/>
      <c r="DIG1" s="80"/>
      <c r="DIH1" s="80"/>
      <c r="DII1" s="80"/>
      <c r="DIJ1" s="80"/>
      <c r="DIK1" s="80"/>
      <c r="DIL1" s="80"/>
      <c r="DIM1" s="80"/>
      <c r="DIN1" s="80"/>
      <c r="DIO1" s="80"/>
      <c r="DIP1" s="80"/>
      <c r="DIQ1" s="80"/>
      <c r="DIR1" s="80"/>
      <c r="DIS1" s="80"/>
      <c r="DIT1" s="80"/>
      <c r="DIU1" s="80"/>
      <c r="DIV1" s="80"/>
      <c r="DIW1" s="80"/>
      <c r="DIX1" s="80"/>
      <c r="DIY1" s="80"/>
      <c r="DIZ1" s="80"/>
      <c r="DJA1" s="80"/>
      <c r="DJB1" s="80"/>
      <c r="DJC1" s="80"/>
      <c r="DJD1" s="80"/>
      <c r="DJE1" s="80"/>
      <c r="DJF1" s="80"/>
      <c r="DJG1" s="80"/>
      <c r="DJH1" s="80"/>
      <c r="DJI1" s="80"/>
      <c r="DJJ1" s="80"/>
      <c r="DJK1" s="80"/>
      <c r="DJL1" s="80"/>
      <c r="DJM1" s="80"/>
      <c r="DJN1" s="80"/>
      <c r="DJO1" s="80"/>
      <c r="DJP1" s="80"/>
      <c r="DJQ1" s="80"/>
      <c r="DJR1" s="80"/>
      <c r="DJS1" s="80"/>
      <c r="DJT1" s="80"/>
      <c r="DJU1" s="80"/>
      <c r="DJV1" s="80"/>
      <c r="DJW1" s="80"/>
      <c r="DJX1" s="80"/>
      <c r="DJY1" s="80"/>
      <c r="DJZ1" s="80"/>
      <c r="DKA1" s="80"/>
      <c r="DKB1" s="80"/>
      <c r="DKC1" s="80"/>
      <c r="DKD1" s="80"/>
      <c r="DKE1" s="80"/>
      <c r="DKF1" s="80"/>
      <c r="DKG1" s="80"/>
      <c r="DKH1" s="80"/>
      <c r="DKI1" s="80"/>
      <c r="DKJ1" s="80"/>
      <c r="DKK1" s="80"/>
      <c r="DKL1" s="80"/>
      <c r="DKM1" s="80"/>
      <c r="DKN1" s="80"/>
      <c r="DKO1" s="80"/>
      <c r="DKP1" s="80"/>
      <c r="DKQ1" s="80"/>
      <c r="DKR1" s="80"/>
      <c r="DKS1" s="80"/>
      <c r="DKT1" s="80"/>
      <c r="DKU1" s="80"/>
      <c r="DKV1" s="80"/>
      <c r="DKW1" s="80"/>
      <c r="DKX1" s="80"/>
      <c r="DKY1" s="80"/>
      <c r="DKZ1" s="80"/>
      <c r="DLA1" s="80"/>
      <c r="DLB1" s="80"/>
      <c r="DLC1" s="80"/>
      <c r="DLD1" s="80"/>
      <c r="DLE1" s="80"/>
      <c r="DLF1" s="80"/>
      <c r="DLG1" s="80"/>
      <c r="DLH1" s="80"/>
      <c r="DLI1" s="80"/>
      <c r="DLJ1" s="80"/>
      <c r="DLK1" s="80"/>
      <c r="DLL1" s="80"/>
      <c r="DLM1" s="80"/>
      <c r="DLN1" s="80"/>
      <c r="DLO1" s="80"/>
      <c r="DLP1" s="80"/>
      <c r="DLQ1" s="80"/>
      <c r="DLR1" s="80"/>
      <c r="DLS1" s="80"/>
      <c r="DLT1" s="80"/>
      <c r="DLU1" s="80"/>
      <c r="DLV1" s="80"/>
      <c r="DLW1" s="80"/>
      <c r="DLX1" s="80"/>
      <c r="DLY1" s="80"/>
      <c r="DLZ1" s="80"/>
      <c r="DMA1" s="80"/>
      <c r="DMB1" s="80"/>
      <c r="DMC1" s="80"/>
      <c r="DMD1" s="80"/>
      <c r="DME1" s="80"/>
      <c r="DMF1" s="80"/>
      <c r="DMG1" s="80"/>
      <c r="DMH1" s="80"/>
      <c r="DMI1" s="80"/>
      <c r="DMJ1" s="80"/>
      <c r="DMK1" s="80"/>
      <c r="DML1" s="80"/>
      <c r="DMM1" s="80"/>
      <c r="DMN1" s="80"/>
      <c r="DMO1" s="80"/>
      <c r="DMP1" s="80"/>
      <c r="DMQ1" s="80"/>
      <c r="DMR1" s="80"/>
      <c r="DMS1" s="80"/>
      <c r="DMT1" s="80"/>
      <c r="DMU1" s="80"/>
      <c r="DMV1" s="80"/>
      <c r="DMW1" s="80"/>
      <c r="DMX1" s="80"/>
      <c r="DMY1" s="80"/>
      <c r="DMZ1" s="80"/>
      <c r="DNA1" s="80"/>
      <c r="DNB1" s="80"/>
      <c r="DNC1" s="80"/>
      <c r="DND1" s="80"/>
      <c r="DNE1" s="80"/>
      <c r="DNF1" s="80"/>
      <c r="DNG1" s="80"/>
      <c r="DNH1" s="80"/>
      <c r="DNI1" s="80"/>
      <c r="DNJ1" s="80"/>
      <c r="DNK1" s="80"/>
      <c r="DNL1" s="80"/>
      <c r="DNM1" s="80"/>
      <c r="DNN1" s="80"/>
      <c r="DNO1" s="80"/>
      <c r="DNP1" s="80"/>
      <c r="DNQ1" s="80"/>
      <c r="DNR1" s="80"/>
      <c r="DNS1" s="80"/>
      <c r="DNT1" s="80"/>
      <c r="DNU1" s="80"/>
      <c r="DNV1" s="80"/>
      <c r="DNW1" s="80"/>
      <c r="DNX1" s="80"/>
      <c r="DNY1" s="80"/>
      <c r="DNZ1" s="80"/>
      <c r="DOA1" s="80"/>
      <c r="DOB1" s="80"/>
      <c r="DOC1" s="80"/>
      <c r="DOD1" s="80"/>
      <c r="DOE1" s="80"/>
      <c r="DOF1" s="80"/>
      <c r="DOG1" s="80"/>
      <c r="DOH1" s="80"/>
      <c r="DOI1" s="80"/>
      <c r="DOJ1" s="80"/>
      <c r="DOK1" s="80"/>
      <c r="DOL1" s="80"/>
      <c r="DOM1" s="80"/>
      <c r="DON1" s="80"/>
      <c r="DOO1" s="80"/>
      <c r="DOP1" s="80"/>
      <c r="DOQ1" s="80"/>
      <c r="DOR1" s="80"/>
      <c r="DOS1" s="80"/>
      <c r="DOT1" s="80"/>
      <c r="DOU1" s="80"/>
      <c r="DOV1" s="80"/>
      <c r="DOW1" s="80"/>
      <c r="DOX1" s="80"/>
      <c r="DOY1" s="80"/>
      <c r="DOZ1" s="80"/>
      <c r="DPA1" s="80"/>
      <c r="DPB1" s="80"/>
      <c r="DPC1" s="80"/>
      <c r="DPD1" s="80"/>
      <c r="DPE1" s="80"/>
      <c r="DPF1" s="80"/>
      <c r="DPG1" s="80"/>
      <c r="DPH1" s="80"/>
      <c r="DPI1" s="80"/>
      <c r="DPJ1" s="80"/>
      <c r="DPK1" s="80"/>
      <c r="DPL1" s="80"/>
      <c r="DPM1" s="80"/>
      <c r="DPN1" s="80"/>
      <c r="DPO1" s="80"/>
      <c r="DPP1" s="80"/>
      <c r="DPQ1" s="80"/>
      <c r="DPR1" s="80"/>
      <c r="DPS1" s="80"/>
      <c r="DPT1" s="80"/>
      <c r="DPU1" s="80"/>
      <c r="DPV1" s="80"/>
      <c r="DPW1" s="80"/>
      <c r="DPX1" s="80"/>
      <c r="DPY1" s="80"/>
      <c r="DPZ1" s="80"/>
      <c r="DQA1" s="80"/>
      <c r="DQB1" s="80"/>
      <c r="DQC1" s="80"/>
      <c r="DQD1" s="80"/>
      <c r="DQE1" s="80"/>
      <c r="DQF1" s="80"/>
      <c r="DQG1" s="80"/>
      <c r="DQH1" s="80"/>
      <c r="DQI1" s="80"/>
      <c r="DQJ1" s="80"/>
      <c r="DQK1" s="80"/>
      <c r="DQL1" s="80"/>
      <c r="DQM1" s="80"/>
      <c r="DQN1" s="80"/>
      <c r="DQO1" s="80"/>
      <c r="DQP1" s="80"/>
      <c r="DQQ1" s="80"/>
      <c r="DQR1" s="80"/>
      <c r="DQS1" s="80"/>
      <c r="DQT1" s="80"/>
      <c r="DQU1" s="80"/>
      <c r="DQV1" s="80"/>
      <c r="DQW1" s="80"/>
      <c r="DQX1" s="80"/>
      <c r="DQY1" s="80"/>
      <c r="DQZ1" s="80"/>
      <c r="DRA1" s="80"/>
      <c r="DRB1" s="80"/>
      <c r="DRC1" s="80"/>
      <c r="DRD1" s="80"/>
      <c r="DRE1" s="80"/>
      <c r="DRF1" s="80"/>
      <c r="DRG1" s="80"/>
      <c r="DRH1" s="80"/>
      <c r="DRI1" s="80"/>
      <c r="DRJ1" s="80"/>
      <c r="DRK1" s="80"/>
      <c r="DRL1" s="80"/>
      <c r="DRM1" s="80"/>
      <c r="DRN1" s="80"/>
      <c r="DRO1" s="80"/>
      <c r="DRP1" s="80"/>
      <c r="DRQ1" s="80"/>
      <c r="DRR1" s="80"/>
      <c r="DRS1" s="80"/>
      <c r="DRT1" s="80"/>
      <c r="DRU1" s="80"/>
      <c r="DRV1" s="80"/>
      <c r="DRW1" s="80"/>
      <c r="DRX1" s="80"/>
      <c r="DRY1" s="80"/>
      <c r="DRZ1" s="80"/>
      <c r="DSA1" s="80"/>
      <c r="DSB1" s="80"/>
      <c r="DSC1" s="80"/>
      <c r="DSD1" s="80"/>
      <c r="DSE1" s="80"/>
      <c r="DSF1" s="80"/>
      <c r="DSG1" s="80"/>
      <c r="DSH1" s="80"/>
      <c r="DSI1" s="80"/>
      <c r="DSJ1" s="80"/>
      <c r="DSK1" s="80"/>
      <c r="DSL1" s="80"/>
      <c r="DSM1" s="80"/>
      <c r="DSN1" s="80"/>
      <c r="DSO1" s="80"/>
      <c r="DSP1" s="80"/>
      <c r="DSQ1" s="80"/>
      <c r="DSR1" s="80"/>
      <c r="DSS1" s="80"/>
      <c r="DST1" s="80"/>
      <c r="DSU1" s="80"/>
      <c r="DSV1" s="80"/>
      <c r="DSW1" s="80"/>
      <c r="DSX1" s="80"/>
      <c r="DSY1" s="80"/>
      <c r="DSZ1" s="80"/>
      <c r="DTA1" s="80"/>
      <c r="DTB1" s="80"/>
      <c r="DTC1" s="80"/>
      <c r="DTD1" s="80"/>
      <c r="DTE1" s="80"/>
      <c r="DTF1" s="80"/>
      <c r="DTG1" s="80"/>
      <c r="DTH1" s="80"/>
      <c r="DTI1" s="80"/>
      <c r="DTJ1" s="80"/>
      <c r="DTK1" s="80"/>
      <c r="DTL1" s="80"/>
      <c r="DTM1" s="80"/>
      <c r="DTN1" s="80"/>
      <c r="DTO1" s="80"/>
      <c r="DTP1" s="80"/>
      <c r="DTQ1" s="80"/>
      <c r="DTR1" s="80"/>
      <c r="DTS1" s="80"/>
      <c r="DTT1" s="80"/>
      <c r="DTU1" s="80"/>
      <c r="DTV1" s="80"/>
      <c r="DTW1" s="80"/>
      <c r="DTX1" s="80"/>
      <c r="DTY1" s="80"/>
      <c r="DTZ1" s="80"/>
      <c r="DUA1" s="80"/>
      <c r="DUB1" s="80"/>
      <c r="DUC1" s="80"/>
      <c r="DUD1" s="80"/>
      <c r="DUE1" s="80"/>
      <c r="DUF1" s="80"/>
      <c r="DUG1" s="80"/>
      <c r="DUH1" s="80"/>
      <c r="DUI1" s="80"/>
      <c r="DUJ1" s="80"/>
      <c r="DUK1" s="80"/>
      <c r="DUL1" s="80"/>
      <c r="DUM1" s="80"/>
      <c r="DUN1" s="80"/>
      <c r="DUO1" s="80"/>
      <c r="DUP1" s="80"/>
      <c r="DUQ1" s="80"/>
      <c r="DUR1" s="80"/>
      <c r="DUS1" s="80"/>
      <c r="DUT1" s="80"/>
      <c r="DUU1" s="80"/>
      <c r="DUV1" s="80"/>
      <c r="DUW1" s="80"/>
      <c r="DUX1" s="80"/>
      <c r="DUY1" s="80"/>
      <c r="DUZ1" s="80"/>
      <c r="DVA1" s="80"/>
      <c r="DVB1" s="80"/>
      <c r="DVC1" s="80"/>
      <c r="DVD1" s="80"/>
      <c r="DVE1" s="80"/>
      <c r="DVF1" s="80"/>
      <c r="DVG1" s="80"/>
      <c r="DVH1" s="80"/>
      <c r="DVI1" s="80"/>
      <c r="DVJ1" s="80"/>
      <c r="DVK1" s="80"/>
      <c r="DVL1" s="80"/>
      <c r="DVM1" s="80"/>
      <c r="DVN1" s="80"/>
      <c r="DVO1" s="80"/>
      <c r="DVP1" s="80"/>
      <c r="DVQ1" s="80"/>
      <c r="DVR1" s="80"/>
      <c r="DVS1" s="80"/>
      <c r="DVT1" s="80"/>
      <c r="DVU1" s="80"/>
      <c r="DVV1" s="80"/>
      <c r="DVW1" s="80"/>
      <c r="DVX1" s="80"/>
      <c r="DVY1" s="80"/>
      <c r="DVZ1" s="80"/>
      <c r="DWA1" s="80"/>
      <c r="DWB1" s="80"/>
      <c r="DWC1" s="80"/>
      <c r="DWD1" s="80"/>
      <c r="DWE1" s="80"/>
      <c r="DWF1" s="80"/>
      <c r="DWG1" s="80"/>
      <c r="DWH1" s="80"/>
      <c r="DWI1" s="80"/>
      <c r="DWJ1" s="80"/>
      <c r="DWK1" s="80"/>
      <c r="DWL1" s="80"/>
      <c r="DWM1" s="80"/>
      <c r="DWN1" s="80"/>
      <c r="DWO1" s="80"/>
      <c r="DWP1" s="80"/>
      <c r="DWQ1" s="80"/>
      <c r="DWR1" s="80"/>
      <c r="DWS1" s="80"/>
      <c r="DWT1" s="80"/>
      <c r="DWU1" s="80"/>
      <c r="DWV1" s="80"/>
      <c r="DWW1" s="80"/>
      <c r="DWX1" s="80"/>
      <c r="DWY1" s="80"/>
      <c r="DWZ1" s="80"/>
      <c r="DXA1" s="80"/>
      <c r="DXB1" s="80"/>
      <c r="DXC1" s="80"/>
      <c r="DXD1" s="80"/>
      <c r="DXE1" s="80"/>
      <c r="DXF1" s="80"/>
      <c r="DXG1" s="80"/>
      <c r="DXH1" s="80"/>
      <c r="DXI1" s="80"/>
      <c r="DXJ1" s="80"/>
      <c r="DXK1" s="80"/>
      <c r="DXL1" s="80"/>
      <c r="DXM1" s="80"/>
      <c r="DXN1" s="80"/>
      <c r="DXO1" s="80"/>
      <c r="DXP1" s="80"/>
      <c r="DXQ1" s="80"/>
      <c r="DXR1" s="80"/>
      <c r="DXS1" s="80"/>
      <c r="DXT1" s="80"/>
      <c r="DXU1" s="80"/>
      <c r="DXV1" s="80"/>
      <c r="DXW1" s="80"/>
      <c r="DXX1" s="80"/>
      <c r="DXY1" s="80"/>
      <c r="DXZ1" s="80"/>
      <c r="DYA1" s="80"/>
      <c r="DYB1" s="80"/>
      <c r="DYC1" s="80"/>
      <c r="DYD1" s="80"/>
      <c r="DYE1" s="80"/>
      <c r="DYF1" s="80"/>
      <c r="DYG1" s="80"/>
      <c r="DYH1" s="80"/>
      <c r="DYI1" s="80"/>
      <c r="DYJ1" s="80"/>
      <c r="DYK1" s="80"/>
      <c r="DYL1" s="80"/>
      <c r="DYM1" s="80"/>
      <c r="DYN1" s="80"/>
      <c r="DYO1" s="80"/>
      <c r="DYP1" s="80"/>
      <c r="DYQ1" s="80"/>
      <c r="DYR1" s="80"/>
      <c r="DYS1" s="80"/>
      <c r="DYT1" s="80"/>
      <c r="DYU1" s="80"/>
      <c r="DYV1" s="80"/>
      <c r="DYW1" s="80"/>
      <c r="DYX1" s="80"/>
      <c r="DYY1" s="80"/>
      <c r="DYZ1" s="80"/>
      <c r="DZA1" s="80"/>
      <c r="DZB1" s="80"/>
      <c r="DZC1" s="80"/>
      <c r="DZD1" s="80"/>
      <c r="DZE1" s="80"/>
      <c r="DZF1" s="80"/>
      <c r="DZG1" s="80"/>
      <c r="DZH1" s="80"/>
      <c r="DZI1" s="80"/>
      <c r="DZJ1" s="80"/>
      <c r="DZK1" s="80"/>
      <c r="DZL1" s="80"/>
      <c r="DZM1" s="80"/>
      <c r="DZN1" s="80"/>
      <c r="DZO1" s="80"/>
      <c r="DZP1" s="80"/>
      <c r="DZQ1" s="80"/>
      <c r="DZR1" s="80"/>
      <c r="DZS1" s="80"/>
      <c r="DZT1" s="80"/>
      <c r="DZU1" s="80"/>
      <c r="DZV1" s="80"/>
      <c r="DZW1" s="80"/>
      <c r="DZX1" s="80"/>
      <c r="DZY1" s="80"/>
      <c r="DZZ1" s="80"/>
      <c r="EAA1" s="80"/>
      <c r="EAB1" s="80"/>
      <c r="EAC1" s="80"/>
      <c r="EAD1" s="80"/>
      <c r="EAE1" s="80"/>
      <c r="EAF1" s="80"/>
      <c r="EAG1" s="80"/>
      <c r="EAH1" s="80"/>
      <c r="EAI1" s="80"/>
      <c r="EAJ1" s="80"/>
      <c r="EAK1" s="80"/>
      <c r="EAL1" s="80"/>
      <c r="EAM1" s="80"/>
      <c r="EAN1" s="80"/>
      <c r="EAO1" s="80"/>
      <c r="EAP1" s="80"/>
      <c r="EAQ1" s="80"/>
      <c r="EAR1" s="80"/>
      <c r="EAS1" s="80"/>
      <c r="EAT1" s="80"/>
      <c r="EAU1" s="80"/>
      <c r="EAV1" s="80"/>
      <c r="EAW1" s="80"/>
      <c r="EAX1" s="80"/>
      <c r="EAY1" s="80"/>
      <c r="EAZ1" s="80"/>
      <c r="EBA1" s="80"/>
      <c r="EBB1" s="80"/>
      <c r="EBC1" s="80"/>
      <c r="EBD1" s="80"/>
      <c r="EBE1" s="80"/>
      <c r="EBF1" s="80"/>
      <c r="EBG1" s="80"/>
      <c r="EBH1" s="80"/>
      <c r="EBI1" s="80"/>
      <c r="EBJ1" s="80"/>
      <c r="EBK1" s="80"/>
      <c r="EBL1" s="80"/>
      <c r="EBM1" s="80"/>
      <c r="EBN1" s="80"/>
      <c r="EBO1" s="80"/>
      <c r="EBP1" s="80"/>
      <c r="EBQ1" s="80"/>
      <c r="EBR1" s="80"/>
      <c r="EBS1" s="80"/>
      <c r="EBT1" s="80"/>
      <c r="EBU1" s="80"/>
      <c r="EBV1" s="80"/>
      <c r="EBW1" s="80"/>
      <c r="EBX1" s="80"/>
      <c r="EBY1" s="80"/>
      <c r="EBZ1" s="80"/>
      <c r="ECA1" s="80"/>
      <c r="ECB1" s="80"/>
      <c r="ECC1" s="80"/>
      <c r="ECD1" s="80"/>
      <c r="ECE1" s="80"/>
      <c r="ECF1" s="80"/>
      <c r="ECG1" s="80"/>
      <c r="ECH1" s="80"/>
      <c r="ECI1" s="80"/>
      <c r="ECJ1" s="80"/>
      <c r="ECK1" s="80"/>
      <c r="ECL1" s="80"/>
      <c r="ECM1" s="80"/>
      <c r="ECN1" s="80"/>
      <c r="ECO1" s="80"/>
      <c r="ECP1" s="80"/>
      <c r="ECQ1" s="80"/>
      <c r="ECR1" s="80"/>
      <c r="ECS1" s="80"/>
      <c r="ECT1" s="80"/>
      <c r="ECU1" s="80"/>
      <c r="ECV1" s="80"/>
      <c r="ECW1" s="80"/>
      <c r="ECX1" s="80"/>
      <c r="ECY1" s="80"/>
      <c r="ECZ1" s="80"/>
      <c r="EDA1" s="80"/>
      <c r="EDB1" s="80"/>
      <c r="EDC1" s="80"/>
      <c r="EDD1" s="80"/>
      <c r="EDE1" s="80"/>
      <c r="EDF1" s="80"/>
      <c r="EDG1" s="80"/>
      <c r="EDH1" s="80"/>
      <c r="EDI1" s="80"/>
      <c r="EDJ1" s="80"/>
      <c r="EDK1" s="80"/>
      <c r="EDL1" s="80"/>
      <c r="EDM1" s="80"/>
      <c r="EDN1" s="80"/>
      <c r="EDO1" s="80"/>
      <c r="EDP1" s="80"/>
      <c r="EDQ1" s="80"/>
      <c r="EDR1" s="80"/>
      <c r="EDS1" s="80"/>
      <c r="EDT1" s="80"/>
      <c r="EDU1" s="80"/>
      <c r="EDV1" s="80"/>
      <c r="EDW1" s="80"/>
      <c r="EDX1" s="80"/>
      <c r="EDY1" s="80"/>
      <c r="EDZ1" s="80"/>
      <c r="EEA1" s="80"/>
      <c r="EEB1" s="80"/>
      <c r="EEC1" s="80"/>
      <c r="EED1" s="80"/>
      <c r="EEE1" s="80"/>
      <c r="EEF1" s="80"/>
      <c r="EEG1" s="80"/>
      <c r="EEH1" s="80"/>
      <c r="EEI1" s="80"/>
      <c r="EEJ1" s="80"/>
      <c r="EEK1" s="80"/>
      <c r="EEL1" s="80"/>
      <c r="EEM1" s="80"/>
      <c r="EEN1" s="80"/>
      <c r="EEO1" s="80"/>
      <c r="EEP1" s="80"/>
      <c r="EEQ1" s="80"/>
      <c r="EER1" s="80"/>
      <c r="EES1" s="80"/>
      <c r="EET1" s="80"/>
      <c r="EEU1" s="80"/>
      <c r="EEV1" s="80"/>
      <c r="EEW1" s="80"/>
      <c r="EEX1" s="80"/>
      <c r="EEY1" s="80"/>
      <c r="EEZ1" s="80"/>
      <c r="EFA1" s="80"/>
      <c r="EFB1" s="80"/>
      <c r="EFC1" s="80"/>
      <c r="EFD1" s="80"/>
      <c r="EFE1" s="80"/>
      <c r="EFF1" s="80"/>
      <c r="EFG1" s="80"/>
      <c r="EFH1" s="80"/>
      <c r="EFI1" s="80"/>
      <c r="EFJ1" s="80"/>
      <c r="EFK1" s="80"/>
      <c r="EFL1" s="80"/>
      <c r="EFM1" s="80"/>
      <c r="EFN1" s="80"/>
      <c r="EFO1" s="80"/>
      <c r="EFP1" s="80"/>
      <c r="EFQ1" s="80"/>
      <c r="EFR1" s="80"/>
      <c r="EFS1" s="80"/>
      <c r="EFT1" s="80"/>
      <c r="EFU1" s="80"/>
      <c r="EFV1" s="80"/>
      <c r="EFW1" s="80"/>
      <c r="EFX1" s="80"/>
      <c r="EFY1" s="80"/>
      <c r="EFZ1" s="80"/>
      <c r="EGA1" s="80"/>
      <c r="EGB1" s="80"/>
      <c r="EGC1" s="80"/>
      <c r="EGD1" s="80"/>
      <c r="EGE1" s="80"/>
      <c r="EGF1" s="80"/>
      <c r="EGG1" s="80"/>
      <c r="EGH1" s="80"/>
      <c r="EGI1" s="80"/>
      <c r="EGJ1" s="80"/>
      <c r="EGK1" s="80"/>
      <c r="EGL1" s="80"/>
      <c r="EGM1" s="80"/>
      <c r="EGN1" s="80"/>
      <c r="EGO1" s="80"/>
      <c r="EGP1" s="80"/>
      <c r="EGQ1" s="80"/>
      <c r="EGR1" s="80"/>
      <c r="EGS1" s="80"/>
      <c r="EGT1" s="80"/>
      <c r="EGU1" s="80"/>
      <c r="EGV1" s="80"/>
      <c r="EGW1" s="80"/>
      <c r="EGX1" s="80"/>
      <c r="EGY1" s="80"/>
      <c r="EGZ1" s="80"/>
      <c r="EHA1" s="80"/>
      <c r="EHB1" s="80"/>
      <c r="EHC1" s="80"/>
      <c r="EHD1" s="80"/>
      <c r="EHE1" s="80"/>
      <c r="EHF1" s="80"/>
      <c r="EHG1" s="80"/>
      <c r="EHH1" s="80"/>
      <c r="EHI1" s="80"/>
      <c r="EHJ1" s="80"/>
      <c r="EHK1" s="80"/>
      <c r="EHL1" s="80"/>
      <c r="EHM1" s="80"/>
      <c r="EHN1" s="80"/>
      <c r="EHO1" s="80"/>
      <c r="EHP1" s="80"/>
      <c r="EHQ1" s="80"/>
      <c r="EHR1" s="80"/>
      <c r="EHS1" s="80"/>
      <c r="EHT1" s="80"/>
      <c r="EHU1" s="80"/>
      <c r="EHV1" s="80"/>
      <c r="EHW1" s="80"/>
      <c r="EHX1" s="80"/>
      <c r="EHY1" s="80"/>
      <c r="EHZ1" s="80"/>
      <c r="EIA1" s="80"/>
      <c r="EIB1" s="80"/>
      <c r="EIC1" s="80"/>
      <c r="EID1" s="80"/>
      <c r="EIE1" s="80"/>
      <c r="EIF1" s="80"/>
      <c r="EIG1" s="80"/>
      <c r="EIH1" s="80"/>
      <c r="EII1" s="80"/>
      <c r="EIJ1" s="80"/>
      <c r="EIK1" s="80"/>
      <c r="EIL1" s="80"/>
      <c r="EIM1" s="80"/>
      <c r="EIN1" s="80"/>
      <c r="EIO1" s="80"/>
      <c r="EIP1" s="80"/>
      <c r="EIQ1" s="80"/>
      <c r="EIR1" s="80"/>
      <c r="EIS1" s="80"/>
      <c r="EIT1" s="80"/>
      <c r="EIU1" s="80"/>
      <c r="EIV1" s="80"/>
      <c r="EIW1" s="80"/>
      <c r="EIX1" s="80"/>
      <c r="EIY1" s="80"/>
      <c r="EIZ1" s="80"/>
      <c r="EJA1" s="80"/>
      <c r="EJB1" s="80"/>
      <c r="EJC1" s="80"/>
      <c r="EJD1" s="80"/>
      <c r="EJE1" s="80"/>
      <c r="EJF1" s="80"/>
      <c r="EJG1" s="80"/>
      <c r="EJH1" s="80"/>
      <c r="EJI1" s="80"/>
      <c r="EJJ1" s="80"/>
      <c r="EJK1" s="80"/>
      <c r="EJL1" s="80"/>
      <c r="EJM1" s="80"/>
      <c r="EJN1" s="80"/>
      <c r="EJO1" s="80"/>
      <c r="EJP1" s="80"/>
      <c r="EJQ1" s="80"/>
      <c r="EJR1" s="80"/>
      <c r="EJS1" s="80"/>
      <c r="EJT1" s="80"/>
      <c r="EJU1" s="80"/>
      <c r="EJV1" s="80"/>
      <c r="EJW1" s="80"/>
      <c r="EJX1" s="80"/>
      <c r="EJY1" s="80"/>
      <c r="EJZ1" s="80"/>
      <c r="EKA1" s="80"/>
      <c r="EKB1" s="80"/>
      <c r="EKC1" s="80"/>
      <c r="EKD1" s="80"/>
      <c r="EKE1" s="80"/>
      <c r="EKF1" s="80"/>
      <c r="EKG1" s="80"/>
      <c r="EKH1" s="80"/>
      <c r="EKI1" s="80"/>
      <c r="EKJ1" s="80"/>
      <c r="EKK1" s="80"/>
      <c r="EKL1" s="80"/>
      <c r="EKM1" s="80"/>
      <c r="EKN1" s="80"/>
      <c r="EKO1" s="80"/>
      <c r="EKP1" s="80"/>
      <c r="EKQ1" s="80"/>
      <c r="EKR1" s="80"/>
      <c r="EKS1" s="80"/>
      <c r="EKT1" s="80"/>
      <c r="EKU1" s="80"/>
      <c r="EKV1" s="80"/>
      <c r="EKW1" s="80"/>
      <c r="EKX1" s="80"/>
      <c r="EKY1" s="80"/>
      <c r="EKZ1" s="80"/>
      <c r="ELA1" s="80"/>
      <c r="ELB1" s="80"/>
      <c r="ELC1" s="80"/>
      <c r="ELD1" s="80"/>
      <c r="ELE1" s="80"/>
      <c r="ELF1" s="80"/>
      <c r="ELG1" s="80"/>
      <c r="ELH1" s="80"/>
      <c r="ELI1" s="80"/>
      <c r="ELJ1" s="80"/>
      <c r="ELK1" s="80"/>
      <c r="ELL1" s="80"/>
      <c r="ELM1" s="80"/>
      <c r="ELN1" s="80"/>
      <c r="ELO1" s="80"/>
      <c r="ELP1" s="80"/>
      <c r="ELQ1" s="80"/>
      <c r="ELR1" s="80"/>
      <c r="ELS1" s="80"/>
      <c r="ELT1" s="80"/>
      <c r="ELU1" s="80"/>
      <c r="ELV1" s="80"/>
      <c r="ELW1" s="80"/>
      <c r="ELX1" s="80"/>
      <c r="ELY1" s="80"/>
      <c r="ELZ1" s="80"/>
      <c r="EMA1" s="80"/>
      <c r="EMB1" s="80"/>
      <c r="EMC1" s="80"/>
      <c r="EMD1" s="80"/>
      <c r="EME1" s="80"/>
      <c r="EMF1" s="80"/>
      <c r="EMG1" s="80"/>
      <c r="EMH1" s="80"/>
      <c r="EMI1" s="80"/>
      <c r="EMJ1" s="80"/>
      <c r="EMK1" s="80"/>
      <c r="EML1" s="80"/>
      <c r="EMM1" s="80"/>
      <c r="EMN1" s="80"/>
      <c r="EMO1" s="80"/>
      <c r="EMP1" s="80"/>
      <c r="EMQ1" s="80"/>
      <c r="EMR1" s="80"/>
      <c r="EMS1" s="80"/>
      <c r="EMT1" s="80"/>
      <c r="EMU1" s="80"/>
      <c r="EMV1" s="80"/>
      <c r="EMW1" s="80"/>
      <c r="EMX1" s="80"/>
      <c r="EMY1" s="80"/>
      <c r="EMZ1" s="80"/>
      <c r="ENA1" s="80"/>
      <c r="ENB1" s="80"/>
      <c r="ENC1" s="80"/>
      <c r="END1" s="80"/>
      <c r="ENE1" s="80"/>
      <c r="ENF1" s="80"/>
      <c r="ENG1" s="80"/>
      <c r="ENH1" s="80"/>
      <c r="ENI1" s="80"/>
      <c r="ENJ1" s="80"/>
      <c r="ENK1" s="80"/>
      <c r="ENL1" s="80"/>
      <c r="ENM1" s="80"/>
      <c r="ENN1" s="80"/>
      <c r="ENO1" s="80"/>
      <c r="ENP1" s="80"/>
      <c r="ENQ1" s="80"/>
      <c r="ENR1" s="80"/>
      <c r="ENS1" s="80"/>
      <c r="ENT1" s="80"/>
      <c r="ENU1" s="80"/>
      <c r="ENV1" s="80"/>
      <c r="ENW1" s="80"/>
      <c r="ENX1" s="80"/>
      <c r="ENY1" s="80"/>
      <c r="ENZ1" s="80"/>
      <c r="EOA1" s="80"/>
      <c r="EOB1" s="80"/>
      <c r="EOC1" s="80"/>
      <c r="EOD1" s="80"/>
      <c r="EOE1" s="80"/>
      <c r="EOF1" s="80"/>
      <c r="EOG1" s="80"/>
      <c r="EOH1" s="80"/>
      <c r="EOI1" s="80"/>
      <c r="EOJ1" s="80"/>
      <c r="EOK1" s="80"/>
      <c r="EOL1" s="80"/>
      <c r="EOM1" s="80"/>
      <c r="EON1" s="80"/>
      <c r="EOO1" s="80"/>
      <c r="EOP1" s="80"/>
      <c r="EOQ1" s="80"/>
      <c r="EOR1" s="80"/>
      <c r="EOS1" s="80"/>
      <c r="EOT1" s="80"/>
      <c r="EOU1" s="80"/>
      <c r="EOV1" s="80"/>
      <c r="EOW1" s="80"/>
      <c r="EOX1" s="80"/>
      <c r="EOY1" s="80"/>
      <c r="EOZ1" s="80"/>
      <c r="EPA1" s="80"/>
      <c r="EPB1" s="80"/>
      <c r="EPC1" s="80"/>
      <c r="EPD1" s="80"/>
      <c r="EPE1" s="80"/>
      <c r="EPF1" s="80"/>
      <c r="EPG1" s="80"/>
      <c r="EPH1" s="80"/>
      <c r="EPI1" s="80"/>
      <c r="EPJ1" s="80"/>
      <c r="EPK1" s="80"/>
      <c r="EPL1" s="80"/>
      <c r="EPM1" s="80"/>
      <c r="EPN1" s="80"/>
      <c r="EPO1" s="80"/>
      <c r="EPP1" s="80"/>
      <c r="EPQ1" s="80"/>
      <c r="EPR1" s="80"/>
      <c r="EPS1" s="80"/>
      <c r="EPT1" s="80"/>
      <c r="EPU1" s="80"/>
      <c r="EPV1" s="80"/>
      <c r="EPW1" s="80"/>
      <c r="EPX1" s="80"/>
      <c r="EPY1" s="80"/>
      <c r="EPZ1" s="80"/>
      <c r="EQA1" s="80"/>
      <c r="EQB1" s="80"/>
      <c r="EQC1" s="80"/>
      <c r="EQD1" s="80"/>
      <c r="EQE1" s="80"/>
      <c r="EQF1" s="80"/>
      <c r="EQG1" s="80"/>
      <c r="EQH1" s="80"/>
      <c r="EQI1" s="80"/>
      <c r="EQJ1" s="80"/>
      <c r="EQK1" s="80"/>
      <c r="EQL1" s="80"/>
      <c r="EQM1" s="80"/>
      <c r="EQN1" s="80"/>
      <c r="EQO1" s="80"/>
      <c r="EQP1" s="80"/>
      <c r="EQQ1" s="80"/>
      <c r="EQR1" s="80"/>
      <c r="EQS1" s="80"/>
      <c r="EQT1" s="80"/>
      <c r="EQU1" s="80"/>
      <c r="EQV1" s="80"/>
      <c r="EQW1" s="80"/>
      <c r="EQX1" s="80"/>
      <c r="EQY1" s="80"/>
      <c r="EQZ1" s="80"/>
      <c r="ERA1" s="80"/>
      <c r="ERB1" s="80"/>
      <c r="ERC1" s="80"/>
      <c r="ERD1" s="80"/>
      <c r="ERE1" s="80"/>
      <c r="ERF1" s="80"/>
      <c r="ERG1" s="80"/>
      <c r="ERH1" s="80"/>
      <c r="ERI1" s="80"/>
      <c r="ERJ1" s="80"/>
      <c r="ERK1" s="80"/>
      <c r="ERL1" s="80"/>
      <c r="ERM1" s="80"/>
      <c r="ERN1" s="80"/>
      <c r="ERO1" s="80"/>
      <c r="ERP1" s="80"/>
      <c r="ERQ1" s="80"/>
      <c r="ERR1" s="80"/>
      <c r="ERS1" s="80"/>
      <c r="ERT1" s="80"/>
      <c r="ERU1" s="80"/>
      <c r="ERV1" s="80"/>
      <c r="ERW1" s="80"/>
      <c r="ERX1" s="80"/>
      <c r="ERY1" s="80"/>
      <c r="ERZ1" s="80"/>
      <c r="ESA1" s="80"/>
      <c r="ESB1" s="80"/>
      <c r="ESC1" s="80"/>
      <c r="ESD1" s="80"/>
      <c r="ESE1" s="80"/>
      <c r="ESF1" s="80"/>
      <c r="ESG1" s="80"/>
      <c r="ESH1" s="80"/>
      <c r="ESI1" s="80"/>
      <c r="ESJ1" s="80"/>
      <c r="ESK1" s="80"/>
      <c r="ESL1" s="80"/>
      <c r="ESM1" s="80"/>
      <c r="ESN1" s="80"/>
      <c r="ESO1" s="80"/>
      <c r="ESP1" s="80"/>
      <c r="ESQ1" s="80"/>
      <c r="ESR1" s="80"/>
      <c r="ESS1" s="80"/>
      <c r="EST1" s="80"/>
      <c r="ESU1" s="80"/>
      <c r="ESV1" s="80"/>
      <c r="ESW1" s="80"/>
      <c r="ESX1" s="80"/>
      <c r="ESY1" s="80"/>
      <c r="ESZ1" s="80"/>
      <c r="ETA1" s="80"/>
      <c r="ETB1" s="80"/>
      <c r="ETC1" s="80"/>
      <c r="ETD1" s="80"/>
      <c r="ETE1" s="80"/>
      <c r="ETF1" s="80"/>
      <c r="ETG1" s="80"/>
      <c r="ETH1" s="80"/>
      <c r="ETI1" s="80"/>
      <c r="ETJ1" s="80"/>
      <c r="ETK1" s="80"/>
      <c r="ETL1" s="80"/>
      <c r="ETM1" s="80"/>
      <c r="ETN1" s="80"/>
      <c r="ETO1" s="80"/>
      <c r="ETP1" s="80"/>
      <c r="ETQ1" s="80"/>
      <c r="ETR1" s="80"/>
      <c r="ETS1" s="80"/>
      <c r="ETT1" s="80"/>
      <c r="ETU1" s="80"/>
      <c r="ETV1" s="80"/>
      <c r="ETW1" s="80"/>
      <c r="ETX1" s="80"/>
      <c r="ETY1" s="80"/>
      <c r="ETZ1" s="80"/>
      <c r="EUA1" s="80"/>
      <c r="EUB1" s="80"/>
      <c r="EUC1" s="80"/>
      <c r="EUD1" s="80"/>
      <c r="EUE1" s="80"/>
      <c r="EUF1" s="80"/>
      <c r="EUG1" s="80"/>
      <c r="EUH1" s="80"/>
      <c r="EUI1" s="80"/>
      <c r="EUJ1" s="80"/>
      <c r="EUK1" s="80"/>
      <c r="EUL1" s="80"/>
      <c r="EUM1" s="80"/>
      <c r="EUN1" s="80"/>
      <c r="EUO1" s="80"/>
      <c r="EUP1" s="80"/>
      <c r="EUQ1" s="80"/>
      <c r="EUR1" s="80"/>
      <c r="EUS1" s="80"/>
      <c r="EUT1" s="80"/>
      <c r="EUU1" s="80"/>
      <c r="EUV1" s="80"/>
      <c r="EUW1" s="80"/>
      <c r="EUX1" s="80"/>
      <c r="EUY1" s="80"/>
      <c r="EUZ1" s="80"/>
      <c r="EVA1" s="80"/>
      <c r="EVB1" s="80"/>
      <c r="EVC1" s="80"/>
      <c r="EVD1" s="80"/>
      <c r="EVE1" s="80"/>
      <c r="EVF1" s="80"/>
      <c r="EVG1" s="80"/>
      <c r="EVH1" s="80"/>
      <c r="EVI1" s="80"/>
      <c r="EVJ1" s="80"/>
      <c r="EVK1" s="80"/>
      <c r="EVL1" s="80"/>
      <c r="EVM1" s="80"/>
      <c r="EVN1" s="80"/>
      <c r="EVO1" s="80"/>
      <c r="EVP1" s="80"/>
      <c r="EVQ1" s="80"/>
      <c r="EVR1" s="80"/>
      <c r="EVS1" s="80"/>
      <c r="EVT1" s="80"/>
      <c r="EVU1" s="80"/>
      <c r="EVV1" s="80"/>
      <c r="EVW1" s="80"/>
      <c r="EVX1" s="80"/>
      <c r="EVY1" s="80"/>
      <c r="EVZ1" s="80"/>
      <c r="EWA1" s="80"/>
      <c r="EWB1" s="80"/>
      <c r="EWC1" s="80"/>
      <c r="EWD1" s="80"/>
      <c r="EWE1" s="80"/>
      <c r="EWF1" s="80"/>
      <c r="EWG1" s="80"/>
      <c r="EWH1" s="80"/>
      <c r="EWI1" s="80"/>
      <c r="EWJ1" s="80"/>
      <c r="EWK1" s="80"/>
      <c r="EWL1" s="80"/>
      <c r="EWM1" s="80"/>
      <c r="EWN1" s="80"/>
      <c r="EWO1" s="80"/>
      <c r="EWP1" s="80"/>
      <c r="EWQ1" s="80"/>
      <c r="EWR1" s="80"/>
      <c r="EWS1" s="80"/>
      <c r="EWT1" s="80"/>
      <c r="EWU1" s="80"/>
      <c r="EWV1" s="80"/>
      <c r="EWW1" s="80"/>
      <c r="EWX1" s="80"/>
      <c r="EWY1" s="80"/>
      <c r="EWZ1" s="80"/>
      <c r="EXA1" s="80"/>
      <c r="EXB1" s="80"/>
      <c r="EXC1" s="80"/>
      <c r="EXD1" s="80"/>
      <c r="EXE1" s="80"/>
      <c r="EXF1" s="80"/>
      <c r="EXG1" s="80"/>
      <c r="EXH1" s="80"/>
      <c r="EXI1" s="80"/>
      <c r="EXJ1" s="80"/>
      <c r="EXK1" s="80"/>
      <c r="EXL1" s="80"/>
      <c r="EXM1" s="80"/>
      <c r="EXN1" s="80"/>
      <c r="EXO1" s="80"/>
      <c r="EXP1" s="80"/>
      <c r="EXQ1" s="80"/>
      <c r="EXR1" s="80"/>
      <c r="EXS1" s="80"/>
      <c r="EXT1" s="80"/>
      <c r="EXU1" s="80"/>
      <c r="EXV1" s="80"/>
      <c r="EXW1" s="80"/>
      <c r="EXX1" s="80"/>
      <c r="EXY1" s="80"/>
      <c r="EXZ1" s="80"/>
      <c r="EYA1" s="80"/>
      <c r="EYB1" s="80"/>
      <c r="EYC1" s="80"/>
      <c r="EYD1" s="80"/>
      <c r="EYE1" s="80"/>
      <c r="EYF1" s="80"/>
      <c r="EYG1" s="80"/>
      <c r="EYH1" s="80"/>
      <c r="EYI1" s="80"/>
      <c r="EYJ1" s="80"/>
      <c r="EYK1" s="80"/>
      <c r="EYL1" s="80"/>
      <c r="EYM1" s="80"/>
      <c r="EYN1" s="80"/>
      <c r="EYO1" s="80"/>
      <c r="EYP1" s="80"/>
      <c r="EYQ1" s="80"/>
      <c r="EYR1" s="80"/>
      <c r="EYS1" s="80"/>
      <c r="EYT1" s="80"/>
      <c r="EYU1" s="80"/>
      <c r="EYV1" s="80"/>
      <c r="EYW1" s="80"/>
      <c r="EYX1" s="80"/>
      <c r="EYY1" s="80"/>
      <c r="EYZ1" s="80"/>
      <c r="EZA1" s="80"/>
      <c r="EZB1" s="80"/>
      <c r="EZC1" s="80"/>
      <c r="EZD1" s="80"/>
      <c r="EZE1" s="80"/>
      <c r="EZF1" s="80"/>
      <c r="EZG1" s="80"/>
      <c r="EZH1" s="80"/>
      <c r="EZI1" s="80"/>
      <c r="EZJ1" s="80"/>
      <c r="EZK1" s="80"/>
      <c r="EZL1" s="80"/>
      <c r="EZM1" s="80"/>
      <c r="EZN1" s="80"/>
      <c r="EZO1" s="80"/>
      <c r="EZP1" s="80"/>
      <c r="EZQ1" s="80"/>
      <c r="EZR1" s="80"/>
      <c r="EZS1" s="80"/>
      <c r="EZT1" s="80"/>
      <c r="EZU1" s="80"/>
      <c r="EZV1" s="80"/>
      <c r="EZW1" s="80"/>
      <c r="EZX1" s="80"/>
      <c r="EZY1" s="80"/>
      <c r="EZZ1" s="80"/>
      <c r="FAA1" s="80"/>
      <c r="FAB1" s="80"/>
      <c r="FAC1" s="80"/>
      <c r="FAD1" s="80"/>
      <c r="FAE1" s="80"/>
      <c r="FAF1" s="80"/>
      <c r="FAG1" s="80"/>
      <c r="FAH1" s="80"/>
      <c r="FAI1" s="80"/>
      <c r="FAJ1" s="80"/>
      <c r="FAK1" s="80"/>
      <c r="FAL1" s="80"/>
      <c r="FAM1" s="80"/>
      <c r="FAN1" s="80"/>
      <c r="FAO1" s="80"/>
      <c r="FAP1" s="80"/>
      <c r="FAQ1" s="80"/>
      <c r="FAR1" s="80"/>
      <c r="FAS1" s="80"/>
      <c r="FAT1" s="80"/>
      <c r="FAU1" s="80"/>
      <c r="FAV1" s="80"/>
      <c r="FAW1" s="80"/>
      <c r="FAX1" s="80"/>
      <c r="FAY1" s="80"/>
      <c r="FAZ1" s="80"/>
      <c r="FBA1" s="80"/>
      <c r="FBB1" s="80"/>
      <c r="FBC1" s="80"/>
      <c r="FBD1" s="80"/>
      <c r="FBE1" s="80"/>
      <c r="FBF1" s="80"/>
      <c r="FBG1" s="80"/>
      <c r="FBH1" s="80"/>
      <c r="FBI1" s="80"/>
      <c r="FBJ1" s="80"/>
      <c r="FBK1" s="80"/>
      <c r="FBL1" s="80"/>
      <c r="FBM1" s="80"/>
      <c r="FBN1" s="80"/>
      <c r="FBO1" s="80"/>
      <c r="FBP1" s="80"/>
      <c r="FBQ1" s="80"/>
      <c r="FBR1" s="80"/>
      <c r="FBS1" s="80"/>
      <c r="FBT1" s="80"/>
      <c r="FBU1" s="80"/>
      <c r="FBV1" s="80"/>
      <c r="FBW1" s="80"/>
      <c r="FBX1" s="80"/>
      <c r="FBY1" s="80"/>
      <c r="FBZ1" s="80"/>
      <c r="FCA1" s="80"/>
      <c r="FCB1" s="80"/>
      <c r="FCC1" s="80"/>
      <c r="FCD1" s="80"/>
      <c r="FCE1" s="80"/>
      <c r="FCF1" s="80"/>
      <c r="FCG1" s="80"/>
      <c r="FCH1" s="80"/>
      <c r="FCI1" s="80"/>
      <c r="FCJ1" s="80"/>
      <c r="FCK1" s="80"/>
      <c r="FCL1" s="80"/>
      <c r="FCM1" s="80"/>
      <c r="FCN1" s="80"/>
      <c r="FCO1" s="80"/>
      <c r="FCP1" s="80"/>
      <c r="FCQ1" s="80"/>
      <c r="FCR1" s="80"/>
      <c r="FCS1" s="80"/>
      <c r="FCT1" s="80"/>
      <c r="FCU1" s="80"/>
      <c r="FCV1" s="80"/>
      <c r="FCW1" s="80"/>
      <c r="FCX1" s="80"/>
      <c r="FCY1" s="80"/>
      <c r="FCZ1" s="80"/>
      <c r="FDA1" s="80"/>
      <c r="FDB1" s="80"/>
      <c r="FDC1" s="80"/>
      <c r="FDD1" s="80"/>
      <c r="FDE1" s="80"/>
      <c r="FDF1" s="80"/>
      <c r="FDG1" s="80"/>
      <c r="FDH1" s="80"/>
      <c r="FDI1" s="80"/>
      <c r="FDJ1" s="80"/>
      <c r="FDK1" s="80"/>
      <c r="FDL1" s="80"/>
      <c r="FDM1" s="80"/>
      <c r="FDN1" s="80"/>
      <c r="FDO1" s="80"/>
      <c r="FDP1" s="80"/>
      <c r="FDQ1" s="80"/>
      <c r="FDR1" s="80"/>
      <c r="FDS1" s="80"/>
      <c r="FDT1" s="80"/>
      <c r="FDU1" s="80"/>
      <c r="FDV1" s="80"/>
      <c r="FDW1" s="80"/>
      <c r="FDX1" s="80"/>
      <c r="FDY1" s="80"/>
      <c r="FDZ1" s="80"/>
      <c r="FEA1" s="80"/>
      <c r="FEB1" s="80"/>
      <c r="FEC1" s="80"/>
      <c r="FED1" s="80"/>
      <c r="FEE1" s="80"/>
      <c r="FEF1" s="80"/>
      <c r="FEG1" s="80"/>
      <c r="FEH1" s="80"/>
      <c r="FEI1" s="80"/>
      <c r="FEJ1" s="80"/>
      <c r="FEK1" s="80"/>
      <c r="FEL1" s="80"/>
      <c r="FEM1" s="80"/>
      <c r="FEN1" s="80"/>
      <c r="FEO1" s="80"/>
      <c r="FEP1" s="80"/>
      <c r="FEQ1" s="80"/>
      <c r="FER1" s="80"/>
      <c r="FES1" s="80"/>
      <c r="FET1" s="80"/>
      <c r="FEU1" s="80"/>
      <c r="FEV1" s="80"/>
      <c r="FEW1" s="80"/>
      <c r="FEX1" s="80"/>
      <c r="FEY1" s="80"/>
      <c r="FEZ1" s="80"/>
      <c r="FFA1" s="80"/>
      <c r="FFB1" s="80"/>
      <c r="FFC1" s="80"/>
      <c r="FFD1" s="80"/>
      <c r="FFE1" s="80"/>
      <c r="FFF1" s="80"/>
      <c r="FFG1" s="80"/>
      <c r="FFH1" s="80"/>
      <c r="FFI1" s="80"/>
      <c r="FFJ1" s="80"/>
      <c r="FFK1" s="80"/>
      <c r="FFL1" s="80"/>
      <c r="FFM1" s="80"/>
      <c r="FFN1" s="80"/>
      <c r="FFO1" s="80"/>
      <c r="FFP1" s="80"/>
      <c r="FFQ1" s="80"/>
      <c r="FFR1" s="80"/>
      <c r="FFS1" s="80"/>
      <c r="FFT1" s="80"/>
      <c r="FFU1" s="80"/>
      <c r="FFV1" s="80"/>
      <c r="FFW1" s="80"/>
      <c r="FFX1" s="80"/>
      <c r="FFY1" s="80"/>
      <c r="FFZ1" s="80"/>
      <c r="FGA1" s="80"/>
      <c r="FGB1" s="80"/>
      <c r="FGC1" s="80"/>
      <c r="FGD1" s="80"/>
      <c r="FGE1" s="80"/>
      <c r="FGF1" s="80"/>
      <c r="FGG1" s="80"/>
      <c r="FGH1" s="80"/>
      <c r="FGI1" s="80"/>
      <c r="FGJ1" s="80"/>
      <c r="FGK1" s="80"/>
      <c r="FGL1" s="80"/>
      <c r="FGM1" s="80"/>
      <c r="FGN1" s="80"/>
      <c r="FGO1" s="80"/>
      <c r="FGP1" s="80"/>
      <c r="FGQ1" s="80"/>
      <c r="FGR1" s="80"/>
      <c r="FGS1" s="80"/>
      <c r="FGT1" s="80"/>
      <c r="FGU1" s="80"/>
      <c r="FGV1" s="80"/>
      <c r="FGW1" s="80"/>
      <c r="FGX1" s="80"/>
      <c r="FGY1" s="80"/>
      <c r="FGZ1" s="80"/>
      <c r="FHA1" s="80"/>
      <c r="FHB1" s="80"/>
      <c r="FHC1" s="80"/>
      <c r="FHD1" s="80"/>
      <c r="FHE1" s="80"/>
      <c r="FHF1" s="80"/>
      <c r="FHG1" s="80"/>
      <c r="FHH1" s="80"/>
      <c r="FHI1" s="80"/>
      <c r="FHJ1" s="80"/>
      <c r="FHK1" s="80"/>
      <c r="FHL1" s="80"/>
      <c r="FHM1" s="80"/>
      <c r="FHN1" s="80"/>
      <c r="FHO1" s="80"/>
      <c r="FHP1" s="80"/>
      <c r="FHQ1" s="80"/>
      <c r="FHR1" s="80"/>
      <c r="FHS1" s="80"/>
      <c r="FHT1" s="80"/>
      <c r="FHU1" s="80"/>
      <c r="FHV1" s="80"/>
      <c r="FHW1" s="80"/>
      <c r="FHX1" s="80"/>
      <c r="FHY1" s="80"/>
      <c r="FHZ1" s="80"/>
      <c r="FIA1" s="80"/>
      <c r="FIB1" s="80"/>
      <c r="FIC1" s="80"/>
      <c r="FID1" s="80"/>
      <c r="FIE1" s="80"/>
      <c r="FIF1" s="80"/>
      <c r="FIG1" s="80"/>
      <c r="FIH1" s="80"/>
      <c r="FII1" s="80"/>
      <c r="FIJ1" s="80"/>
      <c r="FIK1" s="80"/>
      <c r="FIL1" s="80"/>
      <c r="FIM1" s="80"/>
      <c r="FIN1" s="80"/>
      <c r="FIO1" s="80"/>
      <c r="FIP1" s="80"/>
      <c r="FIQ1" s="80"/>
      <c r="FIR1" s="80"/>
      <c r="FIS1" s="80"/>
      <c r="FIT1" s="80"/>
      <c r="FIU1" s="80"/>
      <c r="FIV1" s="80"/>
      <c r="FIW1" s="80"/>
      <c r="FIX1" s="80"/>
      <c r="FIY1" s="80"/>
      <c r="FIZ1" s="80"/>
      <c r="FJA1" s="80"/>
      <c r="FJB1" s="80"/>
      <c r="FJC1" s="80"/>
      <c r="FJD1" s="80"/>
      <c r="FJE1" s="80"/>
      <c r="FJF1" s="80"/>
      <c r="FJG1" s="80"/>
      <c r="FJH1" s="80"/>
      <c r="FJI1" s="80"/>
      <c r="FJJ1" s="80"/>
      <c r="FJK1" s="80"/>
      <c r="FJL1" s="80"/>
      <c r="FJM1" s="80"/>
      <c r="FJN1" s="80"/>
      <c r="FJO1" s="80"/>
      <c r="FJP1" s="80"/>
      <c r="FJQ1" s="80"/>
      <c r="FJR1" s="80"/>
      <c r="FJS1" s="80"/>
      <c r="FJT1" s="80"/>
      <c r="FJU1" s="80"/>
      <c r="FJV1" s="80"/>
      <c r="FJW1" s="80"/>
      <c r="FJX1" s="80"/>
      <c r="FJY1" s="80"/>
      <c r="FJZ1" s="80"/>
      <c r="FKA1" s="80"/>
      <c r="FKB1" s="80"/>
      <c r="FKC1" s="80"/>
      <c r="FKD1" s="80"/>
      <c r="FKE1" s="80"/>
      <c r="FKF1" s="80"/>
      <c r="FKG1" s="80"/>
      <c r="FKH1" s="80"/>
      <c r="FKI1" s="80"/>
      <c r="FKJ1" s="80"/>
      <c r="FKK1" s="80"/>
      <c r="FKL1" s="80"/>
      <c r="FKM1" s="80"/>
      <c r="FKN1" s="80"/>
      <c r="FKO1" s="80"/>
      <c r="FKP1" s="80"/>
      <c r="FKQ1" s="80"/>
      <c r="FKR1" s="80"/>
      <c r="FKS1" s="80"/>
      <c r="FKT1" s="80"/>
      <c r="FKU1" s="80"/>
      <c r="FKV1" s="80"/>
      <c r="FKW1" s="80"/>
      <c r="FKX1" s="80"/>
      <c r="FKY1" s="80"/>
      <c r="FKZ1" s="80"/>
      <c r="FLA1" s="80"/>
      <c r="FLB1" s="80"/>
      <c r="FLC1" s="80"/>
      <c r="FLD1" s="80"/>
      <c r="FLE1" s="80"/>
      <c r="FLF1" s="80"/>
      <c r="FLG1" s="80"/>
      <c r="FLH1" s="80"/>
      <c r="FLI1" s="80"/>
      <c r="FLJ1" s="80"/>
      <c r="FLK1" s="80"/>
      <c r="FLL1" s="80"/>
      <c r="FLM1" s="80"/>
      <c r="FLN1" s="80"/>
      <c r="FLO1" s="80"/>
      <c r="FLP1" s="80"/>
      <c r="FLQ1" s="80"/>
      <c r="FLR1" s="80"/>
      <c r="FLS1" s="80"/>
      <c r="FLT1" s="80"/>
      <c r="FLU1" s="80"/>
      <c r="FLV1" s="80"/>
      <c r="FLW1" s="80"/>
      <c r="FLX1" s="80"/>
      <c r="FLY1" s="80"/>
      <c r="FLZ1" s="80"/>
      <c r="FMA1" s="80"/>
      <c r="FMB1" s="80"/>
      <c r="FMC1" s="80"/>
      <c r="FMD1" s="80"/>
      <c r="FME1" s="80"/>
      <c r="FMF1" s="80"/>
      <c r="FMG1" s="80"/>
      <c r="FMH1" s="80"/>
      <c r="FMI1" s="80"/>
      <c r="FMJ1" s="80"/>
      <c r="FMK1" s="80"/>
      <c r="FML1" s="80"/>
      <c r="FMM1" s="80"/>
      <c r="FMN1" s="80"/>
      <c r="FMO1" s="80"/>
      <c r="FMP1" s="80"/>
      <c r="FMQ1" s="80"/>
      <c r="FMR1" s="80"/>
      <c r="FMS1" s="80"/>
      <c r="FMT1" s="80"/>
      <c r="FMU1" s="80"/>
      <c r="FMV1" s="80"/>
      <c r="FMW1" s="80"/>
      <c r="FMX1" s="80"/>
      <c r="FMY1" s="80"/>
      <c r="FMZ1" s="80"/>
      <c r="FNA1" s="80"/>
      <c r="FNB1" s="80"/>
      <c r="FNC1" s="80"/>
      <c r="FND1" s="80"/>
      <c r="FNE1" s="80"/>
      <c r="FNF1" s="80"/>
      <c r="FNG1" s="80"/>
      <c r="FNH1" s="80"/>
      <c r="FNI1" s="80"/>
      <c r="FNJ1" s="80"/>
      <c r="FNK1" s="80"/>
      <c r="FNL1" s="80"/>
      <c r="FNM1" s="80"/>
      <c r="FNN1" s="80"/>
      <c r="FNO1" s="80"/>
      <c r="FNP1" s="80"/>
      <c r="FNQ1" s="80"/>
      <c r="FNR1" s="80"/>
      <c r="FNS1" s="80"/>
      <c r="FNT1" s="80"/>
      <c r="FNU1" s="80"/>
      <c r="FNV1" s="80"/>
      <c r="FNW1" s="80"/>
      <c r="FNX1" s="80"/>
      <c r="FNY1" s="80"/>
      <c r="FNZ1" s="80"/>
      <c r="FOA1" s="80"/>
      <c r="FOB1" s="80"/>
      <c r="FOC1" s="80"/>
      <c r="FOD1" s="80"/>
      <c r="FOE1" s="80"/>
      <c r="FOF1" s="80"/>
      <c r="FOG1" s="80"/>
      <c r="FOH1" s="80"/>
      <c r="FOI1" s="80"/>
      <c r="FOJ1" s="80"/>
      <c r="FOK1" s="80"/>
      <c r="FOL1" s="80"/>
      <c r="FOM1" s="80"/>
      <c r="FON1" s="80"/>
      <c r="FOO1" s="80"/>
      <c r="FOP1" s="80"/>
      <c r="FOQ1" s="80"/>
      <c r="FOR1" s="80"/>
      <c r="FOS1" s="80"/>
      <c r="FOT1" s="80"/>
      <c r="FOU1" s="80"/>
      <c r="FOV1" s="80"/>
      <c r="FOW1" s="80"/>
      <c r="FOX1" s="80"/>
      <c r="FOY1" s="80"/>
      <c r="FOZ1" s="80"/>
      <c r="FPA1" s="80"/>
      <c r="FPB1" s="80"/>
      <c r="FPC1" s="80"/>
      <c r="FPD1" s="80"/>
      <c r="FPE1" s="80"/>
      <c r="FPF1" s="80"/>
      <c r="FPG1" s="80"/>
      <c r="FPH1" s="80"/>
      <c r="FPI1" s="80"/>
      <c r="FPJ1" s="80"/>
      <c r="FPK1" s="80"/>
      <c r="FPL1" s="80"/>
      <c r="FPM1" s="80"/>
      <c r="FPN1" s="80"/>
      <c r="FPO1" s="80"/>
      <c r="FPP1" s="80"/>
      <c r="FPQ1" s="80"/>
      <c r="FPR1" s="80"/>
      <c r="FPS1" s="80"/>
      <c r="FPT1" s="80"/>
      <c r="FPU1" s="80"/>
      <c r="FPV1" s="80"/>
      <c r="FPW1" s="80"/>
      <c r="FPX1" s="80"/>
      <c r="FPY1" s="80"/>
      <c r="FPZ1" s="80"/>
      <c r="FQA1" s="80"/>
      <c r="FQB1" s="80"/>
      <c r="FQC1" s="80"/>
      <c r="FQD1" s="80"/>
      <c r="FQE1" s="80"/>
      <c r="FQF1" s="80"/>
      <c r="FQG1" s="80"/>
      <c r="FQH1" s="80"/>
      <c r="FQI1" s="80"/>
      <c r="FQJ1" s="80"/>
      <c r="FQK1" s="80"/>
      <c r="FQL1" s="80"/>
      <c r="FQM1" s="80"/>
      <c r="FQN1" s="80"/>
      <c r="FQO1" s="80"/>
      <c r="FQP1" s="80"/>
      <c r="FQQ1" s="80"/>
      <c r="FQR1" s="80"/>
      <c r="FQS1" s="80"/>
      <c r="FQT1" s="80"/>
      <c r="FQU1" s="80"/>
      <c r="FQV1" s="80"/>
      <c r="FQW1" s="80"/>
      <c r="FQX1" s="80"/>
      <c r="FQY1" s="80"/>
      <c r="FQZ1" s="80"/>
      <c r="FRA1" s="80"/>
      <c r="FRB1" s="80"/>
      <c r="FRC1" s="80"/>
      <c r="FRD1" s="80"/>
      <c r="FRE1" s="80"/>
      <c r="FRF1" s="80"/>
      <c r="FRG1" s="80"/>
      <c r="FRH1" s="80"/>
      <c r="FRI1" s="80"/>
      <c r="FRJ1" s="80"/>
      <c r="FRK1" s="80"/>
      <c r="FRL1" s="80"/>
      <c r="FRM1" s="80"/>
      <c r="FRN1" s="80"/>
      <c r="FRO1" s="80"/>
      <c r="FRP1" s="80"/>
      <c r="FRQ1" s="80"/>
      <c r="FRR1" s="80"/>
      <c r="FRS1" s="80"/>
      <c r="FRT1" s="80"/>
      <c r="FRU1" s="80"/>
      <c r="FRV1" s="80"/>
      <c r="FRW1" s="80"/>
      <c r="FRX1" s="80"/>
      <c r="FRY1" s="80"/>
      <c r="FRZ1" s="80"/>
      <c r="FSA1" s="80"/>
      <c r="FSB1" s="80"/>
      <c r="FSC1" s="80"/>
      <c r="FSD1" s="80"/>
      <c r="FSE1" s="80"/>
      <c r="FSF1" s="80"/>
      <c r="FSG1" s="80"/>
      <c r="FSH1" s="80"/>
      <c r="FSI1" s="80"/>
      <c r="FSJ1" s="80"/>
      <c r="FSK1" s="80"/>
      <c r="FSL1" s="80"/>
      <c r="FSM1" s="80"/>
      <c r="FSN1" s="80"/>
      <c r="FSO1" s="80"/>
      <c r="FSP1" s="80"/>
      <c r="FSQ1" s="80"/>
      <c r="FSR1" s="80"/>
      <c r="FSS1" s="80"/>
      <c r="FST1" s="80"/>
      <c r="FSU1" s="80"/>
      <c r="FSV1" s="80"/>
      <c r="FSW1" s="80"/>
      <c r="FSX1" s="80"/>
      <c r="FSY1" s="80"/>
      <c r="FSZ1" s="80"/>
      <c r="FTA1" s="80"/>
      <c r="FTB1" s="80"/>
      <c r="FTC1" s="80"/>
      <c r="FTD1" s="80"/>
      <c r="FTE1" s="80"/>
      <c r="FTF1" s="80"/>
      <c r="FTG1" s="80"/>
      <c r="FTH1" s="80"/>
      <c r="FTI1" s="80"/>
      <c r="FTJ1" s="80"/>
      <c r="FTK1" s="80"/>
      <c r="FTL1" s="80"/>
      <c r="FTM1" s="80"/>
      <c r="FTN1" s="80"/>
      <c r="FTO1" s="80"/>
      <c r="FTP1" s="80"/>
      <c r="FTQ1" s="80"/>
      <c r="FTR1" s="80"/>
      <c r="FTS1" s="80"/>
      <c r="FTT1" s="80"/>
      <c r="FTU1" s="80"/>
      <c r="FTV1" s="80"/>
      <c r="FTW1" s="80"/>
      <c r="FTX1" s="80"/>
      <c r="FTY1" s="80"/>
      <c r="FTZ1" s="80"/>
      <c r="FUA1" s="80"/>
      <c r="FUB1" s="80"/>
      <c r="FUC1" s="80"/>
      <c r="FUD1" s="80"/>
      <c r="FUE1" s="80"/>
      <c r="FUF1" s="80"/>
      <c r="FUG1" s="80"/>
      <c r="FUH1" s="80"/>
      <c r="FUI1" s="80"/>
      <c r="FUJ1" s="80"/>
      <c r="FUK1" s="80"/>
      <c r="FUL1" s="80"/>
      <c r="FUM1" s="80"/>
      <c r="FUN1" s="80"/>
      <c r="FUO1" s="80"/>
      <c r="FUP1" s="80"/>
      <c r="FUQ1" s="80"/>
      <c r="FUR1" s="80"/>
      <c r="FUS1" s="80"/>
      <c r="FUT1" s="80"/>
      <c r="FUU1" s="80"/>
      <c r="FUV1" s="80"/>
      <c r="FUW1" s="80"/>
      <c r="FUX1" s="80"/>
      <c r="FUY1" s="80"/>
      <c r="FUZ1" s="80"/>
      <c r="FVA1" s="80"/>
      <c r="FVB1" s="80"/>
      <c r="FVC1" s="80"/>
      <c r="FVD1" s="80"/>
      <c r="FVE1" s="80"/>
      <c r="FVF1" s="80"/>
      <c r="FVG1" s="80"/>
      <c r="FVH1" s="80"/>
      <c r="FVI1" s="80"/>
      <c r="FVJ1" s="80"/>
      <c r="FVK1" s="80"/>
      <c r="FVL1" s="80"/>
      <c r="FVM1" s="80"/>
      <c r="FVN1" s="80"/>
      <c r="FVO1" s="80"/>
      <c r="FVP1" s="80"/>
      <c r="FVQ1" s="80"/>
      <c r="FVR1" s="80"/>
      <c r="FVS1" s="80"/>
      <c r="FVT1" s="80"/>
      <c r="FVU1" s="80"/>
      <c r="FVV1" s="80"/>
      <c r="FVW1" s="80"/>
      <c r="FVX1" s="80"/>
      <c r="FVY1" s="80"/>
      <c r="FVZ1" s="80"/>
      <c r="FWA1" s="80"/>
      <c r="FWB1" s="80"/>
      <c r="FWC1" s="80"/>
      <c r="FWD1" s="80"/>
      <c r="FWE1" s="80"/>
      <c r="FWF1" s="80"/>
      <c r="FWG1" s="80"/>
      <c r="FWH1" s="80"/>
      <c r="FWI1" s="80"/>
      <c r="FWJ1" s="80"/>
      <c r="FWK1" s="80"/>
      <c r="FWL1" s="80"/>
      <c r="FWM1" s="80"/>
      <c r="FWN1" s="80"/>
      <c r="FWO1" s="80"/>
      <c r="FWP1" s="80"/>
      <c r="FWQ1" s="80"/>
      <c r="FWR1" s="80"/>
      <c r="FWS1" s="80"/>
      <c r="FWT1" s="80"/>
      <c r="FWU1" s="80"/>
      <c r="FWV1" s="80"/>
      <c r="FWW1" s="80"/>
      <c r="FWX1" s="80"/>
      <c r="FWY1" s="80"/>
      <c r="FWZ1" s="80"/>
      <c r="FXA1" s="80"/>
      <c r="FXB1" s="80"/>
      <c r="FXC1" s="80"/>
      <c r="FXD1" s="80"/>
      <c r="FXE1" s="80"/>
      <c r="FXF1" s="80"/>
      <c r="FXG1" s="80"/>
      <c r="FXH1" s="80"/>
      <c r="FXI1" s="80"/>
      <c r="FXJ1" s="80"/>
      <c r="FXK1" s="80"/>
      <c r="FXL1" s="80"/>
      <c r="FXM1" s="80"/>
      <c r="FXN1" s="80"/>
      <c r="FXO1" s="80"/>
      <c r="FXP1" s="80"/>
      <c r="FXQ1" s="80"/>
      <c r="FXR1" s="80"/>
      <c r="FXS1" s="80"/>
      <c r="FXT1" s="80"/>
      <c r="FXU1" s="80"/>
      <c r="FXV1" s="80"/>
      <c r="FXW1" s="80"/>
      <c r="FXX1" s="80"/>
      <c r="FXY1" s="80"/>
      <c r="FXZ1" s="80"/>
      <c r="FYA1" s="80"/>
      <c r="FYB1" s="80"/>
      <c r="FYC1" s="80"/>
      <c r="FYD1" s="80"/>
      <c r="FYE1" s="80"/>
      <c r="FYF1" s="80"/>
      <c r="FYG1" s="80"/>
      <c r="FYH1" s="80"/>
      <c r="FYI1" s="80"/>
      <c r="FYJ1" s="80"/>
      <c r="FYK1" s="80"/>
      <c r="FYL1" s="80"/>
      <c r="FYM1" s="80"/>
      <c r="FYN1" s="80"/>
      <c r="FYO1" s="80"/>
      <c r="FYP1" s="80"/>
      <c r="FYQ1" s="80"/>
      <c r="FYR1" s="80"/>
      <c r="FYS1" s="80"/>
      <c r="FYT1" s="80"/>
      <c r="FYU1" s="80"/>
      <c r="FYV1" s="80"/>
      <c r="FYW1" s="80"/>
      <c r="FYX1" s="80"/>
      <c r="FYY1" s="80"/>
      <c r="FYZ1" s="80"/>
      <c r="FZA1" s="80"/>
      <c r="FZB1" s="80"/>
      <c r="FZC1" s="80"/>
      <c r="FZD1" s="80"/>
      <c r="FZE1" s="80"/>
      <c r="FZF1" s="80"/>
      <c r="FZG1" s="80"/>
      <c r="FZH1" s="80"/>
      <c r="FZI1" s="80"/>
      <c r="FZJ1" s="80"/>
      <c r="FZK1" s="80"/>
      <c r="FZL1" s="80"/>
      <c r="FZM1" s="80"/>
      <c r="FZN1" s="80"/>
      <c r="FZO1" s="80"/>
      <c r="FZP1" s="80"/>
      <c r="FZQ1" s="80"/>
      <c r="FZR1" s="80"/>
      <c r="FZS1" s="80"/>
      <c r="FZT1" s="80"/>
      <c r="FZU1" s="80"/>
      <c r="FZV1" s="80"/>
      <c r="FZW1" s="80"/>
      <c r="FZX1" s="80"/>
      <c r="FZY1" s="80"/>
      <c r="FZZ1" s="80"/>
      <c r="GAA1" s="80"/>
      <c r="GAB1" s="80"/>
      <c r="GAC1" s="80"/>
      <c r="GAD1" s="80"/>
      <c r="GAE1" s="80"/>
      <c r="GAF1" s="80"/>
      <c r="GAG1" s="80"/>
      <c r="GAH1" s="80"/>
      <c r="GAI1" s="80"/>
      <c r="GAJ1" s="80"/>
      <c r="GAK1" s="80"/>
      <c r="GAL1" s="80"/>
      <c r="GAM1" s="80"/>
      <c r="GAN1" s="80"/>
      <c r="GAO1" s="80"/>
      <c r="GAP1" s="80"/>
      <c r="GAQ1" s="80"/>
      <c r="GAR1" s="80"/>
      <c r="GAS1" s="80"/>
      <c r="GAT1" s="80"/>
      <c r="GAU1" s="80"/>
      <c r="GAV1" s="80"/>
      <c r="GAW1" s="80"/>
      <c r="GAX1" s="80"/>
      <c r="GAY1" s="80"/>
      <c r="GAZ1" s="80"/>
      <c r="GBA1" s="80"/>
      <c r="GBB1" s="80"/>
      <c r="GBC1" s="80"/>
      <c r="GBD1" s="80"/>
      <c r="GBE1" s="80"/>
      <c r="GBF1" s="80"/>
      <c r="GBG1" s="80"/>
      <c r="GBH1" s="80"/>
      <c r="GBI1" s="80"/>
      <c r="GBJ1" s="80"/>
      <c r="GBK1" s="80"/>
      <c r="GBL1" s="80"/>
      <c r="GBM1" s="80"/>
      <c r="GBN1" s="80"/>
      <c r="GBO1" s="80"/>
      <c r="GBP1" s="80"/>
      <c r="GBQ1" s="80"/>
      <c r="GBR1" s="80"/>
      <c r="GBS1" s="80"/>
      <c r="GBT1" s="80"/>
      <c r="GBU1" s="80"/>
      <c r="GBV1" s="80"/>
      <c r="GBW1" s="80"/>
      <c r="GBX1" s="80"/>
      <c r="GBY1" s="80"/>
      <c r="GBZ1" s="80"/>
      <c r="GCA1" s="80"/>
      <c r="GCB1" s="80"/>
      <c r="GCC1" s="80"/>
      <c r="GCD1" s="80"/>
      <c r="GCE1" s="80"/>
      <c r="GCF1" s="80"/>
      <c r="GCG1" s="80"/>
      <c r="GCH1" s="80"/>
      <c r="GCI1" s="80"/>
      <c r="GCJ1" s="80"/>
      <c r="GCK1" s="80"/>
      <c r="GCL1" s="80"/>
      <c r="GCM1" s="80"/>
      <c r="GCN1" s="80"/>
      <c r="GCO1" s="80"/>
      <c r="GCP1" s="80"/>
      <c r="GCQ1" s="80"/>
      <c r="GCR1" s="80"/>
      <c r="GCS1" s="80"/>
      <c r="GCT1" s="80"/>
      <c r="GCU1" s="80"/>
      <c r="GCV1" s="80"/>
      <c r="GCW1" s="80"/>
      <c r="GCX1" s="80"/>
      <c r="GCY1" s="80"/>
      <c r="GCZ1" s="80"/>
      <c r="GDA1" s="80"/>
      <c r="GDB1" s="80"/>
      <c r="GDC1" s="80"/>
      <c r="GDD1" s="80"/>
      <c r="GDE1" s="80"/>
      <c r="GDF1" s="80"/>
      <c r="GDG1" s="80"/>
      <c r="GDH1" s="80"/>
      <c r="GDI1" s="80"/>
      <c r="GDJ1" s="80"/>
      <c r="GDK1" s="80"/>
      <c r="GDL1" s="80"/>
      <c r="GDM1" s="80"/>
      <c r="GDN1" s="80"/>
      <c r="GDO1" s="80"/>
      <c r="GDP1" s="80"/>
      <c r="GDQ1" s="80"/>
      <c r="GDR1" s="80"/>
      <c r="GDS1" s="80"/>
      <c r="GDT1" s="80"/>
      <c r="GDU1" s="80"/>
      <c r="GDV1" s="80"/>
      <c r="GDW1" s="80"/>
      <c r="GDX1" s="80"/>
      <c r="GDY1" s="80"/>
      <c r="GDZ1" s="80"/>
      <c r="GEA1" s="80"/>
      <c r="GEB1" s="80"/>
      <c r="GEC1" s="80"/>
      <c r="GED1" s="80"/>
      <c r="GEE1" s="80"/>
      <c r="GEF1" s="80"/>
      <c r="GEG1" s="80"/>
      <c r="GEH1" s="80"/>
      <c r="GEI1" s="80"/>
      <c r="GEJ1" s="80"/>
      <c r="GEK1" s="80"/>
      <c r="GEL1" s="80"/>
      <c r="GEM1" s="80"/>
      <c r="GEN1" s="80"/>
      <c r="GEO1" s="80"/>
      <c r="GEP1" s="80"/>
      <c r="GEQ1" s="80"/>
      <c r="GER1" s="80"/>
      <c r="GES1" s="80"/>
      <c r="GET1" s="80"/>
      <c r="GEU1" s="80"/>
      <c r="GEV1" s="80"/>
      <c r="GEW1" s="80"/>
      <c r="GEX1" s="80"/>
      <c r="GEY1" s="80"/>
      <c r="GEZ1" s="80"/>
      <c r="GFA1" s="80"/>
      <c r="GFB1" s="80"/>
      <c r="GFC1" s="80"/>
      <c r="GFD1" s="80"/>
      <c r="GFE1" s="80"/>
      <c r="GFF1" s="80"/>
      <c r="GFG1" s="80"/>
      <c r="GFH1" s="80"/>
      <c r="GFI1" s="80"/>
      <c r="GFJ1" s="80"/>
      <c r="GFK1" s="80"/>
      <c r="GFL1" s="80"/>
      <c r="GFM1" s="80"/>
      <c r="GFN1" s="80"/>
      <c r="GFO1" s="80"/>
      <c r="GFP1" s="80"/>
      <c r="GFQ1" s="80"/>
      <c r="GFR1" s="80"/>
      <c r="GFS1" s="80"/>
      <c r="GFT1" s="80"/>
      <c r="GFU1" s="80"/>
      <c r="GFV1" s="80"/>
      <c r="GFW1" s="80"/>
      <c r="GFX1" s="80"/>
      <c r="GFY1" s="80"/>
      <c r="GFZ1" s="80"/>
      <c r="GGA1" s="80"/>
      <c r="GGB1" s="80"/>
      <c r="GGC1" s="80"/>
      <c r="GGD1" s="80"/>
      <c r="GGE1" s="80"/>
      <c r="GGF1" s="80"/>
      <c r="GGG1" s="80"/>
      <c r="GGH1" s="80"/>
      <c r="GGI1" s="80"/>
      <c r="GGJ1" s="80"/>
      <c r="GGK1" s="80"/>
      <c r="GGL1" s="80"/>
      <c r="GGM1" s="80"/>
      <c r="GGN1" s="80"/>
      <c r="GGO1" s="80"/>
      <c r="GGP1" s="80"/>
      <c r="GGQ1" s="80"/>
      <c r="GGR1" s="80"/>
      <c r="GGS1" s="80"/>
      <c r="GGT1" s="80"/>
      <c r="GGU1" s="80"/>
      <c r="GGV1" s="80"/>
      <c r="GGW1" s="80"/>
      <c r="GGX1" s="80"/>
      <c r="GGY1" s="80"/>
      <c r="GGZ1" s="80"/>
      <c r="GHA1" s="80"/>
      <c r="GHB1" s="80"/>
      <c r="GHC1" s="80"/>
      <c r="GHD1" s="80"/>
      <c r="GHE1" s="80"/>
      <c r="GHF1" s="80"/>
      <c r="GHG1" s="80"/>
      <c r="GHH1" s="80"/>
      <c r="GHI1" s="80"/>
      <c r="GHJ1" s="80"/>
      <c r="GHK1" s="80"/>
      <c r="GHL1" s="80"/>
      <c r="GHM1" s="80"/>
      <c r="GHN1" s="80"/>
      <c r="GHO1" s="80"/>
      <c r="GHP1" s="80"/>
      <c r="GHQ1" s="80"/>
      <c r="GHR1" s="80"/>
      <c r="GHS1" s="80"/>
      <c r="GHT1" s="80"/>
      <c r="GHU1" s="80"/>
      <c r="GHV1" s="80"/>
      <c r="GHW1" s="80"/>
      <c r="GHX1" s="80"/>
      <c r="GHY1" s="80"/>
      <c r="GHZ1" s="80"/>
      <c r="GIA1" s="80"/>
      <c r="GIB1" s="80"/>
      <c r="GIC1" s="80"/>
      <c r="GID1" s="80"/>
      <c r="GIE1" s="80"/>
      <c r="GIF1" s="80"/>
      <c r="GIG1" s="80"/>
      <c r="GIH1" s="80"/>
      <c r="GII1" s="80"/>
      <c r="GIJ1" s="80"/>
      <c r="GIK1" s="80"/>
      <c r="GIL1" s="80"/>
      <c r="GIM1" s="80"/>
      <c r="GIN1" s="80"/>
      <c r="GIO1" s="80"/>
      <c r="GIP1" s="80"/>
      <c r="GIQ1" s="80"/>
      <c r="GIR1" s="80"/>
      <c r="GIS1" s="80"/>
      <c r="GIT1" s="80"/>
      <c r="GIU1" s="80"/>
      <c r="GIV1" s="80"/>
      <c r="GIW1" s="80"/>
      <c r="GIX1" s="80"/>
      <c r="GIY1" s="80"/>
      <c r="GIZ1" s="80"/>
      <c r="GJA1" s="80"/>
      <c r="GJB1" s="80"/>
      <c r="GJC1" s="80"/>
      <c r="GJD1" s="80"/>
      <c r="GJE1" s="80"/>
      <c r="GJF1" s="80"/>
      <c r="GJG1" s="80"/>
      <c r="GJH1" s="80"/>
      <c r="GJI1" s="80"/>
      <c r="GJJ1" s="80"/>
      <c r="GJK1" s="80"/>
      <c r="GJL1" s="80"/>
      <c r="GJM1" s="80"/>
      <c r="GJN1" s="80"/>
      <c r="GJO1" s="80"/>
      <c r="GJP1" s="80"/>
      <c r="GJQ1" s="80"/>
      <c r="GJR1" s="80"/>
      <c r="GJS1" s="80"/>
      <c r="GJT1" s="80"/>
      <c r="GJU1" s="80"/>
      <c r="GJV1" s="80"/>
      <c r="GJW1" s="80"/>
      <c r="GJX1" s="80"/>
      <c r="GJY1" s="80"/>
      <c r="GJZ1" s="80"/>
      <c r="GKA1" s="80"/>
      <c r="GKB1" s="80"/>
      <c r="GKC1" s="80"/>
      <c r="GKD1" s="80"/>
      <c r="GKE1" s="80"/>
      <c r="GKF1" s="80"/>
      <c r="GKG1" s="80"/>
      <c r="GKH1" s="80"/>
      <c r="GKI1" s="80"/>
      <c r="GKJ1" s="80"/>
      <c r="GKK1" s="80"/>
      <c r="GKL1" s="80"/>
      <c r="GKM1" s="80"/>
      <c r="GKN1" s="80"/>
      <c r="GKO1" s="80"/>
      <c r="GKP1" s="80"/>
      <c r="GKQ1" s="80"/>
      <c r="GKR1" s="80"/>
      <c r="GKS1" s="80"/>
      <c r="GKT1" s="80"/>
      <c r="GKU1" s="80"/>
      <c r="GKV1" s="80"/>
      <c r="GKW1" s="80"/>
      <c r="GKX1" s="80"/>
      <c r="GKY1" s="80"/>
      <c r="GKZ1" s="80"/>
      <c r="GLA1" s="80"/>
      <c r="GLB1" s="80"/>
      <c r="GLC1" s="80"/>
      <c r="GLD1" s="80"/>
      <c r="GLE1" s="80"/>
      <c r="GLF1" s="80"/>
      <c r="GLG1" s="80"/>
      <c r="GLH1" s="80"/>
      <c r="GLI1" s="80"/>
      <c r="GLJ1" s="80"/>
      <c r="GLK1" s="80"/>
      <c r="GLL1" s="80"/>
      <c r="GLM1" s="80"/>
      <c r="GLN1" s="80"/>
      <c r="GLO1" s="80"/>
      <c r="GLP1" s="80"/>
      <c r="GLQ1" s="80"/>
      <c r="GLR1" s="80"/>
      <c r="GLS1" s="80"/>
      <c r="GLT1" s="80"/>
      <c r="GLU1" s="80"/>
      <c r="GLV1" s="80"/>
      <c r="GLW1" s="80"/>
      <c r="GLX1" s="80"/>
      <c r="GLY1" s="80"/>
      <c r="GLZ1" s="80"/>
      <c r="GMA1" s="80"/>
      <c r="GMB1" s="80"/>
      <c r="GMC1" s="80"/>
      <c r="GMD1" s="80"/>
      <c r="GME1" s="80"/>
      <c r="GMF1" s="80"/>
      <c r="GMG1" s="80"/>
      <c r="GMH1" s="80"/>
      <c r="GMI1" s="80"/>
      <c r="GMJ1" s="80"/>
      <c r="GMK1" s="80"/>
      <c r="GML1" s="80"/>
      <c r="GMM1" s="80"/>
      <c r="GMN1" s="80"/>
      <c r="GMO1" s="80"/>
      <c r="GMP1" s="80"/>
      <c r="GMQ1" s="80"/>
      <c r="GMR1" s="80"/>
      <c r="GMS1" s="80"/>
      <c r="GMT1" s="80"/>
      <c r="GMU1" s="80"/>
      <c r="GMV1" s="80"/>
      <c r="GMW1" s="80"/>
      <c r="GMX1" s="80"/>
      <c r="GMY1" s="80"/>
      <c r="GMZ1" s="80"/>
      <c r="GNA1" s="80"/>
      <c r="GNB1" s="80"/>
      <c r="GNC1" s="80"/>
      <c r="GND1" s="80"/>
      <c r="GNE1" s="80"/>
      <c r="GNF1" s="80"/>
      <c r="GNG1" s="80"/>
      <c r="GNH1" s="80"/>
      <c r="GNI1" s="80"/>
      <c r="GNJ1" s="80"/>
      <c r="GNK1" s="80"/>
      <c r="GNL1" s="80"/>
      <c r="GNM1" s="80"/>
      <c r="GNN1" s="80"/>
      <c r="GNO1" s="80"/>
      <c r="GNP1" s="80"/>
      <c r="GNQ1" s="80"/>
      <c r="GNR1" s="80"/>
      <c r="GNS1" s="80"/>
      <c r="GNT1" s="80"/>
      <c r="GNU1" s="80"/>
      <c r="GNV1" s="80"/>
      <c r="GNW1" s="80"/>
      <c r="GNX1" s="80"/>
      <c r="GNY1" s="80"/>
      <c r="GNZ1" s="80"/>
      <c r="GOA1" s="80"/>
      <c r="GOB1" s="80"/>
      <c r="GOC1" s="80"/>
      <c r="GOD1" s="80"/>
      <c r="GOE1" s="80"/>
      <c r="GOF1" s="80"/>
      <c r="GOG1" s="80"/>
      <c r="GOH1" s="80"/>
      <c r="GOI1" s="80"/>
      <c r="GOJ1" s="80"/>
      <c r="GOK1" s="80"/>
      <c r="GOL1" s="80"/>
      <c r="GOM1" s="80"/>
      <c r="GON1" s="80"/>
      <c r="GOO1" s="80"/>
      <c r="GOP1" s="80"/>
      <c r="GOQ1" s="80"/>
      <c r="GOR1" s="80"/>
      <c r="GOS1" s="80"/>
      <c r="GOT1" s="80"/>
      <c r="GOU1" s="80"/>
      <c r="GOV1" s="80"/>
      <c r="GOW1" s="80"/>
      <c r="GOX1" s="80"/>
      <c r="GOY1" s="80"/>
      <c r="GOZ1" s="80"/>
      <c r="GPA1" s="80"/>
      <c r="GPB1" s="80"/>
      <c r="GPC1" s="80"/>
      <c r="GPD1" s="80"/>
      <c r="GPE1" s="80"/>
      <c r="GPF1" s="80"/>
      <c r="GPG1" s="80"/>
      <c r="GPH1" s="80"/>
      <c r="GPI1" s="80"/>
      <c r="GPJ1" s="80"/>
      <c r="GPK1" s="80"/>
      <c r="GPL1" s="80"/>
      <c r="GPM1" s="80"/>
      <c r="GPN1" s="80"/>
      <c r="GPO1" s="80"/>
      <c r="GPP1" s="80"/>
      <c r="GPQ1" s="80"/>
      <c r="GPR1" s="80"/>
      <c r="GPS1" s="80"/>
      <c r="GPT1" s="80"/>
      <c r="GPU1" s="80"/>
      <c r="GPV1" s="80"/>
      <c r="GPW1" s="80"/>
      <c r="GPX1" s="80"/>
      <c r="GPY1" s="80"/>
      <c r="GPZ1" s="80"/>
      <c r="GQA1" s="80"/>
      <c r="GQB1" s="80"/>
      <c r="GQC1" s="80"/>
      <c r="GQD1" s="80"/>
      <c r="GQE1" s="80"/>
      <c r="GQF1" s="80"/>
      <c r="GQG1" s="80"/>
      <c r="GQH1" s="80"/>
      <c r="GQI1" s="80"/>
      <c r="GQJ1" s="80"/>
      <c r="GQK1" s="80"/>
      <c r="GQL1" s="80"/>
      <c r="GQM1" s="80"/>
      <c r="GQN1" s="80"/>
      <c r="GQO1" s="80"/>
      <c r="GQP1" s="80"/>
      <c r="GQQ1" s="80"/>
      <c r="GQR1" s="80"/>
      <c r="GQS1" s="80"/>
      <c r="GQT1" s="80"/>
      <c r="GQU1" s="80"/>
      <c r="GQV1" s="80"/>
      <c r="GQW1" s="80"/>
      <c r="GQX1" s="80"/>
      <c r="GQY1" s="80"/>
      <c r="GQZ1" s="80"/>
      <c r="GRA1" s="80"/>
      <c r="GRB1" s="80"/>
      <c r="GRC1" s="80"/>
      <c r="GRD1" s="80"/>
      <c r="GRE1" s="80"/>
      <c r="GRF1" s="80"/>
      <c r="GRG1" s="80"/>
      <c r="GRH1" s="80"/>
      <c r="GRI1" s="80"/>
      <c r="GRJ1" s="80"/>
      <c r="GRK1" s="80"/>
      <c r="GRL1" s="80"/>
      <c r="GRM1" s="80"/>
      <c r="GRN1" s="80"/>
      <c r="GRO1" s="80"/>
      <c r="GRP1" s="80"/>
      <c r="GRQ1" s="80"/>
      <c r="GRR1" s="80"/>
      <c r="GRS1" s="80"/>
      <c r="GRT1" s="80"/>
      <c r="GRU1" s="80"/>
      <c r="GRV1" s="80"/>
      <c r="GRW1" s="80"/>
      <c r="GRX1" s="80"/>
      <c r="GRY1" s="80"/>
      <c r="GRZ1" s="80"/>
      <c r="GSA1" s="80"/>
      <c r="GSB1" s="80"/>
      <c r="GSC1" s="80"/>
      <c r="GSD1" s="80"/>
      <c r="GSE1" s="80"/>
      <c r="GSF1" s="80"/>
      <c r="GSG1" s="80"/>
      <c r="GSH1" s="80"/>
      <c r="GSI1" s="80"/>
      <c r="GSJ1" s="80"/>
      <c r="GSK1" s="80"/>
      <c r="GSL1" s="80"/>
      <c r="GSM1" s="80"/>
      <c r="GSN1" s="80"/>
      <c r="GSO1" s="80"/>
      <c r="GSP1" s="80"/>
      <c r="GSQ1" s="80"/>
      <c r="GSR1" s="80"/>
      <c r="GSS1" s="80"/>
      <c r="GST1" s="80"/>
      <c r="GSU1" s="80"/>
      <c r="GSV1" s="80"/>
      <c r="GSW1" s="80"/>
      <c r="GSX1" s="80"/>
      <c r="GSY1" s="80"/>
      <c r="GSZ1" s="80"/>
      <c r="GTA1" s="80"/>
      <c r="GTB1" s="80"/>
      <c r="GTC1" s="80"/>
      <c r="GTD1" s="80"/>
      <c r="GTE1" s="80"/>
      <c r="GTF1" s="80"/>
      <c r="GTG1" s="80"/>
      <c r="GTH1" s="80"/>
      <c r="GTI1" s="80"/>
      <c r="GTJ1" s="80"/>
      <c r="GTK1" s="80"/>
      <c r="GTL1" s="80"/>
      <c r="GTM1" s="80"/>
      <c r="GTN1" s="80"/>
      <c r="GTO1" s="80"/>
      <c r="GTP1" s="80"/>
      <c r="GTQ1" s="80"/>
      <c r="GTR1" s="80"/>
      <c r="GTS1" s="80"/>
      <c r="GTT1" s="80"/>
      <c r="GTU1" s="80"/>
      <c r="GTV1" s="80"/>
      <c r="GTW1" s="80"/>
      <c r="GTX1" s="80"/>
      <c r="GTY1" s="80"/>
      <c r="GTZ1" s="80"/>
      <c r="GUA1" s="80"/>
      <c r="GUB1" s="80"/>
      <c r="GUC1" s="80"/>
      <c r="GUD1" s="80"/>
      <c r="GUE1" s="80"/>
      <c r="GUF1" s="80"/>
      <c r="GUG1" s="80"/>
      <c r="GUH1" s="80"/>
      <c r="GUI1" s="80"/>
      <c r="GUJ1" s="80"/>
      <c r="GUK1" s="80"/>
      <c r="GUL1" s="80"/>
      <c r="GUM1" s="80"/>
      <c r="GUN1" s="80"/>
      <c r="GUO1" s="80"/>
      <c r="GUP1" s="80"/>
      <c r="GUQ1" s="80"/>
      <c r="GUR1" s="80"/>
      <c r="GUS1" s="80"/>
      <c r="GUT1" s="80"/>
      <c r="GUU1" s="80"/>
      <c r="GUV1" s="80"/>
      <c r="GUW1" s="80"/>
      <c r="GUX1" s="80"/>
      <c r="GUY1" s="80"/>
      <c r="GUZ1" s="80"/>
      <c r="GVA1" s="80"/>
      <c r="GVB1" s="80"/>
      <c r="GVC1" s="80"/>
      <c r="GVD1" s="80"/>
      <c r="GVE1" s="80"/>
      <c r="GVF1" s="80"/>
      <c r="GVG1" s="80"/>
      <c r="GVH1" s="80"/>
      <c r="GVI1" s="80"/>
      <c r="GVJ1" s="80"/>
      <c r="GVK1" s="80"/>
      <c r="GVL1" s="80"/>
      <c r="GVM1" s="80"/>
      <c r="GVN1" s="80"/>
      <c r="GVO1" s="80"/>
      <c r="GVP1" s="80"/>
      <c r="GVQ1" s="80"/>
      <c r="GVR1" s="80"/>
      <c r="GVS1" s="80"/>
      <c r="GVT1" s="80"/>
      <c r="GVU1" s="80"/>
      <c r="GVV1" s="80"/>
      <c r="GVW1" s="80"/>
      <c r="GVX1" s="80"/>
      <c r="GVY1" s="80"/>
      <c r="GVZ1" s="80"/>
      <c r="GWA1" s="80"/>
      <c r="GWB1" s="80"/>
      <c r="GWC1" s="80"/>
      <c r="GWD1" s="80"/>
      <c r="GWE1" s="80"/>
      <c r="GWF1" s="80"/>
      <c r="GWG1" s="80"/>
      <c r="GWH1" s="80"/>
      <c r="GWI1" s="80"/>
      <c r="GWJ1" s="80"/>
      <c r="GWK1" s="80"/>
      <c r="GWL1" s="80"/>
      <c r="GWM1" s="80"/>
      <c r="GWN1" s="80"/>
      <c r="GWO1" s="80"/>
      <c r="GWP1" s="80"/>
      <c r="GWQ1" s="80"/>
      <c r="GWR1" s="80"/>
      <c r="GWS1" s="80"/>
      <c r="GWT1" s="80"/>
      <c r="GWU1" s="80"/>
      <c r="GWV1" s="80"/>
      <c r="GWW1" s="80"/>
      <c r="GWX1" s="80"/>
      <c r="GWY1" s="80"/>
      <c r="GWZ1" s="80"/>
      <c r="GXA1" s="80"/>
      <c r="GXB1" s="80"/>
      <c r="GXC1" s="80"/>
      <c r="GXD1" s="80"/>
      <c r="GXE1" s="80"/>
      <c r="GXF1" s="80"/>
      <c r="GXG1" s="80"/>
      <c r="GXH1" s="80"/>
      <c r="GXI1" s="80"/>
      <c r="GXJ1" s="80"/>
      <c r="GXK1" s="80"/>
      <c r="GXL1" s="80"/>
      <c r="GXM1" s="80"/>
      <c r="GXN1" s="80"/>
      <c r="GXO1" s="80"/>
      <c r="GXP1" s="80"/>
      <c r="GXQ1" s="80"/>
      <c r="GXR1" s="80"/>
      <c r="GXS1" s="80"/>
      <c r="GXT1" s="80"/>
      <c r="GXU1" s="80"/>
      <c r="GXV1" s="80"/>
      <c r="GXW1" s="80"/>
      <c r="GXX1" s="80"/>
      <c r="GXY1" s="80"/>
      <c r="GXZ1" s="80"/>
      <c r="GYA1" s="80"/>
      <c r="GYB1" s="80"/>
      <c r="GYC1" s="80"/>
      <c r="GYD1" s="80"/>
      <c r="GYE1" s="80"/>
      <c r="GYF1" s="80"/>
      <c r="GYG1" s="80"/>
      <c r="GYH1" s="80"/>
      <c r="GYI1" s="80"/>
      <c r="GYJ1" s="80"/>
      <c r="GYK1" s="80"/>
      <c r="GYL1" s="80"/>
      <c r="GYM1" s="80"/>
      <c r="GYN1" s="80"/>
      <c r="GYO1" s="80"/>
      <c r="GYP1" s="80"/>
      <c r="GYQ1" s="80"/>
      <c r="GYR1" s="80"/>
      <c r="GYS1" s="80"/>
      <c r="GYT1" s="80"/>
      <c r="GYU1" s="80"/>
      <c r="GYV1" s="80"/>
      <c r="GYW1" s="80"/>
      <c r="GYX1" s="80"/>
      <c r="GYY1" s="80"/>
      <c r="GYZ1" s="80"/>
      <c r="GZA1" s="80"/>
      <c r="GZB1" s="80"/>
      <c r="GZC1" s="80"/>
      <c r="GZD1" s="80"/>
      <c r="GZE1" s="80"/>
      <c r="GZF1" s="80"/>
      <c r="GZG1" s="80"/>
      <c r="GZH1" s="80"/>
      <c r="GZI1" s="80"/>
      <c r="GZJ1" s="80"/>
      <c r="GZK1" s="80"/>
      <c r="GZL1" s="80"/>
      <c r="GZM1" s="80"/>
      <c r="GZN1" s="80"/>
      <c r="GZO1" s="80"/>
      <c r="GZP1" s="80"/>
      <c r="GZQ1" s="80"/>
      <c r="GZR1" s="80"/>
      <c r="GZS1" s="80"/>
      <c r="GZT1" s="80"/>
      <c r="GZU1" s="80"/>
      <c r="GZV1" s="80"/>
      <c r="GZW1" s="80"/>
      <c r="GZX1" s="80"/>
      <c r="GZY1" s="80"/>
      <c r="GZZ1" s="80"/>
      <c r="HAA1" s="80"/>
      <c r="HAB1" s="80"/>
      <c r="HAC1" s="80"/>
      <c r="HAD1" s="80"/>
      <c r="HAE1" s="80"/>
      <c r="HAF1" s="80"/>
      <c r="HAG1" s="80"/>
      <c r="HAH1" s="80"/>
      <c r="HAI1" s="80"/>
      <c r="HAJ1" s="80"/>
      <c r="HAK1" s="80"/>
      <c r="HAL1" s="80"/>
      <c r="HAM1" s="80"/>
      <c r="HAN1" s="80"/>
      <c r="HAO1" s="80"/>
      <c r="HAP1" s="80"/>
      <c r="HAQ1" s="80"/>
      <c r="HAR1" s="80"/>
      <c r="HAS1" s="80"/>
      <c r="HAT1" s="80"/>
      <c r="HAU1" s="80"/>
      <c r="HAV1" s="80"/>
      <c r="HAW1" s="80"/>
      <c r="HAX1" s="80"/>
      <c r="HAY1" s="80"/>
      <c r="HAZ1" s="80"/>
      <c r="HBA1" s="80"/>
      <c r="HBB1" s="80"/>
      <c r="HBC1" s="80"/>
      <c r="HBD1" s="80"/>
      <c r="HBE1" s="80"/>
      <c r="HBF1" s="80"/>
      <c r="HBG1" s="80"/>
      <c r="HBH1" s="80"/>
      <c r="HBI1" s="80"/>
      <c r="HBJ1" s="80"/>
      <c r="HBK1" s="80"/>
      <c r="HBL1" s="80"/>
      <c r="HBM1" s="80"/>
      <c r="HBN1" s="80"/>
      <c r="HBO1" s="80"/>
      <c r="HBP1" s="80"/>
      <c r="HBQ1" s="80"/>
      <c r="HBR1" s="80"/>
      <c r="HBS1" s="80"/>
      <c r="HBT1" s="80"/>
      <c r="HBU1" s="80"/>
      <c r="HBV1" s="80"/>
      <c r="HBW1" s="80"/>
      <c r="HBX1" s="80"/>
      <c r="HBY1" s="80"/>
      <c r="HBZ1" s="80"/>
      <c r="HCA1" s="80"/>
      <c r="HCB1" s="80"/>
      <c r="HCC1" s="80"/>
      <c r="HCD1" s="80"/>
      <c r="HCE1" s="80"/>
      <c r="HCF1" s="80"/>
      <c r="HCG1" s="80"/>
      <c r="HCH1" s="80"/>
      <c r="HCI1" s="80"/>
      <c r="HCJ1" s="80"/>
      <c r="HCK1" s="80"/>
      <c r="HCL1" s="80"/>
      <c r="HCM1" s="80"/>
      <c r="HCN1" s="80"/>
      <c r="HCO1" s="80"/>
      <c r="HCP1" s="80"/>
      <c r="HCQ1" s="80"/>
      <c r="HCR1" s="80"/>
      <c r="HCS1" s="80"/>
      <c r="HCT1" s="80"/>
      <c r="HCU1" s="80"/>
      <c r="HCV1" s="80"/>
      <c r="HCW1" s="80"/>
      <c r="HCX1" s="80"/>
      <c r="HCY1" s="80"/>
      <c r="HCZ1" s="80"/>
      <c r="HDA1" s="80"/>
      <c r="HDB1" s="80"/>
      <c r="HDC1" s="80"/>
      <c r="HDD1" s="80"/>
      <c r="HDE1" s="80"/>
      <c r="HDF1" s="80"/>
      <c r="HDG1" s="80"/>
      <c r="HDH1" s="80"/>
      <c r="HDI1" s="80"/>
      <c r="HDJ1" s="80"/>
      <c r="HDK1" s="80"/>
      <c r="HDL1" s="80"/>
      <c r="HDM1" s="80"/>
      <c r="HDN1" s="80"/>
      <c r="HDO1" s="80"/>
      <c r="HDP1" s="80"/>
      <c r="HDQ1" s="80"/>
      <c r="HDR1" s="80"/>
      <c r="HDS1" s="80"/>
      <c r="HDT1" s="80"/>
      <c r="HDU1" s="80"/>
      <c r="HDV1" s="80"/>
      <c r="HDW1" s="80"/>
      <c r="HDX1" s="80"/>
      <c r="HDY1" s="80"/>
      <c r="HDZ1" s="80"/>
      <c r="HEA1" s="80"/>
      <c r="HEB1" s="80"/>
      <c r="HEC1" s="80"/>
      <c r="HED1" s="80"/>
      <c r="HEE1" s="80"/>
      <c r="HEF1" s="80"/>
      <c r="HEG1" s="80"/>
      <c r="HEH1" s="80"/>
      <c r="HEI1" s="80"/>
      <c r="HEJ1" s="80"/>
      <c r="HEK1" s="80"/>
      <c r="HEL1" s="80"/>
      <c r="HEM1" s="80"/>
      <c r="HEN1" s="80"/>
      <c r="HEO1" s="80"/>
      <c r="HEP1" s="80"/>
      <c r="HEQ1" s="80"/>
      <c r="HER1" s="80"/>
      <c r="HES1" s="80"/>
      <c r="HET1" s="80"/>
      <c r="HEU1" s="80"/>
      <c r="HEV1" s="80"/>
      <c r="HEW1" s="80"/>
      <c r="HEX1" s="80"/>
      <c r="HEY1" s="80"/>
      <c r="HEZ1" s="80"/>
      <c r="HFA1" s="80"/>
      <c r="HFB1" s="80"/>
      <c r="HFC1" s="80"/>
      <c r="HFD1" s="80"/>
      <c r="HFE1" s="80"/>
      <c r="HFF1" s="80"/>
      <c r="HFG1" s="80"/>
      <c r="HFH1" s="80"/>
      <c r="HFI1" s="80"/>
      <c r="HFJ1" s="80"/>
      <c r="HFK1" s="80"/>
      <c r="HFL1" s="80"/>
      <c r="HFM1" s="80"/>
      <c r="HFN1" s="80"/>
      <c r="HFO1" s="80"/>
      <c r="HFP1" s="80"/>
      <c r="HFQ1" s="80"/>
      <c r="HFR1" s="80"/>
      <c r="HFS1" s="80"/>
      <c r="HFT1" s="80"/>
      <c r="HFU1" s="80"/>
      <c r="HFV1" s="80"/>
      <c r="HFW1" s="80"/>
      <c r="HFX1" s="80"/>
      <c r="HFY1" s="80"/>
      <c r="HFZ1" s="80"/>
      <c r="HGA1" s="80"/>
      <c r="HGB1" s="80"/>
      <c r="HGC1" s="80"/>
      <c r="HGD1" s="80"/>
      <c r="HGE1" s="80"/>
      <c r="HGF1" s="80"/>
      <c r="HGG1" s="80"/>
      <c r="HGH1" s="80"/>
      <c r="HGI1" s="80"/>
      <c r="HGJ1" s="80"/>
      <c r="HGK1" s="80"/>
      <c r="HGL1" s="80"/>
      <c r="HGM1" s="80"/>
      <c r="HGN1" s="80"/>
      <c r="HGO1" s="80"/>
      <c r="HGP1" s="80"/>
      <c r="HGQ1" s="80"/>
      <c r="HGR1" s="80"/>
      <c r="HGS1" s="80"/>
      <c r="HGT1" s="80"/>
      <c r="HGU1" s="80"/>
      <c r="HGV1" s="80"/>
      <c r="HGW1" s="80"/>
      <c r="HGX1" s="80"/>
      <c r="HGY1" s="80"/>
      <c r="HGZ1" s="80"/>
      <c r="HHA1" s="80"/>
      <c r="HHB1" s="80"/>
      <c r="HHC1" s="80"/>
      <c r="HHD1" s="80"/>
      <c r="HHE1" s="80"/>
      <c r="HHF1" s="80"/>
      <c r="HHG1" s="80"/>
      <c r="HHH1" s="80"/>
      <c r="HHI1" s="80"/>
      <c r="HHJ1" s="80"/>
      <c r="HHK1" s="80"/>
      <c r="HHL1" s="80"/>
      <c r="HHM1" s="80"/>
      <c r="HHN1" s="80"/>
      <c r="HHO1" s="80"/>
      <c r="HHP1" s="80"/>
      <c r="HHQ1" s="80"/>
      <c r="HHR1" s="80"/>
      <c r="HHS1" s="80"/>
      <c r="HHT1" s="80"/>
      <c r="HHU1" s="80"/>
      <c r="HHV1" s="80"/>
      <c r="HHW1" s="80"/>
      <c r="HHX1" s="80"/>
      <c r="HHY1" s="80"/>
      <c r="HHZ1" s="80"/>
      <c r="HIA1" s="80"/>
      <c r="HIB1" s="80"/>
      <c r="HIC1" s="80"/>
      <c r="HID1" s="80"/>
      <c r="HIE1" s="80"/>
      <c r="HIF1" s="80"/>
      <c r="HIG1" s="80"/>
      <c r="HIH1" s="80"/>
      <c r="HII1" s="80"/>
      <c r="HIJ1" s="80"/>
      <c r="HIK1" s="80"/>
      <c r="HIL1" s="80"/>
      <c r="HIM1" s="80"/>
      <c r="HIN1" s="80"/>
      <c r="HIO1" s="80"/>
      <c r="HIP1" s="80"/>
      <c r="HIQ1" s="80"/>
      <c r="HIR1" s="80"/>
      <c r="HIS1" s="80"/>
      <c r="HIT1" s="80"/>
      <c r="HIU1" s="80"/>
      <c r="HIV1" s="80"/>
      <c r="HIW1" s="80"/>
      <c r="HIX1" s="80"/>
      <c r="HIY1" s="80"/>
      <c r="HIZ1" s="80"/>
      <c r="HJA1" s="80"/>
      <c r="HJB1" s="80"/>
      <c r="HJC1" s="80"/>
      <c r="HJD1" s="80"/>
      <c r="HJE1" s="80"/>
      <c r="HJF1" s="80"/>
      <c r="HJG1" s="80"/>
      <c r="HJH1" s="80"/>
      <c r="HJI1" s="80"/>
      <c r="HJJ1" s="80"/>
      <c r="HJK1" s="80"/>
      <c r="HJL1" s="80"/>
      <c r="HJM1" s="80"/>
      <c r="HJN1" s="80"/>
      <c r="HJO1" s="80"/>
      <c r="HJP1" s="80"/>
      <c r="HJQ1" s="80"/>
      <c r="HJR1" s="80"/>
      <c r="HJS1" s="80"/>
      <c r="HJT1" s="80"/>
      <c r="HJU1" s="80"/>
      <c r="HJV1" s="80"/>
      <c r="HJW1" s="80"/>
      <c r="HJX1" s="80"/>
      <c r="HJY1" s="80"/>
      <c r="HJZ1" s="80"/>
      <c r="HKA1" s="80"/>
      <c r="HKB1" s="80"/>
      <c r="HKC1" s="80"/>
      <c r="HKD1" s="80"/>
      <c r="HKE1" s="80"/>
      <c r="HKF1" s="80"/>
      <c r="HKG1" s="80"/>
      <c r="HKH1" s="80"/>
      <c r="HKI1" s="80"/>
      <c r="HKJ1" s="80"/>
      <c r="HKK1" s="80"/>
      <c r="HKL1" s="80"/>
      <c r="HKM1" s="80"/>
      <c r="HKN1" s="80"/>
      <c r="HKO1" s="80"/>
      <c r="HKP1" s="80"/>
      <c r="HKQ1" s="80"/>
      <c r="HKR1" s="80"/>
      <c r="HKS1" s="80"/>
      <c r="HKT1" s="80"/>
      <c r="HKU1" s="80"/>
      <c r="HKV1" s="80"/>
      <c r="HKW1" s="80"/>
      <c r="HKX1" s="80"/>
      <c r="HKY1" s="80"/>
      <c r="HKZ1" s="80"/>
      <c r="HLA1" s="80"/>
      <c r="HLB1" s="80"/>
      <c r="HLC1" s="80"/>
      <c r="HLD1" s="80"/>
      <c r="HLE1" s="80"/>
      <c r="HLF1" s="80"/>
      <c r="HLG1" s="80"/>
      <c r="HLH1" s="80"/>
      <c r="HLI1" s="80"/>
      <c r="HLJ1" s="80"/>
      <c r="HLK1" s="80"/>
      <c r="HLL1" s="80"/>
      <c r="HLM1" s="80"/>
      <c r="HLN1" s="80"/>
      <c r="HLO1" s="80"/>
      <c r="HLP1" s="80"/>
      <c r="HLQ1" s="80"/>
      <c r="HLR1" s="80"/>
      <c r="HLS1" s="80"/>
      <c r="HLT1" s="80"/>
      <c r="HLU1" s="80"/>
      <c r="HLV1" s="80"/>
      <c r="HLW1" s="80"/>
      <c r="HLX1" s="80"/>
      <c r="HLY1" s="80"/>
      <c r="HLZ1" s="80"/>
      <c r="HMA1" s="80"/>
      <c r="HMB1" s="80"/>
      <c r="HMC1" s="80"/>
      <c r="HMD1" s="80"/>
      <c r="HME1" s="80"/>
      <c r="HMF1" s="80"/>
      <c r="HMG1" s="80"/>
      <c r="HMH1" s="80"/>
      <c r="HMI1" s="80"/>
      <c r="HMJ1" s="80"/>
      <c r="HMK1" s="80"/>
      <c r="HML1" s="80"/>
      <c r="HMM1" s="80"/>
      <c r="HMN1" s="80"/>
      <c r="HMO1" s="80"/>
      <c r="HMP1" s="80"/>
      <c r="HMQ1" s="80"/>
      <c r="HMR1" s="80"/>
      <c r="HMS1" s="80"/>
      <c r="HMT1" s="80"/>
      <c r="HMU1" s="80"/>
      <c r="HMV1" s="80"/>
      <c r="HMW1" s="80"/>
      <c r="HMX1" s="80"/>
      <c r="HMY1" s="80"/>
      <c r="HMZ1" s="80"/>
      <c r="HNA1" s="80"/>
      <c r="HNB1" s="80"/>
      <c r="HNC1" s="80"/>
      <c r="HND1" s="80"/>
      <c r="HNE1" s="80"/>
      <c r="HNF1" s="80"/>
      <c r="HNG1" s="80"/>
      <c r="HNH1" s="80"/>
      <c r="HNI1" s="80"/>
      <c r="HNJ1" s="80"/>
      <c r="HNK1" s="80"/>
      <c r="HNL1" s="80"/>
      <c r="HNM1" s="80"/>
      <c r="HNN1" s="80"/>
      <c r="HNO1" s="80"/>
      <c r="HNP1" s="80"/>
      <c r="HNQ1" s="80"/>
      <c r="HNR1" s="80"/>
      <c r="HNS1" s="80"/>
      <c r="HNT1" s="80"/>
      <c r="HNU1" s="80"/>
      <c r="HNV1" s="80"/>
      <c r="HNW1" s="80"/>
      <c r="HNX1" s="80"/>
      <c r="HNY1" s="80"/>
      <c r="HNZ1" s="80"/>
      <c r="HOA1" s="80"/>
      <c r="HOB1" s="80"/>
      <c r="HOC1" s="80"/>
      <c r="HOD1" s="80"/>
      <c r="HOE1" s="80"/>
      <c r="HOF1" s="80"/>
      <c r="HOG1" s="80"/>
      <c r="HOH1" s="80"/>
      <c r="HOI1" s="80"/>
      <c r="HOJ1" s="80"/>
      <c r="HOK1" s="80"/>
      <c r="HOL1" s="80"/>
      <c r="HOM1" s="80"/>
      <c r="HON1" s="80"/>
      <c r="HOO1" s="80"/>
      <c r="HOP1" s="80"/>
      <c r="HOQ1" s="80"/>
      <c r="HOR1" s="80"/>
      <c r="HOS1" s="80"/>
      <c r="HOT1" s="80"/>
      <c r="HOU1" s="80"/>
      <c r="HOV1" s="80"/>
      <c r="HOW1" s="80"/>
      <c r="HOX1" s="80"/>
      <c r="HOY1" s="80"/>
      <c r="HOZ1" s="80"/>
      <c r="HPA1" s="80"/>
      <c r="HPB1" s="80"/>
      <c r="HPC1" s="80"/>
      <c r="HPD1" s="80"/>
      <c r="HPE1" s="80"/>
      <c r="HPF1" s="80"/>
      <c r="HPG1" s="80"/>
      <c r="HPH1" s="80"/>
      <c r="HPI1" s="80"/>
      <c r="HPJ1" s="80"/>
      <c r="HPK1" s="80"/>
      <c r="HPL1" s="80"/>
      <c r="HPM1" s="80"/>
      <c r="HPN1" s="80"/>
      <c r="HPO1" s="80"/>
      <c r="HPP1" s="80"/>
      <c r="HPQ1" s="80"/>
      <c r="HPR1" s="80"/>
      <c r="HPS1" s="80"/>
      <c r="HPT1" s="80"/>
      <c r="HPU1" s="80"/>
      <c r="HPV1" s="80"/>
      <c r="HPW1" s="80"/>
      <c r="HPX1" s="80"/>
      <c r="HPY1" s="80"/>
      <c r="HPZ1" s="80"/>
      <c r="HQA1" s="80"/>
      <c r="HQB1" s="80"/>
      <c r="HQC1" s="80"/>
      <c r="HQD1" s="80"/>
      <c r="HQE1" s="80"/>
      <c r="HQF1" s="80"/>
      <c r="HQG1" s="80"/>
      <c r="HQH1" s="80"/>
      <c r="HQI1" s="80"/>
      <c r="HQJ1" s="80"/>
      <c r="HQK1" s="80"/>
      <c r="HQL1" s="80"/>
      <c r="HQM1" s="80"/>
      <c r="HQN1" s="80"/>
      <c r="HQO1" s="80"/>
      <c r="HQP1" s="80"/>
      <c r="HQQ1" s="80"/>
      <c r="HQR1" s="80"/>
      <c r="HQS1" s="80"/>
      <c r="HQT1" s="80"/>
      <c r="HQU1" s="80"/>
      <c r="HQV1" s="80"/>
      <c r="HQW1" s="80"/>
      <c r="HQX1" s="80"/>
      <c r="HQY1" s="80"/>
      <c r="HQZ1" s="80"/>
      <c r="HRA1" s="80"/>
      <c r="HRB1" s="80"/>
      <c r="HRC1" s="80"/>
      <c r="HRD1" s="80"/>
      <c r="HRE1" s="80"/>
      <c r="HRF1" s="80"/>
      <c r="HRG1" s="80"/>
      <c r="HRH1" s="80"/>
      <c r="HRI1" s="80"/>
      <c r="HRJ1" s="80"/>
      <c r="HRK1" s="80"/>
      <c r="HRL1" s="80"/>
      <c r="HRM1" s="80"/>
      <c r="HRN1" s="80"/>
      <c r="HRO1" s="80"/>
      <c r="HRP1" s="80"/>
      <c r="HRQ1" s="80"/>
      <c r="HRR1" s="80"/>
      <c r="HRS1" s="80"/>
      <c r="HRT1" s="80"/>
      <c r="HRU1" s="80"/>
      <c r="HRV1" s="80"/>
      <c r="HRW1" s="80"/>
      <c r="HRX1" s="80"/>
      <c r="HRY1" s="80"/>
      <c r="HRZ1" s="80"/>
      <c r="HSA1" s="80"/>
      <c r="HSB1" s="80"/>
      <c r="HSC1" s="80"/>
      <c r="HSD1" s="80"/>
      <c r="HSE1" s="80"/>
      <c r="HSF1" s="80"/>
      <c r="HSG1" s="80"/>
      <c r="HSH1" s="80"/>
      <c r="HSI1" s="80"/>
      <c r="HSJ1" s="80"/>
      <c r="HSK1" s="80"/>
      <c r="HSL1" s="80"/>
      <c r="HSM1" s="80"/>
      <c r="HSN1" s="80"/>
      <c r="HSO1" s="80"/>
      <c r="HSP1" s="80"/>
      <c r="HSQ1" s="80"/>
      <c r="HSR1" s="80"/>
      <c r="HSS1" s="80"/>
      <c r="HST1" s="80"/>
      <c r="HSU1" s="80"/>
      <c r="HSV1" s="80"/>
      <c r="HSW1" s="80"/>
      <c r="HSX1" s="80"/>
      <c r="HSY1" s="80"/>
      <c r="HSZ1" s="80"/>
      <c r="HTA1" s="80"/>
      <c r="HTB1" s="80"/>
      <c r="HTC1" s="80"/>
      <c r="HTD1" s="80"/>
      <c r="HTE1" s="80"/>
      <c r="HTF1" s="80"/>
      <c r="HTG1" s="80"/>
      <c r="HTH1" s="80"/>
      <c r="HTI1" s="80"/>
      <c r="HTJ1" s="80"/>
      <c r="HTK1" s="80"/>
      <c r="HTL1" s="80"/>
      <c r="HTM1" s="80"/>
      <c r="HTN1" s="80"/>
      <c r="HTO1" s="80"/>
      <c r="HTP1" s="80"/>
      <c r="HTQ1" s="80"/>
      <c r="HTR1" s="80"/>
      <c r="HTS1" s="80"/>
      <c r="HTT1" s="80"/>
      <c r="HTU1" s="80"/>
      <c r="HTV1" s="80"/>
      <c r="HTW1" s="80"/>
      <c r="HTX1" s="80"/>
      <c r="HTY1" s="80"/>
      <c r="HTZ1" s="80"/>
      <c r="HUA1" s="80"/>
      <c r="HUB1" s="80"/>
      <c r="HUC1" s="80"/>
      <c r="HUD1" s="80"/>
      <c r="HUE1" s="80"/>
      <c r="HUF1" s="80"/>
      <c r="HUG1" s="80"/>
      <c r="HUH1" s="80"/>
      <c r="HUI1" s="80"/>
      <c r="HUJ1" s="80"/>
      <c r="HUK1" s="80"/>
      <c r="HUL1" s="80"/>
      <c r="HUM1" s="80"/>
      <c r="HUN1" s="80"/>
      <c r="HUO1" s="80"/>
      <c r="HUP1" s="80"/>
      <c r="HUQ1" s="80"/>
      <c r="HUR1" s="80"/>
      <c r="HUS1" s="80"/>
      <c r="HUT1" s="80"/>
      <c r="HUU1" s="80"/>
      <c r="HUV1" s="80"/>
      <c r="HUW1" s="80"/>
      <c r="HUX1" s="80"/>
      <c r="HUY1" s="80"/>
      <c r="HUZ1" s="80"/>
      <c r="HVA1" s="80"/>
      <c r="HVB1" s="80"/>
      <c r="HVC1" s="80"/>
      <c r="HVD1" s="80"/>
      <c r="HVE1" s="80"/>
      <c r="HVF1" s="80"/>
      <c r="HVG1" s="80"/>
      <c r="HVH1" s="80"/>
      <c r="HVI1" s="80"/>
      <c r="HVJ1" s="80"/>
      <c r="HVK1" s="80"/>
      <c r="HVL1" s="80"/>
      <c r="HVM1" s="80"/>
      <c r="HVN1" s="80"/>
      <c r="HVO1" s="80"/>
      <c r="HVP1" s="80"/>
      <c r="HVQ1" s="80"/>
      <c r="HVR1" s="80"/>
      <c r="HVS1" s="80"/>
      <c r="HVT1" s="80"/>
      <c r="HVU1" s="80"/>
      <c r="HVV1" s="80"/>
      <c r="HVW1" s="80"/>
      <c r="HVX1" s="80"/>
      <c r="HVY1" s="80"/>
      <c r="HVZ1" s="80"/>
      <c r="HWA1" s="80"/>
      <c r="HWB1" s="80"/>
      <c r="HWC1" s="80"/>
      <c r="HWD1" s="80"/>
      <c r="HWE1" s="80"/>
      <c r="HWF1" s="80"/>
      <c r="HWG1" s="80"/>
      <c r="HWH1" s="80"/>
      <c r="HWI1" s="80"/>
      <c r="HWJ1" s="80"/>
      <c r="HWK1" s="80"/>
      <c r="HWL1" s="80"/>
      <c r="HWM1" s="80"/>
      <c r="HWN1" s="80"/>
      <c r="HWO1" s="80"/>
      <c r="HWP1" s="80"/>
      <c r="HWQ1" s="80"/>
      <c r="HWR1" s="80"/>
      <c r="HWS1" s="80"/>
      <c r="HWT1" s="80"/>
      <c r="HWU1" s="80"/>
      <c r="HWV1" s="80"/>
      <c r="HWW1" s="80"/>
      <c r="HWX1" s="80"/>
      <c r="HWY1" s="80"/>
      <c r="HWZ1" s="80"/>
      <c r="HXA1" s="80"/>
      <c r="HXB1" s="80"/>
      <c r="HXC1" s="80"/>
      <c r="HXD1" s="80"/>
      <c r="HXE1" s="80"/>
      <c r="HXF1" s="80"/>
      <c r="HXG1" s="80"/>
      <c r="HXH1" s="80"/>
      <c r="HXI1" s="80"/>
      <c r="HXJ1" s="80"/>
      <c r="HXK1" s="80"/>
      <c r="HXL1" s="80"/>
      <c r="HXM1" s="80"/>
      <c r="HXN1" s="80"/>
      <c r="HXO1" s="80"/>
      <c r="HXP1" s="80"/>
      <c r="HXQ1" s="80"/>
      <c r="HXR1" s="80"/>
      <c r="HXS1" s="80"/>
      <c r="HXT1" s="80"/>
      <c r="HXU1" s="80"/>
      <c r="HXV1" s="80"/>
      <c r="HXW1" s="80"/>
      <c r="HXX1" s="80"/>
      <c r="HXY1" s="80"/>
      <c r="HXZ1" s="80"/>
      <c r="HYA1" s="80"/>
      <c r="HYB1" s="80"/>
      <c r="HYC1" s="80"/>
      <c r="HYD1" s="80"/>
      <c r="HYE1" s="80"/>
      <c r="HYF1" s="80"/>
      <c r="HYG1" s="80"/>
      <c r="HYH1" s="80"/>
      <c r="HYI1" s="80"/>
      <c r="HYJ1" s="80"/>
      <c r="HYK1" s="80"/>
      <c r="HYL1" s="80"/>
      <c r="HYM1" s="80"/>
      <c r="HYN1" s="80"/>
      <c r="HYO1" s="80"/>
      <c r="HYP1" s="80"/>
      <c r="HYQ1" s="80"/>
      <c r="HYR1" s="80"/>
      <c r="HYS1" s="80"/>
      <c r="HYT1" s="80"/>
      <c r="HYU1" s="80"/>
      <c r="HYV1" s="80"/>
      <c r="HYW1" s="80"/>
      <c r="HYX1" s="80"/>
      <c r="HYY1" s="80"/>
      <c r="HYZ1" s="80"/>
      <c r="HZA1" s="80"/>
      <c r="HZB1" s="80"/>
      <c r="HZC1" s="80"/>
      <c r="HZD1" s="80"/>
      <c r="HZE1" s="80"/>
      <c r="HZF1" s="80"/>
      <c r="HZG1" s="80"/>
      <c r="HZH1" s="80"/>
      <c r="HZI1" s="80"/>
      <c r="HZJ1" s="80"/>
      <c r="HZK1" s="80"/>
      <c r="HZL1" s="80"/>
      <c r="HZM1" s="80"/>
      <c r="HZN1" s="80"/>
      <c r="HZO1" s="80"/>
      <c r="HZP1" s="80"/>
      <c r="HZQ1" s="80"/>
      <c r="HZR1" s="80"/>
      <c r="HZS1" s="80"/>
      <c r="HZT1" s="80"/>
      <c r="HZU1" s="80"/>
      <c r="HZV1" s="80"/>
      <c r="HZW1" s="80"/>
      <c r="HZX1" s="80"/>
      <c r="HZY1" s="80"/>
      <c r="HZZ1" s="80"/>
      <c r="IAA1" s="80"/>
      <c r="IAB1" s="80"/>
      <c r="IAC1" s="80"/>
      <c r="IAD1" s="80"/>
      <c r="IAE1" s="80"/>
      <c r="IAF1" s="80"/>
      <c r="IAG1" s="80"/>
      <c r="IAH1" s="80"/>
      <c r="IAI1" s="80"/>
      <c r="IAJ1" s="80"/>
      <c r="IAK1" s="80"/>
      <c r="IAL1" s="80"/>
      <c r="IAM1" s="80"/>
      <c r="IAN1" s="80"/>
      <c r="IAO1" s="80"/>
      <c r="IAP1" s="80"/>
      <c r="IAQ1" s="80"/>
      <c r="IAR1" s="80"/>
      <c r="IAS1" s="80"/>
      <c r="IAT1" s="80"/>
      <c r="IAU1" s="80"/>
      <c r="IAV1" s="80"/>
      <c r="IAW1" s="80"/>
      <c r="IAX1" s="80"/>
      <c r="IAY1" s="80"/>
      <c r="IAZ1" s="80"/>
      <c r="IBA1" s="80"/>
      <c r="IBB1" s="80"/>
      <c r="IBC1" s="80"/>
      <c r="IBD1" s="80"/>
      <c r="IBE1" s="80"/>
      <c r="IBF1" s="80"/>
      <c r="IBG1" s="80"/>
      <c r="IBH1" s="80"/>
      <c r="IBI1" s="80"/>
      <c r="IBJ1" s="80"/>
      <c r="IBK1" s="80"/>
      <c r="IBL1" s="80"/>
      <c r="IBM1" s="80"/>
      <c r="IBN1" s="80"/>
      <c r="IBO1" s="80"/>
      <c r="IBP1" s="80"/>
      <c r="IBQ1" s="80"/>
      <c r="IBR1" s="80"/>
      <c r="IBS1" s="80"/>
      <c r="IBT1" s="80"/>
      <c r="IBU1" s="80"/>
      <c r="IBV1" s="80"/>
      <c r="IBW1" s="80"/>
      <c r="IBX1" s="80"/>
      <c r="IBY1" s="80"/>
      <c r="IBZ1" s="80"/>
      <c r="ICA1" s="80"/>
      <c r="ICB1" s="80"/>
      <c r="ICC1" s="80"/>
      <c r="ICD1" s="80"/>
      <c r="ICE1" s="80"/>
      <c r="ICF1" s="80"/>
      <c r="ICG1" s="80"/>
      <c r="ICH1" s="80"/>
      <c r="ICI1" s="80"/>
      <c r="ICJ1" s="80"/>
      <c r="ICK1" s="80"/>
      <c r="ICL1" s="80"/>
      <c r="ICM1" s="80"/>
      <c r="ICN1" s="80"/>
      <c r="ICO1" s="80"/>
      <c r="ICP1" s="80"/>
      <c r="ICQ1" s="80"/>
      <c r="ICR1" s="80"/>
      <c r="ICS1" s="80"/>
      <c r="ICT1" s="80"/>
      <c r="ICU1" s="80"/>
      <c r="ICV1" s="80"/>
      <c r="ICW1" s="80"/>
      <c r="ICX1" s="80"/>
      <c r="ICY1" s="80"/>
      <c r="ICZ1" s="80"/>
      <c r="IDA1" s="80"/>
      <c r="IDB1" s="80"/>
      <c r="IDC1" s="80"/>
      <c r="IDD1" s="80"/>
      <c r="IDE1" s="80"/>
      <c r="IDF1" s="80"/>
      <c r="IDG1" s="80"/>
      <c r="IDH1" s="80"/>
      <c r="IDI1" s="80"/>
      <c r="IDJ1" s="80"/>
      <c r="IDK1" s="80"/>
      <c r="IDL1" s="80"/>
      <c r="IDM1" s="80"/>
      <c r="IDN1" s="80"/>
      <c r="IDO1" s="80"/>
      <c r="IDP1" s="80"/>
      <c r="IDQ1" s="80"/>
      <c r="IDR1" s="80"/>
      <c r="IDS1" s="80"/>
      <c r="IDT1" s="80"/>
      <c r="IDU1" s="80"/>
      <c r="IDV1" s="80"/>
      <c r="IDW1" s="80"/>
      <c r="IDX1" s="80"/>
      <c r="IDY1" s="80"/>
      <c r="IDZ1" s="80"/>
      <c r="IEA1" s="80"/>
      <c r="IEB1" s="80"/>
      <c r="IEC1" s="80"/>
      <c r="IED1" s="80"/>
      <c r="IEE1" s="80"/>
      <c r="IEF1" s="80"/>
      <c r="IEG1" s="80"/>
      <c r="IEH1" s="80"/>
      <c r="IEI1" s="80"/>
      <c r="IEJ1" s="80"/>
      <c r="IEK1" s="80"/>
      <c r="IEL1" s="80"/>
      <c r="IEM1" s="80"/>
      <c r="IEN1" s="80"/>
      <c r="IEO1" s="80"/>
      <c r="IEP1" s="80"/>
      <c r="IEQ1" s="80"/>
      <c r="IER1" s="80"/>
      <c r="IES1" s="80"/>
      <c r="IET1" s="80"/>
      <c r="IEU1" s="80"/>
      <c r="IEV1" s="80"/>
      <c r="IEW1" s="80"/>
      <c r="IEX1" s="80"/>
      <c r="IEY1" s="80"/>
      <c r="IEZ1" s="80"/>
      <c r="IFA1" s="80"/>
      <c r="IFB1" s="80"/>
      <c r="IFC1" s="80"/>
      <c r="IFD1" s="80"/>
      <c r="IFE1" s="80"/>
      <c r="IFF1" s="80"/>
      <c r="IFG1" s="80"/>
      <c r="IFH1" s="80"/>
      <c r="IFI1" s="80"/>
      <c r="IFJ1" s="80"/>
      <c r="IFK1" s="80"/>
      <c r="IFL1" s="80"/>
      <c r="IFM1" s="80"/>
      <c r="IFN1" s="80"/>
      <c r="IFO1" s="80"/>
      <c r="IFP1" s="80"/>
      <c r="IFQ1" s="80"/>
      <c r="IFR1" s="80"/>
      <c r="IFS1" s="80"/>
      <c r="IFT1" s="80"/>
      <c r="IFU1" s="80"/>
      <c r="IFV1" s="80"/>
      <c r="IFW1" s="80"/>
      <c r="IFX1" s="80"/>
      <c r="IFY1" s="80"/>
      <c r="IFZ1" s="80"/>
      <c r="IGA1" s="80"/>
      <c r="IGB1" s="80"/>
      <c r="IGC1" s="80"/>
      <c r="IGD1" s="80"/>
      <c r="IGE1" s="80"/>
      <c r="IGF1" s="80"/>
      <c r="IGG1" s="80"/>
      <c r="IGH1" s="80"/>
      <c r="IGI1" s="80"/>
      <c r="IGJ1" s="80"/>
      <c r="IGK1" s="80"/>
      <c r="IGL1" s="80"/>
      <c r="IGM1" s="80"/>
      <c r="IGN1" s="80"/>
      <c r="IGO1" s="80"/>
      <c r="IGP1" s="80"/>
      <c r="IGQ1" s="80"/>
      <c r="IGR1" s="80"/>
      <c r="IGS1" s="80"/>
      <c r="IGT1" s="80"/>
      <c r="IGU1" s="80"/>
      <c r="IGV1" s="80"/>
      <c r="IGW1" s="80"/>
      <c r="IGX1" s="80"/>
      <c r="IGY1" s="80"/>
      <c r="IGZ1" s="80"/>
      <c r="IHA1" s="80"/>
      <c r="IHB1" s="80"/>
      <c r="IHC1" s="80"/>
      <c r="IHD1" s="80"/>
      <c r="IHE1" s="80"/>
      <c r="IHF1" s="80"/>
      <c r="IHG1" s="80"/>
      <c r="IHH1" s="80"/>
      <c r="IHI1" s="80"/>
      <c r="IHJ1" s="80"/>
      <c r="IHK1" s="80"/>
      <c r="IHL1" s="80"/>
      <c r="IHM1" s="80"/>
      <c r="IHN1" s="80"/>
      <c r="IHO1" s="80"/>
      <c r="IHP1" s="80"/>
      <c r="IHQ1" s="80"/>
      <c r="IHR1" s="80"/>
      <c r="IHS1" s="80"/>
      <c r="IHT1" s="80"/>
      <c r="IHU1" s="80"/>
      <c r="IHV1" s="80"/>
      <c r="IHW1" s="80"/>
      <c r="IHX1" s="80"/>
      <c r="IHY1" s="80"/>
      <c r="IHZ1" s="80"/>
      <c r="IIA1" s="80"/>
      <c r="IIB1" s="80"/>
      <c r="IIC1" s="80"/>
      <c r="IID1" s="80"/>
      <c r="IIE1" s="80"/>
      <c r="IIF1" s="80"/>
      <c r="IIG1" s="80"/>
      <c r="IIH1" s="80"/>
      <c r="III1" s="80"/>
      <c r="IIJ1" s="80"/>
      <c r="IIK1" s="80"/>
      <c r="IIL1" s="80"/>
      <c r="IIM1" s="80"/>
      <c r="IIN1" s="80"/>
      <c r="IIO1" s="80"/>
      <c r="IIP1" s="80"/>
      <c r="IIQ1" s="80"/>
      <c r="IIR1" s="80"/>
      <c r="IIS1" s="80"/>
      <c r="IIT1" s="80"/>
      <c r="IIU1" s="80"/>
      <c r="IIV1" s="80"/>
      <c r="IIW1" s="80"/>
      <c r="IIX1" s="80"/>
      <c r="IIY1" s="80"/>
      <c r="IIZ1" s="80"/>
      <c r="IJA1" s="80"/>
      <c r="IJB1" s="80"/>
      <c r="IJC1" s="80"/>
      <c r="IJD1" s="80"/>
      <c r="IJE1" s="80"/>
      <c r="IJF1" s="80"/>
      <c r="IJG1" s="80"/>
      <c r="IJH1" s="80"/>
      <c r="IJI1" s="80"/>
      <c r="IJJ1" s="80"/>
      <c r="IJK1" s="80"/>
      <c r="IJL1" s="80"/>
      <c r="IJM1" s="80"/>
      <c r="IJN1" s="80"/>
      <c r="IJO1" s="80"/>
      <c r="IJP1" s="80"/>
      <c r="IJQ1" s="80"/>
      <c r="IJR1" s="80"/>
      <c r="IJS1" s="80"/>
      <c r="IJT1" s="80"/>
      <c r="IJU1" s="80"/>
      <c r="IJV1" s="80"/>
      <c r="IJW1" s="80"/>
      <c r="IJX1" s="80"/>
      <c r="IJY1" s="80"/>
      <c r="IJZ1" s="80"/>
      <c r="IKA1" s="80"/>
      <c r="IKB1" s="80"/>
      <c r="IKC1" s="80"/>
      <c r="IKD1" s="80"/>
      <c r="IKE1" s="80"/>
      <c r="IKF1" s="80"/>
      <c r="IKG1" s="80"/>
      <c r="IKH1" s="80"/>
      <c r="IKI1" s="80"/>
      <c r="IKJ1" s="80"/>
      <c r="IKK1" s="80"/>
      <c r="IKL1" s="80"/>
      <c r="IKM1" s="80"/>
      <c r="IKN1" s="80"/>
      <c r="IKO1" s="80"/>
      <c r="IKP1" s="80"/>
      <c r="IKQ1" s="80"/>
      <c r="IKR1" s="80"/>
      <c r="IKS1" s="80"/>
      <c r="IKT1" s="80"/>
      <c r="IKU1" s="80"/>
      <c r="IKV1" s="80"/>
      <c r="IKW1" s="80"/>
      <c r="IKX1" s="80"/>
      <c r="IKY1" s="80"/>
      <c r="IKZ1" s="80"/>
      <c r="ILA1" s="80"/>
      <c r="ILB1" s="80"/>
      <c r="ILC1" s="80"/>
      <c r="ILD1" s="80"/>
      <c r="ILE1" s="80"/>
      <c r="ILF1" s="80"/>
      <c r="ILG1" s="80"/>
      <c r="ILH1" s="80"/>
      <c r="ILI1" s="80"/>
      <c r="ILJ1" s="80"/>
      <c r="ILK1" s="80"/>
      <c r="ILL1" s="80"/>
      <c r="ILM1" s="80"/>
      <c r="ILN1" s="80"/>
      <c r="ILO1" s="80"/>
      <c r="ILP1" s="80"/>
      <c r="ILQ1" s="80"/>
      <c r="ILR1" s="80"/>
      <c r="ILS1" s="80"/>
      <c r="ILT1" s="80"/>
      <c r="ILU1" s="80"/>
      <c r="ILV1" s="80"/>
      <c r="ILW1" s="80"/>
      <c r="ILX1" s="80"/>
      <c r="ILY1" s="80"/>
      <c r="ILZ1" s="80"/>
      <c r="IMA1" s="80"/>
      <c r="IMB1" s="80"/>
      <c r="IMC1" s="80"/>
      <c r="IMD1" s="80"/>
      <c r="IME1" s="80"/>
      <c r="IMF1" s="80"/>
      <c r="IMG1" s="80"/>
      <c r="IMH1" s="80"/>
      <c r="IMI1" s="80"/>
      <c r="IMJ1" s="80"/>
      <c r="IMK1" s="80"/>
      <c r="IML1" s="80"/>
      <c r="IMM1" s="80"/>
      <c r="IMN1" s="80"/>
      <c r="IMO1" s="80"/>
      <c r="IMP1" s="80"/>
      <c r="IMQ1" s="80"/>
      <c r="IMR1" s="80"/>
      <c r="IMS1" s="80"/>
      <c r="IMT1" s="80"/>
      <c r="IMU1" s="80"/>
      <c r="IMV1" s="80"/>
      <c r="IMW1" s="80"/>
      <c r="IMX1" s="80"/>
      <c r="IMY1" s="80"/>
      <c r="IMZ1" s="80"/>
      <c r="INA1" s="80"/>
      <c r="INB1" s="80"/>
      <c r="INC1" s="80"/>
      <c r="IND1" s="80"/>
      <c r="INE1" s="80"/>
      <c r="INF1" s="80"/>
      <c r="ING1" s="80"/>
      <c r="INH1" s="80"/>
      <c r="INI1" s="80"/>
      <c r="INJ1" s="80"/>
      <c r="INK1" s="80"/>
      <c r="INL1" s="80"/>
      <c r="INM1" s="80"/>
      <c r="INN1" s="80"/>
      <c r="INO1" s="80"/>
      <c r="INP1" s="80"/>
      <c r="INQ1" s="80"/>
      <c r="INR1" s="80"/>
      <c r="INS1" s="80"/>
      <c r="INT1" s="80"/>
      <c r="INU1" s="80"/>
      <c r="INV1" s="80"/>
      <c r="INW1" s="80"/>
      <c r="INX1" s="80"/>
      <c r="INY1" s="80"/>
      <c r="INZ1" s="80"/>
      <c r="IOA1" s="80"/>
      <c r="IOB1" s="80"/>
      <c r="IOC1" s="80"/>
      <c r="IOD1" s="80"/>
      <c r="IOE1" s="80"/>
      <c r="IOF1" s="80"/>
      <c r="IOG1" s="80"/>
      <c r="IOH1" s="80"/>
      <c r="IOI1" s="80"/>
      <c r="IOJ1" s="80"/>
      <c r="IOK1" s="80"/>
      <c r="IOL1" s="80"/>
      <c r="IOM1" s="80"/>
      <c r="ION1" s="80"/>
      <c r="IOO1" s="80"/>
      <c r="IOP1" s="80"/>
      <c r="IOQ1" s="80"/>
      <c r="IOR1" s="80"/>
      <c r="IOS1" s="80"/>
      <c r="IOT1" s="80"/>
      <c r="IOU1" s="80"/>
      <c r="IOV1" s="80"/>
      <c r="IOW1" s="80"/>
      <c r="IOX1" s="80"/>
      <c r="IOY1" s="80"/>
      <c r="IOZ1" s="80"/>
      <c r="IPA1" s="80"/>
      <c r="IPB1" s="80"/>
      <c r="IPC1" s="80"/>
      <c r="IPD1" s="80"/>
      <c r="IPE1" s="80"/>
      <c r="IPF1" s="80"/>
      <c r="IPG1" s="80"/>
      <c r="IPH1" s="80"/>
      <c r="IPI1" s="80"/>
      <c r="IPJ1" s="80"/>
      <c r="IPK1" s="80"/>
      <c r="IPL1" s="80"/>
      <c r="IPM1" s="80"/>
      <c r="IPN1" s="80"/>
      <c r="IPO1" s="80"/>
      <c r="IPP1" s="80"/>
      <c r="IPQ1" s="80"/>
      <c r="IPR1" s="80"/>
      <c r="IPS1" s="80"/>
      <c r="IPT1" s="80"/>
      <c r="IPU1" s="80"/>
      <c r="IPV1" s="80"/>
      <c r="IPW1" s="80"/>
      <c r="IPX1" s="80"/>
      <c r="IPY1" s="80"/>
      <c r="IPZ1" s="80"/>
      <c r="IQA1" s="80"/>
      <c r="IQB1" s="80"/>
      <c r="IQC1" s="80"/>
      <c r="IQD1" s="80"/>
      <c r="IQE1" s="80"/>
      <c r="IQF1" s="80"/>
      <c r="IQG1" s="80"/>
      <c r="IQH1" s="80"/>
      <c r="IQI1" s="80"/>
      <c r="IQJ1" s="80"/>
      <c r="IQK1" s="80"/>
      <c r="IQL1" s="80"/>
      <c r="IQM1" s="80"/>
      <c r="IQN1" s="80"/>
      <c r="IQO1" s="80"/>
      <c r="IQP1" s="80"/>
      <c r="IQQ1" s="80"/>
      <c r="IQR1" s="80"/>
      <c r="IQS1" s="80"/>
      <c r="IQT1" s="80"/>
      <c r="IQU1" s="80"/>
      <c r="IQV1" s="80"/>
      <c r="IQW1" s="80"/>
      <c r="IQX1" s="80"/>
      <c r="IQY1" s="80"/>
      <c r="IQZ1" s="80"/>
      <c r="IRA1" s="80"/>
      <c r="IRB1" s="80"/>
      <c r="IRC1" s="80"/>
      <c r="IRD1" s="80"/>
      <c r="IRE1" s="80"/>
      <c r="IRF1" s="80"/>
      <c r="IRG1" s="80"/>
      <c r="IRH1" s="80"/>
      <c r="IRI1" s="80"/>
      <c r="IRJ1" s="80"/>
      <c r="IRK1" s="80"/>
      <c r="IRL1" s="80"/>
      <c r="IRM1" s="80"/>
      <c r="IRN1" s="80"/>
      <c r="IRO1" s="80"/>
      <c r="IRP1" s="80"/>
      <c r="IRQ1" s="80"/>
      <c r="IRR1" s="80"/>
      <c r="IRS1" s="80"/>
      <c r="IRT1" s="80"/>
      <c r="IRU1" s="80"/>
      <c r="IRV1" s="80"/>
      <c r="IRW1" s="80"/>
      <c r="IRX1" s="80"/>
      <c r="IRY1" s="80"/>
      <c r="IRZ1" s="80"/>
      <c r="ISA1" s="80"/>
      <c r="ISB1" s="80"/>
      <c r="ISC1" s="80"/>
      <c r="ISD1" s="80"/>
      <c r="ISE1" s="80"/>
      <c r="ISF1" s="80"/>
      <c r="ISG1" s="80"/>
      <c r="ISH1" s="80"/>
      <c r="ISI1" s="80"/>
      <c r="ISJ1" s="80"/>
      <c r="ISK1" s="80"/>
      <c r="ISL1" s="80"/>
      <c r="ISM1" s="80"/>
      <c r="ISN1" s="80"/>
      <c r="ISO1" s="80"/>
      <c r="ISP1" s="80"/>
      <c r="ISQ1" s="80"/>
      <c r="ISR1" s="80"/>
      <c r="ISS1" s="80"/>
      <c r="IST1" s="80"/>
      <c r="ISU1" s="80"/>
      <c r="ISV1" s="80"/>
      <c r="ISW1" s="80"/>
      <c r="ISX1" s="80"/>
      <c r="ISY1" s="80"/>
      <c r="ISZ1" s="80"/>
      <c r="ITA1" s="80"/>
      <c r="ITB1" s="80"/>
      <c r="ITC1" s="80"/>
      <c r="ITD1" s="80"/>
      <c r="ITE1" s="80"/>
      <c r="ITF1" s="80"/>
      <c r="ITG1" s="80"/>
      <c r="ITH1" s="80"/>
      <c r="ITI1" s="80"/>
      <c r="ITJ1" s="80"/>
      <c r="ITK1" s="80"/>
      <c r="ITL1" s="80"/>
      <c r="ITM1" s="80"/>
      <c r="ITN1" s="80"/>
      <c r="ITO1" s="80"/>
      <c r="ITP1" s="80"/>
      <c r="ITQ1" s="80"/>
      <c r="ITR1" s="80"/>
      <c r="ITS1" s="80"/>
      <c r="ITT1" s="80"/>
      <c r="ITU1" s="80"/>
      <c r="ITV1" s="80"/>
      <c r="ITW1" s="80"/>
      <c r="ITX1" s="80"/>
      <c r="ITY1" s="80"/>
      <c r="ITZ1" s="80"/>
      <c r="IUA1" s="80"/>
      <c r="IUB1" s="80"/>
      <c r="IUC1" s="80"/>
      <c r="IUD1" s="80"/>
      <c r="IUE1" s="80"/>
      <c r="IUF1" s="80"/>
      <c r="IUG1" s="80"/>
      <c r="IUH1" s="80"/>
      <c r="IUI1" s="80"/>
      <c r="IUJ1" s="80"/>
      <c r="IUK1" s="80"/>
      <c r="IUL1" s="80"/>
      <c r="IUM1" s="80"/>
      <c r="IUN1" s="80"/>
      <c r="IUO1" s="80"/>
      <c r="IUP1" s="80"/>
      <c r="IUQ1" s="80"/>
      <c r="IUR1" s="80"/>
      <c r="IUS1" s="80"/>
      <c r="IUT1" s="80"/>
      <c r="IUU1" s="80"/>
      <c r="IUV1" s="80"/>
      <c r="IUW1" s="80"/>
      <c r="IUX1" s="80"/>
      <c r="IUY1" s="80"/>
      <c r="IUZ1" s="80"/>
      <c r="IVA1" s="80"/>
      <c r="IVB1" s="80"/>
      <c r="IVC1" s="80"/>
      <c r="IVD1" s="80"/>
      <c r="IVE1" s="80"/>
      <c r="IVF1" s="80"/>
      <c r="IVG1" s="80"/>
      <c r="IVH1" s="80"/>
      <c r="IVI1" s="80"/>
      <c r="IVJ1" s="80"/>
      <c r="IVK1" s="80"/>
      <c r="IVL1" s="80"/>
      <c r="IVM1" s="80"/>
      <c r="IVN1" s="80"/>
      <c r="IVO1" s="80"/>
      <c r="IVP1" s="80"/>
      <c r="IVQ1" s="80"/>
      <c r="IVR1" s="80"/>
      <c r="IVS1" s="80"/>
      <c r="IVT1" s="80"/>
      <c r="IVU1" s="80"/>
      <c r="IVV1" s="80"/>
      <c r="IVW1" s="80"/>
      <c r="IVX1" s="80"/>
      <c r="IVY1" s="80"/>
      <c r="IVZ1" s="80"/>
      <c r="IWA1" s="80"/>
      <c r="IWB1" s="80"/>
      <c r="IWC1" s="80"/>
      <c r="IWD1" s="80"/>
      <c r="IWE1" s="80"/>
      <c r="IWF1" s="80"/>
      <c r="IWG1" s="80"/>
      <c r="IWH1" s="80"/>
      <c r="IWI1" s="80"/>
      <c r="IWJ1" s="80"/>
      <c r="IWK1" s="80"/>
      <c r="IWL1" s="80"/>
      <c r="IWM1" s="80"/>
      <c r="IWN1" s="80"/>
      <c r="IWO1" s="80"/>
      <c r="IWP1" s="80"/>
      <c r="IWQ1" s="80"/>
      <c r="IWR1" s="80"/>
      <c r="IWS1" s="80"/>
      <c r="IWT1" s="80"/>
      <c r="IWU1" s="80"/>
      <c r="IWV1" s="80"/>
      <c r="IWW1" s="80"/>
      <c r="IWX1" s="80"/>
      <c r="IWY1" s="80"/>
      <c r="IWZ1" s="80"/>
      <c r="IXA1" s="80"/>
      <c r="IXB1" s="80"/>
      <c r="IXC1" s="80"/>
      <c r="IXD1" s="80"/>
      <c r="IXE1" s="80"/>
      <c r="IXF1" s="80"/>
      <c r="IXG1" s="80"/>
      <c r="IXH1" s="80"/>
      <c r="IXI1" s="80"/>
      <c r="IXJ1" s="80"/>
      <c r="IXK1" s="80"/>
      <c r="IXL1" s="80"/>
      <c r="IXM1" s="80"/>
      <c r="IXN1" s="80"/>
      <c r="IXO1" s="80"/>
      <c r="IXP1" s="80"/>
      <c r="IXQ1" s="80"/>
      <c r="IXR1" s="80"/>
      <c r="IXS1" s="80"/>
      <c r="IXT1" s="80"/>
      <c r="IXU1" s="80"/>
      <c r="IXV1" s="80"/>
      <c r="IXW1" s="80"/>
      <c r="IXX1" s="80"/>
      <c r="IXY1" s="80"/>
      <c r="IXZ1" s="80"/>
      <c r="IYA1" s="80"/>
      <c r="IYB1" s="80"/>
      <c r="IYC1" s="80"/>
      <c r="IYD1" s="80"/>
      <c r="IYE1" s="80"/>
      <c r="IYF1" s="80"/>
      <c r="IYG1" s="80"/>
      <c r="IYH1" s="80"/>
      <c r="IYI1" s="80"/>
      <c r="IYJ1" s="80"/>
      <c r="IYK1" s="80"/>
      <c r="IYL1" s="80"/>
      <c r="IYM1" s="80"/>
      <c r="IYN1" s="80"/>
      <c r="IYO1" s="80"/>
      <c r="IYP1" s="80"/>
      <c r="IYQ1" s="80"/>
      <c r="IYR1" s="80"/>
      <c r="IYS1" s="80"/>
      <c r="IYT1" s="80"/>
      <c r="IYU1" s="80"/>
      <c r="IYV1" s="80"/>
      <c r="IYW1" s="80"/>
      <c r="IYX1" s="80"/>
      <c r="IYY1" s="80"/>
      <c r="IYZ1" s="80"/>
      <c r="IZA1" s="80"/>
      <c r="IZB1" s="80"/>
      <c r="IZC1" s="80"/>
      <c r="IZD1" s="80"/>
      <c r="IZE1" s="80"/>
      <c r="IZF1" s="80"/>
      <c r="IZG1" s="80"/>
      <c r="IZH1" s="80"/>
      <c r="IZI1" s="80"/>
      <c r="IZJ1" s="80"/>
      <c r="IZK1" s="80"/>
      <c r="IZL1" s="80"/>
      <c r="IZM1" s="80"/>
      <c r="IZN1" s="80"/>
      <c r="IZO1" s="80"/>
      <c r="IZP1" s="80"/>
      <c r="IZQ1" s="80"/>
      <c r="IZR1" s="80"/>
      <c r="IZS1" s="80"/>
      <c r="IZT1" s="80"/>
      <c r="IZU1" s="80"/>
      <c r="IZV1" s="80"/>
      <c r="IZW1" s="80"/>
      <c r="IZX1" s="80"/>
      <c r="IZY1" s="80"/>
      <c r="IZZ1" s="80"/>
      <c r="JAA1" s="80"/>
      <c r="JAB1" s="80"/>
      <c r="JAC1" s="80"/>
      <c r="JAD1" s="80"/>
      <c r="JAE1" s="80"/>
      <c r="JAF1" s="80"/>
      <c r="JAG1" s="80"/>
      <c r="JAH1" s="80"/>
      <c r="JAI1" s="80"/>
      <c r="JAJ1" s="80"/>
      <c r="JAK1" s="80"/>
      <c r="JAL1" s="80"/>
      <c r="JAM1" s="80"/>
      <c r="JAN1" s="80"/>
      <c r="JAO1" s="80"/>
      <c r="JAP1" s="80"/>
      <c r="JAQ1" s="80"/>
      <c r="JAR1" s="80"/>
      <c r="JAS1" s="80"/>
      <c r="JAT1" s="80"/>
      <c r="JAU1" s="80"/>
      <c r="JAV1" s="80"/>
      <c r="JAW1" s="80"/>
      <c r="JAX1" s="80"/>
      <c r="JAY1" s="80"/>
      <c r="JAZ1" s="80"/>
      <c r="JBA1" s="80"/>
      <c r="JBB1" s="80"/>
      <c r="JBC1" s="80"/>
      <c r="JBD1" s="80"/>
      <c r="JBE1" s="80"/>
      <c r="JBF1" s="80"/>
      <c r="JBG1" s="80"/>
      <c r="JBH1" s="80"/>
      <c r="JBI1" s="80"/>
      <c r="JBJ1" s="80"/>
      <c r="JBK1" s="80"/>
      <c r="JBL1" s="80"/>
      <c r="JBM1" s="80"/>
      <c r="JBN1" s="80"/>
      <c r="JBO1" s="80"/>
      <c r="JBP1" s="80"/>
      <c r="JBQ1" s="80"/>
      <c r="JBR1" s="80"/>
      <c r="JBS1" s="80"/>
      <c r="JBT1" s="80"/>
      <c r="JBU1" s="80"/>
      <c r="JBV1" s="80"/>
      <c r="JBW1" s="80"/>
      <c r="JBX1" s="80"/>
      <c r="JBY1" s="80"/>
      <c r="JBZ1" s="80"/>
      <c r="JCA1" s="80"/>
      <c r="JCB1" s="80"/>
      <c r="JCC1" s="80"/>
      <c r="JCD1" s="80"/>
      <c r="JCE1" s="80"/>
      <c r="JCF1" s="80"/>
      <c r="JCG1" s="80"/>
      <c r="JCH1" s="80"/>
      <c r="JCI1" s="80"/>
      <c r="JCJ1" s="80"/>
      <c r="JCK1" s="80"/>
      <c r="JCL1" s="80"/>
      <c r="JCM1" s="80"/>
      <c r="JCN1" s="80"/>
      <c r="JCO1" s="80"/>
      <c r="JCP1" s="80"/>
      <c r="JCQ1" s="80"/>
      <c r="JCR1" s="80"/>
      <c r="JCS1" s="80"/>
      <c r="JCT1" s="80"/>
      <c r="JCU1" s="80"/>
      <c r="JCV1" s="80"/>
      <c r="JCW1" s="80"/>
      <c r="JCX1" s="80"/>
      <c r="JCY1" s="80"/>
      <c r="JCZ1" s="80"/>
      <c r="JDA1" s="80"/>
      <c r="JDB1" s="80"/>
      <c r="JDC1" s="80"/>
      <c r="JDD1" s="80"/>
      <c r="JDE1" s="80"/>
      <c r="JDF1" s="80"/>
      <c r="JDG1" s="80"/>
      <c r="JDH1" s="80"/>
      <c r="JDI1" s="80"/>
      <c r="JDJ1" s="80"/>
      <c r="JDK1" s="80"/>
      <c r="JDL1" s="80"/>
      <c r="JDM1" s="80"/>
      <c r="JDN1" s="80"/>
      <c r="JDO1" s="80"/>
      <c r="JDP1" s="80"/>
      <c r="JDQ1" s="80"/>
      <c r="JDR1" s="80"/>
      <c r="JDS1" s="80"/>
      <c r="JDT1" s="80"/>
      <c r="JDU1" s="80"/>
      <c r="JDV1" s="80"/>
      <c r="JDW1" s="80"/>
      <c r="JDX1" s="80"/>
      <c r="JDY1" s="80"/>
      <c r="JDZ1" s="80"/>
      <c r="JEA1" s="80"/>
      <c r="JEB1" s="80"/>
      <c r="JEC1" s="80"/>
      <c r="JED1" s="80"/>
      <c r="JEE1" s="80"/>
      <c r="JEF1" s="80"/>
      <c r="JEG1" s="80"/>
      <c r="JEH1" s="80"/>
      <c r="JEI1" s="80"/>
      <c r="JEJ1" s="80"/>
      <c r="JEK1" s="80"/>
      <c r="JEL1" s="80"/>
      <c r="JEM1" s="80"/>
      <c r="JEN1" s="80"/>
      <c r="JEO1" s="80"/>
      <c r="JEP1" s="80"/>
      <c r="JEQ1" s="80"/>
      <c r="JER1" s="80"/>
      <c r="JES1" s="80"/>
      <c r="JET1" s="80"/>
      <c r="JEU1" s="80"/>
      <c r="JEV1" s="80"/>
      <c r="JEW1" s="80"/>
      <c r="JEX1" s="80"/>
      <c r="JEY1" s="80"/>
      <c r="JEZ1" s="80"/>
      <c r="JFA1" s="80"/>
      <c r="JFB1" s="80"/>
      <c r="JFC1" s="80"/>
      <c r="JFD1" s="80"/>
      <c r="JFE1" s="80"/>
      <c r="JFF1" s="80"/>
      <c r="JFG1" s="80"/>
      <c r="JFH1" s="80"/>
      <c r="JFI1" s="80"/>
      <c r="JFJ1" s="80"/>
      <c r="JFK1" s="80"/>
      <c r="JFL1" s="80"/>
      <c r="JFM1" s="80"/>
      <c r="JFN1" s="80"/>
      <c r="JFO1" s="80"/>
      <c r="JFP1" s="80"/>
      <c r="JFQ1" s="80"/>
      <c r="JFR1" s="80"/>
      <c r="JFS1" s="80"/>
      <c r="JFT1" s="80"/>
      <c r="JFU1" s="80"/>
      <c r="JFV1" s="80"/>
      <c r="JFW1" s="80"/>
      <c r="JFX1" s="80"/>
      <c r="JFY1" s="80"/>
      <c r="JFZ1" s="80"/>
      <c r="JGA1" s="80"/>
      <c r="JGB1" s="80"/>
      <c r="JGC1" s="80"/>
      <c r="JGD1" s="80"/>
      <c r="JGE1" s="80"/>
      <c r="JGF1" s="80"/>
      <c r="JGG1" s="80"/>
      <c r="JGH1" s="80"/>
      <c r="JGI1" s="80"/>
      <c r="JGJ1" s="80"/>
      <c r="JGK1" s="80"/>
      <c r="JGL1" s="80"/>
      <c r="JGM1" s="80"/>
      <c r="JGN1" s="80"/>
      <c r="JGO1" s="80"/>
      <c r="JGP1" s="80"/>
      <c r="JGQ1" s="80"/>
      <c r="JGR1" s="80"/>
      <c r="JGS1" s="80"/>
      <c r="JGT1" s="80"/>
      <c r="JGU1" s="80"/>
      <c r="JGV1" s="80"/>
      <c r="JGW1" s="80"/>
      <c r="JGX1" s="80"/>
      <c r="JGY1" s="80"/>
      <c r="JGZ1" s="80"/>
      <c r="JHA1" s="80"/>
      <c r="JHB1" s="80"/>
      <c r="JHC1" s="80"/>
      <c r="JHD1" s="80"/>
      <c r="JHE1" s="80"/>
      <c r="JHF1" s="80"/>
      <c r="JHG1" s="80"/>
      <c r="JHH1" s="80"/>
      <c r="JHI1" s="80"/>
      <c r="JHJ1" s="80"/>
      <c r="JHK1" s="80"/>
      <c r="JHL1" s="80"/>
      <c r="JHM1" s="80"/>
      <c r="JHN1" s="80"/>
      <c r="JHO1" s="80"/>
      <c r="JHP1" s="80"/>
      <c r="JHQ1" s="80"/>
      <c r="JHR1" s="80"/>
      <c r="JHS1" s="80"/>
      <c r="JHT1" s="80"/>
      <c r="JHU1" s="80"/>
      <c r="JHV1" s="80"/>
      <c r="JHW1" s="80"/>
      <c r="JHX1" s="80"/>
      <c r="JHY1" s="80"/>
      <c r="JHZ1" s="80"/>
      <c r="JIA1" s="80"/>
      <c r="JIB1" s="80"/>
      <c r="JIC1" s="80"/>
      <c r="JID1" s="80"/>
      <c r="JIE1" s="80"/>
      <c r="JIF1" s="80"/>
      <c r="JIG1" s="80"/>
      <c r="JIH1" s="80"/>
      <c r="JII1" s="80"/>
      <c r="JIJ1" s="80"/>
      <c r="JIK1" s="80"/>
      <c r="JIL1" s="80"/>
      <c r="JIM1" s="80"/>
      <c r="JIN1" s="80"/>
      <c r="JIO1" s="80"/>
      <c r="JIP1" s="80"/>
      <c r="JIQ1" s="80"/>
      <c r="JIR1" s="80"/>
      <c r="JIS1" s="80"/>
      <c r="JIT1" s="80"/>
      <c r="JIU1" s="80"/>
      <c r="JIV1" s="80"/>
      <c r="JIW1" s="80"/>
      <c r="JIX1" s="80"/>
      <c r="JIY1" s="80"/>
      <c r="JIZ1" s="80"/>
      <c r="JJA1" s="80"/>
      <c r="JJB1" s="80"/>
      <c r="JJC1" s="80"/>
      <c r="JJD1" s="80"/>
      <c r="JJE1" s="80"/>
      <c r="JJF1" s="80"/>
      <c r="JJG1" s="80"/>
      <c r="JJH1" s="80"/>
      <c r="JJI1" s="80"/>
      <c r="JJJ1" s="80"/>
      <c r="JJK1" s="80"/>
      <c r="JJL1" s="80"/>
      <c r="JJM1" s="80"/>
      <c r="JJN1" s="80"/>
      <c r="JJO1" s="80"/>
      <c r="JJP1" s="80"/>
      <c r="JJQ1" s="80"/>
      <c r="JJR1" s="80"/>
      <c r="JJS1" s="80"/>
      <c r="JJT1" s="80"/>
      <c r="JJU1" s="80"/>
      <c r="JJV1" s="80"/>
      <c r="JJW1" s="80"/>
      <c r="JJX1" s="80"/>
      <c r="JJY1" s="80"/>
      <c r="JJZ1" s="80"/>
      <c r="JKA1" s="80"/>
      <c r="JKB1" s="80"/>
      <c r="JKC1" s="80"/>
      <c r="JKD1" s="80"/>
      <c r="JKE1" s="80"/>
      <c r="JKF1" s="80"/>
      <c r="JKG1" s="80"/>
      <c r="JKH1" s="80"/>
      <c r="JKI1" s="80"/>
      <c r="JKJ1" s="80"/>
      <c r="JKK1" s="80"/>
      <c r="JKL1" s="80"/>
      <c r="JKM1" s="80"/>
      <c r="JKN1" s="80"/>
      <c r="JKO1" s="80"/>
      <c r="JKP1" s="80"/>
      <c r="JKQ1" s="80"/>
      <c r="JKR1" s="80"/>
      <c r="JKS1" s="80"/>
      <c r="JKT1" s="80"/>
      <c r="JKU1" s="80"/>
      <c r="JKV1" s="80"/>
      <c r="JKW1" s="80"/>
      <c r="JKX1" s="80"/>
      <c r="JKY1" s="80"/>
      <c r="JKZ1" s="80"/>
      <c r="JLA1" s="80"/>
      <c r="JLB1" s="80"/>
      <c r="JLC1" s="80"/>
      <c r="JLD1" s="80"/>
      <c r="JLE1" s="80"/>
      <c r="JLF1" s="80"/>
      <c r="JLG1" s="80"/>
      <c r="JLH1" s="80"/>
      <c r="JLI1" s="80"/>
      <c r="JLJ1" s="80"/>
      <c r="JLK1" s="80"/>
      <c r="JLL1" s="80"/>
      <c r="JLM1" s="80"/>
      <c r="JLN1" s="80"/>
      <c r="JLO1" s="80"/>
      <c r="JLP1" s="80"/>
      <c r="JLQ1" s="80"/>
      <c r="JLR1" s="80"/>
      <c r="JLS1" s="80"/>
      <c r="JLT1" s="80"/>
      <c r="JLU1" s="80"/>
      <c r="JLV1" s="80"/>
      <c r="JLW1" s="80"/>
      <c r="JLX1" s="80"/>
      <c r="JLY1" s="80"/>
      <c r="JLZ1" s="80"/>
      <c r="JMA1" s="80"/>
      <c r="JMB1" s="80"/>
      <c r="JMC1" s="80"/>
      <c r="JMD1" s="80"/>
      <c r="JME1" s="80"/>
      <c r="JMF1" s="80"/>
      <c r="JMG1" s="80"/>
      <c r="JMH1" s="80"/>
      <c r="JMI1" s="80"/>
      <c r="JMJ1" s="80"/>
      <c r="JMK1" s="80"/>
      <c r="JML1" s="80"/>
      <c r="JMM1" s="80"/>
      <c r="JMN1" s="80"/>
      <c r="JMO1" s="80"/>
      <c r="JMP1" s="80"/>
      <c r="JMQ1" s="80"/>
      <c r="JMR1" s="80"/>
      <c r="JMS1" s="80"/>
      <c r="JMT1" s="80"/>
      <c r="JMU1" s="80"/>
      <c r="JMV1" s="80"/>
      <c r="JMW1" s="80"/>
      <c r="JMX1" s="80"/>
      <c r="JMY1" s="80"/>
      <c r="JMZ1" s="80"/>
      <c r="JNA1" s="80"/>
      <c r="JNB1" s="80"/>
      <c r="JNC1" s="80"/>
      <c r="JND1" s="80"/>
      <c r="JNE1" s="80"/>
      <c r="JNF1" s="80"/>
      <c r="JNG1" s="80"/>
      <c r="JNH1" s="80"/>
      <c r="JNI1" s="80"/>
      <c r="JNJ1" s="80"/>
      <c r="JNK1" s="80"/>
      <c r="JNL1" s="80"/>
      <c r="JNM1" s="80"/>
      <c r="JNN1" s="80"/>
      <c r="JNO1" s="80"/>
      <c r="JNP1" s="80"/>
      <c r="JNQ1" s="80"/>
      <c r="JNR1" s="80"/>
      <c r="JNS1" s="80"/>
      <c r="JNT1" s="80"/>
      <c r="JNU1" s="80"/>
      <c r="JNV1" s="80"/>
      <c r="JNW1" s="80"/>
      <c r="JNX1" s="80"/>
      <c r="JNY1" s="80"/>
      <c r="JNZ1" s="80"/>
      <c r="JOA1" s="80"/>
      <c r="JOB1" s="80"/>
      <c r="JOC1" s="80"/>
      <c r="JOD1" s="80"/>
      <c r="JOE1" s="80"/>
      <c r="JOF1" s="80"/>
      <c r="JOG1" s="80"/>
      <c r="JOH1" s="80"/>
      <c r="JOI1" s="80"/>
      <c r="JOJ1" s="80"/>
      <c r="JOK1" s="80"/>
      <c r="JOL1" s="80"/>
      <c r="JOM1" s="80"/>
      <c r="JON1" s="80"/>
      <c r="JOO1" s="80"/>
      <c r="JOP1" s="80"/>
      <c r="JOQ1" s="80"/>
      <c r="JOR1" s="80"/>
      <c r="JOS1" s="80"/>
      <c r="JOT1" s="80"/>
      <c r="JOU1" s="80"/>
      <c r="JOV1" s="80"/>
      <c r="JOW1" s="80"/>
      <c r="JOX1" s="80"/>
      <c r="JOY1" s="80"/>
      <c r="JOZ1" s="80"/>
      <c r="JPA1" s="80"/>
      <c r="JPB1" s="80"/>
      <c r="JPC1" s="80"/>
      <c r="JPD1" s="80"/>
      <c r="JPE1" s="80"/>
      <c r="JPF1" s="80"/>
      <c r="JPG1" s="80"/>
      <c r="JPH1" s="80"/>
      <c r="JPI1" s="80"/>
      <c r="JPJ1" s="80"/>
      <c r="JPK1" s="80"/>
      <c r="JPL1" s="80"/>
      <c r="JPM1" s="80"/>
      <c r="JPN1" s="80"/>
      <c r="JPO1" s="80"/>
      <c r="JPP1" s="80"/>
      <c r="JPQ1" s="80"/>
      <c r="JPR1" s="80"/>
      <c r="JPS1" s="80"/>
      <c r="JPT1" s="80"/>
      <c r="JPU1" s="80"/>
      <c r="JPV1" s="80"/>
      <c r="JPW1" s="80"/>
      <c r="JPX1" s="80"/>
      <c r="JPY1" s="80"/>
      <c r="JPZ1" s="80"/>
      <c r="JQA1" s="80"/>
      <c r="JQB1" s="80"/>
      <c r="JQC1" s="80"/>
      <c r="JQD1" s="80"/>
      <c r="JQE1" s="80"/>
      <c r="JQF1" s="80"/>
      <c r="JQG1" s="80"/>
      <c r="JQH1" s="80"/>
      <c r="JQI1" s="80"/>
      <c r="JQJ1" s="80"/>
      <c r="JQK1" s="80"/>
      <c r="JQL1" s="80"/>
      <c r="JQM1" s="80"/>
      <c r="JQN1" s="80"/>
      <c r="JQO1" s="80"/>
      <c r="JQP1" s="80"/>
      <c r="JQQ1" s="80"/>
      <c r="JQR1" s="80"/>
      <c r="JQS1" s="80"/>
      <c r="JQT1" s="80"/>
      <c r="JQU1" s="80"/>
      <c r="JQV1" s="80"/>
      <c r="JQW1" s="80"/>
      <c r="JQX1" s="80"/>
      <c r="JQY1" s="80"/>
      <c r="JQZ1" s="80"/>
      <c r="JRA1" s="80"/>
      <c r="JRB1" s="80"/>
      <c r="JRC1" s="80"/>
      <c r="JRD1" s="80"/>
      <c r="JRE1" s="80"/>
      <c r="JRF1" s="80"/>
      <c r="JRG1" s="80"/>
      <c r="JRH1" s="80"/>
      <c r="JRI1" s="80"/>
      <c r="JRJ1" s="80"/>
      <c r="JRK1" s="80"/>
      <c r="JRL1" s="80"/>
      <c r="JRM1" s="80"/>
      <c r="JRN1" s="80"/>
      <c r="JRO1" s="80"/>
      <c r="JRP1" s="80"/>
      <c r="JRQ1" s="80"/>
      <c r="JRR1" s="80"/>
      <c r="JRS1" s="80"/>
      <c r="JRT1" s="80"/>
      <c r="JRU1" s="80"/>
      <c r="JRV1" s="80"/>
      <c r="JRW1" s="80"/>
      <c r="JRX1" s="80"/>
      <c r="JRY1" s="80"/>
      <c r="JRZ1" s="80"/>
      <c r="JSA1" s="80"/>
      <c r="JSB1" s="80"/>
      <c r="JSC1" s="80"/>
      <c r="JSD1" s="80"/>
      <c r="JSE1" s="80"/>
      <c r="JSF1" s="80"/>
      <c r="JSG1" s="80"/>
      <c r="JSH1" s="80"/>
      <c r="JSI1" s="80"/>
      <c r="JSJ1" s="80"/>
      <c r="JSK1" s="80"/>
      <c r="JSL1" s="80"/>
      <c r="JSM1" s="80"/>
      <c r="JSN1" s="80"/>
      <c r="JSO1" s="80"/>
      <c r="JSP1" s="80"/>
      <c r="JSQ1" s="80"/>
      <c r="JSR1" s="80"/>
      <c r="JSS1" s="80"/>
      <c r="JST1" s="80"/>
      <c r="JSU1" s="80"/>
      <c r="JSV1" s="80"/>
      <c r="JSW1" s="80"/>
      <c r="JSX1" s="80"/>
      <c r="JSY1" s="80"/>
      <c r="JSZ1" s="80"/>
      <c r="JTA1" s="80"/>
      <c r="JTB1" s="80"/>
      <c r="JTC1" s="80"/>
      <c r="JTD1" s="80"/>
      <c r="JTE1" s="80"/>
      <c r="JTF1" s="80"/>
      <c r="JTG1" s="80"/>
      <c r="JTH1" s="80"/>
      <c r="JTI1" s="80"/>
      <c r="JTJ1" s="80"/>
      <c r="JTK1" s="80"/>
      <c r="JTL1" s="80"/>
      <c r="JTM1" s="80"/>
      <c r="JTN1" s="80"/>
      <c r="JTO1" s="80"/>
      <c r="JTP1" s="80"/>
      <c r="JTQ1" s="80"/>
      <c r="JTR1" s="80"/>
      <c r="JTS1" s="80"/>
      <c r="JTT1" s="80"/>
      <c r="JTU1" s="80"/>
      <c r="JTV1" s="80"/>
      <c r="JTW1" s="80"/>
      <c r="JTX1" s="80"/>
      <c r="JTY1" s="80"/>
      <c r="JTZ1" s="80"/>
      <c r="JUA1" s="80"/>
      <c r="JUB1" s="80"/>
      <c r="JUC1" s="80"/>
      <c r="JUD1" s="80"/>
      <c r="JUE1" s="80"/>
      <c r="JUF1" s="80"/>
      <c r="JUG1" s="80"/>
      <c r="JUH1" s="80"/>
      <c r="JUI1" s="80"/>
      <c r="JUJ1" s="80"/>
      <c r="JUK1" s="80"/>
      <c r="JUL1" s="80"/>
      <c r="JUM1" s="80"/>
      <c r="JUN1" s="80"/>
      <c r="JUO1" s="80"/>
      <c r="JUP1" s="80"/>
      <c r="JUQ1" s="80"/>
      <c r="JUR1" s="80"/>
      <c r="JUS1" s="80"/>
      <c r="JUT1" s="80"/>
      <c r="JUU1" s="80"/>
      <c r="JUV1" s="80"/>
      <c r="JUW1" s="80"/>
      <c r="JUX1" s="80"/>
      <c r="JUY1" s="80"/>
      <c r="JUZ1" s="80"/>
      <c r="JVA1" s="80"/>
      <c r="JVB1" s="80"/>
      <c r="JVC1" s="80"/>
      <c r="JVD1" s="80"/>
      <c r="JVE1" s="80"/>
      <c r="JVF1" s="80"/>
      <c r="JVG1" s="80"/>
      <c r="JVH1" s="80"/>
      <c r="JVI1" s="80"/>
      <c r="JVJ1" s="80"/>
      <c r="JVK1" s="80"/>
      <c r="JVL1" s="80"/>
      <c r="JVM1" s="80"/>
      <c r="JVN1" s="80"/>
      <c r="JVO1" s="80"/>
      <c r="JVP1" s="80"/>
      <c r="JVQ1" s="80"/>
      <c r="JVR1" s="80"/>
      <c r="JVS1" s="80"/>
      <c r="JVT1" s="80"/>
      <c r="JVU1" s="80"/>
      <c r="JVV1" s="80"/>
      <c r="JVW1" s="80"/>
      <c r="JVX1" s="80"/>
      <c r="JVY1" s="80"/>
      <c r="JVZ1" s="80"/>
      <c r="JWA1" s="80"/>
      <c r="JWB1" s="80"/>
      <c r="JWC1" s="80"/>
      <c r="JWD1" s="80"/>
      <c r="JWE1" s="80"/>
      <c r="JWF1" s="80"/>
      <c r="JWG1" s="80"/>
      <c r="JWH1" s="80"/>
      <c r="JWI1" s="80"/>
      <c r="JWJ1" s="80"/>
      <c r="JWK1" s="80"/>
      <c r="JWL1" s="80"/>
      <c r="JWM1" s="80"/>
      <c r="JWN1" s="80"/>
      <c r="JWO1" s="80"/>
      <c r="JWP1" s="80"/>
      <c r="JWQ1" s="80"/>
      <c r="JWR1" s="80"/>
      <c r="JWS1" s="80"/>
      <c r="JWT1" s="80"/>
      <c r="JWU1" s="80"/>
      <c r="JWV1" s="80"/>
      <c r="JWW1" s="80"/>
      <c r="JWX1" s="80"/>
      <c r="JWY1" s="80"/>
      <c r="JWZ1" s="80"/>
      <c r="JXA1" s="80"/>
      <c r="JXB1" s="80"/>
      <c r="JXC1" s="80"/>
      <c r="JXD1" s="80"/>
      <c r="JXE1" s="80"/>
      <c r="JXF1" s="80"/>
      <c r="JXG1" s="80"/>
      <c r="JXH1" s="80"/>
      <c r="JXI1" s="80"/>
      <c r="JXJ1" s="80"/>
      <c r="JXK1" s="80"/>
      <c r="JXL1" s="80"/>
      <c r="JXM1" s="80"/>
      <c r="JXN1" s="80"/>
      <c r="JXO1" s="80"/>
      <c r="JXP1" s="80"/>
      <c r="JXQ1" s="80"/>
      <c r="JXR1" s="80"/>
      <c r="JXS1" s="80"/>
      <c r="JXT1" s="80"/>
      <c r="JXU1" s="80"/>
      <c r="JXV1" s="80"/>
      <c r="JXW1" s="80"/>
      <c r="JXX1" s="80"/>
      <c r="JXY1" s="80"/>
      <c r="JXZ1" s="80"/>
      <c r="JYA1" s="80"/>
      <c r="JYB1" s="80"/>
      <c r="JYC1" s="80"/>
      <c r="JYD1" s="80"/>
      <c r="JYE1" s="80"/>
      <c r="JYF1" s="80"/>
      <c r="JYG1" s="80"/>
      <c r="JYH1" s="80"/>
      <c r="JYI1" s="80"/>
      <c r="JYJ1" s="80"/>
      <c r="JYK1" s="80"/>
      <c r="JYL1" s="80"/>
      <c r="JYM1" s="80"/>
      <c r="JYN1" s="80"/>
      <c r="JYO1" s="80"/>
      <c r="JYP1" s="80"/>
      <c r="JYQ1" s="80"/>
      <c r="JYR1" s="80"/>
      <c r="JYS1" s="80"/>
      <c r="JYT1" s="80"/>
      <c r="JYU1" s="80"/>
      <c r="JYV1" s="80"/>
      <c r="JYW1" s="80"/>
      <c r="JYX1" s="80"/>
      <c r="JYY1" s="80"/>
      <c r="JYZ1" s="80"/>
      <c r="JZA1" s="80"/>
      <c r="JZB1" s="80"/>
      <c r="JZC1" s="80"/>
      <c r="JZD1" s="80"/>
      <c r="JZE1" s="80"/>
      <c r="JZF1" s="80"/>
      <c r="JZG1" s="80"/>
      <c r="JZH1" s="80"/>
      <c r="JZI1" s="80"/>
      <c r="JZJ1" s="80"/>
      <c r="JZK1" s="80"/>
      <c r="JZL1" s="80"/>
      <c r="JZM1" s="80"/>
      <c r="JZN1" s="80"/>
      <c r="JZO1" s="80"/>
      <c r="JZP1" s="80"/>
      <c r="JZQ1" s="80"/>
      <c r="JZR1" s="80"/>
      <c r="JZS1" s="80"/>
      <c r="JZT1" s="80"/>
      <c r="JZU1" s="80"/>
      <c r="JZV1" s="80"/>
      <c r="JZW1" s="80"/>
      <c r="JZX1" s="80"/>
      <c r="JZY1" s="80"/>
      <c r="JZZ1" s="80"/>
      <c r="KAA1" s="80"/>
      <c r="KAB1" s="80"/>
      <c r="KAC1" s="80"/>
      <c r="KAD1" s="80"/>
      <c r="KAE1" s="80"/>
      <c r="KAF1" s="80"/>
      <c r="KAG1" s="80"/>
      <c r="KAH1" s="80"/>
      <c r="KAI1" s="80"/>
      <c r="KAJ1" s="80"/>
      <c r="KAK1" s="80"/>
      <c r="KAL1" s="80"/>
      <c r="KAM1" s="80"/>
      <c r="KAN1" s="80"/>
      <c r="KAO1" s="80"/>
      <c r="KAP1" s="80"/>
      <c r="KAQ1" s="80"/>
      <c r="KAR1" s="80"/>
      <c r="KAS1" s="80"/>
      <c r="KAT1" s="80"/>
      <c r="KAU1" s="80"/>
      <c r="KAV1" s="80"/>
      <c r="KAW1" s="80"/>
      <c r="KAX1" s="80"/>
      <c r="KAY1" s="80"/>
      <c r="KAZ1" s="80"/>
      <c r="KBA1" s="80"/>
      <c r="KBB1" s="80"/>
      <c r="KBC1" s="80"/>
      <c r="KBD1" s="80"/>
      <c r="KBE1" s="80"/>
      <c r="KBF1" s="80"/>
      <c r="KBG1" s="80"/>
      <c r="KBH1" s="80"/>
      <c r="KBI1" s="80"/>
      <c r="KBJ1" s="80"/>
      <c r="KBK1" s="80"/>
      <c r="KBL1" s="80"/>
      <c r="KBM1" s="80"/>
      <c r="KBN1" s="80"/>
      <c r="KBO1" s="80"/>
      <c r="KBP1" s="80"/>
      <c r="KBQ1" s="80"/>
      <c r="KBR1" s="80"/>
      <c r="KBS1" s="80"/>
      <c r="KBT1" s="80"/>
      <c r="KBU1" s="80"/>
      <c r="KBV1" s="80"/>
      <c r="KBW1" s="80"/>
      <c r="KBX1" s="80"/>
      <c r="KBY1" s="80"/>
      <c r="KBZ1" s="80"/>
      <c r="KCA1" s="80"/>
      <c r="KCB1" s="80"/>
      <c r="KCC1" s="80"/>
      <c r="KCD1" s="80"/>
      <c r="KCE1" s="80"/>
      <c r="KCF1" s="80"/>
      <c r="KCG1" s="80"/>
      <c r="KCH1" s="80"/>
      <c r="KCI1" s="80"/>
      <c r="KCJ1" s="80"/>
      <c r="KCK1" s="80"/>
      <c r="KCL1" s="80"/>
      <c r="KCM1" s="80"/>
      <c r="KCN1" s="80"/>
      <c r="KCO1" s="80"/>
      <c r="KCP1" s="80"/>
      <c r="KCQ1" s="80"/>
      <c r="KCR1" s="80"/>
      <c r="KCS1" s="80"/>
      <c r="KCT1" s="80"/>
      <c r="KCU1" s="80"/>
      <c r="KCV1" s="80"/>
      <c r="KCW1" s="80"/>
      <c r="KCX1" s="80"/>
      <c r="KCY1" s="80"/>
      <c r="KCZ1" s="80"/>
      <c r="KDA1" s="80"/>
      <c r="KDB1" s="80"/>
      <c r="KDC1" s="80"/>
      <c r="KDD1" s="80"/>
      <c r="KDE1" s="80"/>
      <c r="KDF1" s="80"/>
      <c r="KDG1" s="80"/>
      <c r="KDH1" s="80"/>
      <c r="KDI1" s="80"/>
      <c r="KDJ1" s="80"/>
      <c r="KDK1" s="80"/>
      <c r="KDL1" s="80"/>
      <c r="KDM1" s="80"/>
      <c r="KDN1" s="80"/>
      <c r="KDO1" s="80"/>
      <c r="KDP1" s="80"/>
      <c r="KDQ1" s="80"/>
      <c r="KDR1" s="80"/>
      <c r="KDS1" s="80"/>
      <c r="KDT1" s="80"/>
      <c r="KDU1" s="80"/>
      <c r="KDV1" s="80"/>
      <c r="KDW1" s="80"/>
      <c r="KDX1" s="80"/>
      <c r="KDY1" s="80"/>
      <c r="KDZ1" s="80"/>
      <c r="KEA1" s="80"/>
      <c r="KEB1" s="80"/>
      <c r="KEC1" s="80"/>
      <c r="KED1" s="80"/>
      <c r="KEE1" s="80"/>
      <c r="KEF1" s="80"/>
      <c r="KEG1" s="80"/>
      <c r="KEH1" s="80"/>
      <c r="KEI1" s="80"/>
      <c r="KEJ1" s="80"/>
      <c r="KEK1" s="80"/>
      <c r="KEL1" s="80"/>
      <c r="KEM1" s="80"/>
      <c r="KEN1" s="80"/>
      <c r="KEO1" s="80"/>
      <c r="KEP1" s="80"/>
      <c r="KEQ1" s="80"/>
      <c r="KER1" s="80"/>
      <c r="KES1" s="80"/>
      <c r="KET1" s="80"/>
      <c r="KEU1" s="80"/>
      <c r="KEV1" s="80"/>
      <c r="KEW1" s="80"/>
      <c r="KEX1" s="80"/>
      <c r="KEY1" s="80"/>
      <c r="KEZ1" s="80"/>
      <c r="KFA1" s="80"/>
      <c r="KFB1" s="80"/>
      <c r="KFC1" s="80"/>
      <c r="KFD1" s="80"/>
      <c r="KFE1" s="80"/>
      <c r="KFF1" s="80"/>
      <c r="KFG1" s="80"/>
      <c r="KFH1" s="80"/>
      <c r="KFI1" s="80"/>
      <c r="KFJ1" s="80"/>
      <c r="KFK1" s="80"/>
      <c r="KFL1" s="80"/>
      <c r="KFM1" s="80"/>
      <c r="KFN1" s="80"/>
      <c r="KFO1" s="80"/>
      <c r="KFP1" s="80"/>
      <c r="KFQ1" s="80"/>
      <c r="KFR1" s="80"/>
      <c r="KFS1" s="80"/>
      <c r="KFT1" s="80"/>
      <c r="KFU1" s="80"/>
      <c r="KFV1" s="80"/>
      <c r="KFW1" s="80"/>
      <c r="KFX1" s="80"/>
      <c r="KFY1" s="80"/>
      <c r="KFZ1" s="80"/>
      <c r="KGA1" s="80"/>
      <c r="KGB1" s="80"/>
      <c r="KGC1" s="80"/>
      <c r="KGD1" s="80"/>
      <c r="KGE1" s="80"/>
      <c r="KGF1" s="80"/>
      <c r="KGG1" s="80"/>
      <c r="KGH1" s="80"/>
      <c r="KGI1" s="80"/>
      <c r="KGJ1" s="80"/>
      <c r="KGK1" s="80"/>
      <c r="KGL1" s="80"/>
      <c r="KGM1" s="80"/>
      <c r="KGN1" s="80"/>
      <c r="KGO1" s="80"/>
      <c r="KGP1" s="80"/>
      <c r="KGQ1" s="80"/>
      <c r="KGR1" s="80"/>
      <c r="KGS1" s="80"/>
      <c r="KGT1" s="80"/>
      <c r="KGU1" s="80"/>
      <c r="KGV1" s="80"/>
      <c r="KGW1" s="80"/>
      <c r="KGX1" s="80"/>
      <c r="KGY1" s="80"/>
      <c r="KGZ1" s="80"/>
      <c r="KHA1" s="80"/>
      <c r="KHB1" s="80"/>
      <c r="KHC1" s="80"/>
      <c r="KHD1" s="80"/>
      <c r="KHE1" s="80"/>
      <c r="KHF1" s="80"/>
      <c r="KHG1" s="80"/>
      <c r="KHH1" s="80"/>
      <c r="KHI1" s="80"/>
      <c r="KHJ1" s="80"/>
      <c r="KHK1" s="80"/>
      <c r="KHL1" s="80"/>
      <c r="KHM1" s="80"/>
      <c r="KHN1" s="80"/>
      <c r="KHO1" s="80"/>
      <c r="KHP1" s="80"/>
      <c r="KHQ1" s="80"/>
      <c r="KHR1" s="80"/>
      <c r="KHS1" s="80"/>
      <c r="KHT1" s="80"/>
      <c r="KHU1" s="80"/>
      <c r="KHV1" s="80"/>
      <c r="KHW1" s="80"/>
      <c r="KHX1" s="80"/>
      <c r="KHY1" s="80"/>
      <c r="KHZ1" s="80"/>
      <c r="KIA1" s="80"/>
      <c r="KIB1" s="80"/>
      <c r="KIC1" s="80"/>
      <c r="KID1" s="80"/>
      <c r="KIE1" s="80"/>
      <c r="KIF1" s="80"/>
      <c r="KIG1" s="80"/>
      <c r="KIH1" s="80"/>
      <c r="KII1" s="80"/>
      <c r="KIJ1" s="80"/>
      <c r="KIK1" s="80"/>
      <c r="KIL1" s="80"/>
      <c r="KIM1" s="80"/>
      <c r="KIN1" s="80"/>
      <c r="KIO1" s="80"/>
      <c r="KIP1" s="80"/>
      <c r="KIQ1" s="80"/>
      <c r="KIR1" s="80"/>
      <c r="KIS1" s="80"/>
      <c r="KIT1" s="80"/>
      <c r="KIU1" s="80"/>
      <c r="KIV1" s="80"/>
      <c r="KIW1" s="80"/>
      <c r="KIX1" s="80"/>
      <c r="KIY1" s="80"/>
      <c r="KIZ1" s="80"/>
      <c r="KJA1" s="80"/>
      <c r="KJB1" s="80"/>
      <c r="KJC1" s="80"/>
      <c r="KJD1" s="80"/>
      <c r="KJE1" s="80"/>
      <c r="KJF1" s="80"/>
      <c r="KJG1" s="80"/>
      <c r="KJH1" s="80"/>
      <c r="KJI1" s="80"/>
      <c r="KJJ1" s="80"/>
      <c r="KJK1" s="80"/>
      <c r="KJL1" s="80"/>
      <c r="KJM1" s="80"/>
      <c r="KJN1" s="80"/>
      <c r="KJO1" s="80"/>
      <c r="KJP1" s="80"/>
      <c r="KJQ1" s="80"/>
      <c r="KJR1" s="80"/>
      <c r="KJS1" s="80"/>
      <c r="KJT1" s="80"/>
      <c r="KJU1" s="80"/>
      <c r="KJV1" s="80"/>
      <c r="KJW1" s="80"/>
      <c r="KJX1" s="80"/>
      <c r="KJY1" s="80"/>
      <c r="KJZ1" s="80"/>
      <c r="KKA1" s="80"/>
      <c r="KKB1" s="80"/>
      <c r="KKC1" s="80"/>
      <c r="KKD1" s="80"/>
      <c r="KKE1" s="80"/>
      <c r="KKF1" s="80"/>
      <c r="KKG1" s="80"/>
      <c r="KKH1" s="80"/>
      <c r="KKI1" s="80"/>
      <c r="KKJ1" s="80"/>
      <c r="KKK1" s="80"/>
      <c r="KKL1" s="80"/>
      <c r="KKM1" s="80"/>
      <c r="KKN1" s="80"/>
      <c r="KKO1" s="80"/>
      <c r="KKP1" s="80"/>
      <c r="KKQ1" s="80"/>
      <c r="KKR1" s="80"/>
      <c r="KKS1" s="80"/>
      <c r="KKT1" s="80"/>
      <c r="KKU1" s="80"/>
      <c r="KKV1" s="80"/>
      <c r="KKW1" s="80"/>
      <c r="KKX1" s="80"/>
      <c r="KKY1" s="80"/>
      <c r="KKZ1" s="80"/>
      <c r="KLA1" s="80"/>
      <c r="KLB1" s="80"/>
      <c r="KLC1" s="80"/>
      <c r="KLD1" s="80"/>
      <c r="KLE1" s="80"/>
      <c r="KLF1" s="80"/>
      <c r="KLG1" s="80"/>
      <c r="KLH1" s="80"/>
      <c r="KLI1" s="80"/>
      <c r="KLJ1" s="80"/>
      <c r="KLK1" s="80"/>
      <c r="KLL1" s="80"/>
      <c r="KLM1" s="80"/>
      <c r="KLN1" s="80"/>
      <c r="KLO1" s="80"/>
      <c r="KLP1" s="80"/>
      <c r="KLQ1" s="80"/>
      <c r="KLR1" s="80"/>
      <c r="KLS1" s="80"/>
      <c r="KLT1" s="80"/>
      <c r="KLU1" s="80"/>
      <c r="KLV1" s="80"/>
      <c r="KLW1" s="80"/>
      <c r="KLX1" s="80"/>
      <c r="KLY1" s="80"/>
      <c r="KLZ1" s="80"/>
      <c r="KMA1" s="80"/>
      <c r="KMB1" s="80"/>
      <c r="KMC1" s="80"/>
      <c r="KMD1" s="80"/>
      <c r="KME1" s="80"/>
      <c r="KMF1" s="80"/>
      <c r="KMG1" s="80"/>
      <c r="KMH1" s="80"/>
      <c r="KMI1" s="80"/>
      <c r="KMJ1" s="80"/>
      <c r="KMK1" s="80"/>
      <c r="KML1" s="80"/>
      <c r="KMM1" s="80"/>
      <c r="KMN1" s="80"/>
      <c r="KMO1" s="80"/>
      <c r="KMP1" s="80"/>
      <c r="KMQ1" s="80"/>
      <c r="KMR1" s="80"/>
      <c r="KMS1" s="80"/>
      <c r="KMT1" s="80"/>
      <c r="KMU1" s="80"/>
      <c r="KMV1" s="80"/>
      <c r="KMW1" s="80"/>
      <c r="KMX1" s="80"/>
      <c r="KMY1" s="80"/>
      <c r="KMZ1" s="80"/>
      <c r="KNA1" s="80"/>
      <c r="KNB1" s="80"/>
      <c r="KNC1" s="80"/>
      <c r="KND1" s="80"/>
      <c r="KNE1" s="80"/>
      <c r="KNF1" s="80"/>
      <c r="KNG1" s="80"/>
      <c r="KNH1" s="80"/>
      <c r="KNI1" s="80"/>
      <c r="KNJ1" s="80"/>
      <c r="KNK1" s="80"/>
      <c r="KNL1" s="80"/>
      <c r="KNM1" s="80"/>
      <c r="KNN1" s="80"/>
      <c r="KNO1" s="80"/>
      <c r="KNP1" s="80"/>
      <c r="KNQ1" s="80"/>
      <c r="KNR1" s="80"/>
      <c r="KNS1" s="80"/>
      <c r="KNT1" s="80"/>
      <c r="KNU1" s="80"/>
      <c r="KNV1" s="80"/>
      <c r="KNW1" s="80"/>
      <c r="KNX1" s="80"/>
      <c r="KNY1" s="80"/>
      <c r="KNZ1" s="80"/>
      <c r="KOA1" s="80"/>
      <c r="KOB1" s="80"/>
      <c r="KOC1" s="80"/>
      <c r="KOD1" s="80"/>
      <c r="KOE1" s="80"/>
      <c r="KOF1" s="80"/>
      <c r="KOG1" s="80"/>
      <c r="KOH1" s="80"/>
      <c r="KOI1" s="80"/>
      <c r="KOJ1" s="80"/>
      <c r="KOK1" s="80"/>
      <c r="KOL1" s="80"/>
      <c r="KOM1" s="80"/>
      <c r="KON1" s="80"/>
      <c r="KOO1" s="80"/>
      <c r="KOP1" s="80"/>
      <c r="KOQ1" s="80"/>
      <c r="KOR1" s="80"/>
      <c r="KOS1" s="80"/>
      <c r="KOT1" s="80"/>
      <c r="KOU1" s="80"/>
      <c r="KOV1" s="80"/>
      <c r="KOW1" s="80"/>
      <c r="KOX1" s="80"/>
      <c r="KOY1" s="80"/>
      <c r="KOZ1" s="80"/>
      <c r="KPA1" s="80"/>
      <c r="KPB1" s="80"/>
      <c r="KPC1" s="80"/>
      <c r="KPD1" s="80"/>
      <c r="KPE1" s="80"/>
      <c r="KPF1" s="80"/>
      <c r="KPG1" s="80"/>
      <c r="KPH1" s="80"/>
      <c r="KPI1" s="80"/>
      <c r="KPJ1" s="80"/>
      <c r="KPK1" s="80"/>
      <c r="KPL1" s="80"/>
      <c r="KPM1" s="80"/>
      <c r="KPN1" s="80"/>
      <c r="KPO1" s="80"/>
      <c r="KPP1" s="80"/>
      <c r="KPQ1" s="80"/>
      <c r="KPR1" s="80"/>
      <c r="KPS1" s="80"/>
      <c r="KPT1" s="80"/>
      <c r="KPU1" s="80"/>
      <c r="KPV1" s="80"/>
      <c r="KPW1" s="80"/>
      <c r="KPX1" s="80"/>
      <c r="KPY1" s="80"/>
      <c r="KPZ1" s="80"/>
      <c r="KQA1" s="80"/>
      <c r="KQB1" s="80"/>
      <c r="KQC1" s="80"/>
      <c r="KQD1" s="80"/>
      <c r="KQE1" s="80"/>
      <c r="KQF1" s="80"/>
      <c r="KQG1" s="80"/>
      <c r="KQH1" s="80"/>
      <c r="KQI1" s="80"/>
      <c r="KQJ1" s="80"/>
      <c r="KQK1" s="80"/>
      <c r="KQL1" s="80"/>
      <c r="KQM1" s="80"/>
      <c r="KQN1" s="80"/>
      <c r="KQO1" s="80"/>
      <c r="KQP1" s="80"/>
      <c r="KQQ1" s="80"/>
      <c r="KQR1" s="80"/>
      <c r="KQS1" s="80"/>
      <c r="KQT1" s="80"/>
      <c r="KQU1" s="80"/>
      <c r="KQV1" s="80"/>
      <c r="KQW1" s="80"/>
      <c r="KQX1" s="80"/>
      <c r="KQY1" s="80"/>
      <c r="KQZ1" s="80"/>
      <c r="KRA1" s="80"/>
      <c r="KRB1" s="80"/>
      <c r="KRC1" s="80"/>
      <c r="KRD1" s="80"/>
      <c r="KRE1" s="80"/>
      <c r="KRF1" s="80"/>
      <c r="KRG1" s="80"/>
      <c r="KRH1" s="80"/>
      <c r="KRI1" s="80"/>
      <c r="KRJ1" s="80"/>
      <c r="KRK1" s="80"/>
      <c r="KRL1" s="80"/>
      <c r="KRM1" s="80"/>
      <c r="KRN1" s="80"/>
      <c r="KRO1" s="80"/>
      <c r="KRP1" s="80"/>
      <c r="KRQ1" s="80"/>
      <c r="KRR1" s="80"/>
      <c r="KRS1" s="80"/>
      <c r="KRT1" s="80"/>
      <c r="KRU1" s="80"/>
      <c r="KRV1" s="80"/>
      <c r="KRW1" s="80"/>
      <c r="KRX1" s="80"/>
      <c r="KRY1" s="80"/>
      <c r="KRZ1" s="80"/>
      <c r="KSA1" s="80"/>
      <c r="KSB1" s="80"/>
      <c r="KSC1" s="80"/>
      <c r="KSD1" s="80"/>
      <c r="KSE1" s="80"/>
      <c r="KSF1" s="80"/>
      <c r="KSG1" s="80"/>
      <c r="KSH1" s="80"/>
      <c r="KSI1" s="80"/>
      <c r="KSJ1" s="80"/>
      <c r="KSK1" s="80"/>
      <c r="KSL1" s="80"/>
      <c r="KSM1" s="80"/>
      <c r="KSN1" s="80"/>
      <c r="KSO1" s="80"/>
      <c r="KSP1" s="80"/>
      <c r="KSQ1" s="80"/>
      <c r="KSR1" s="80"/>
      <c r="KSS1" s="80"/>
      <c r="KST1" s="80"/>
      <c r="KSU1" s="80"/>
      <c r="KSV1" s="80"/>
      <c r="KSW1" s="80"/>
      <c r="KSX1" s="80"/>
      <c r="KSY1" s="80"/>
      <c r="KSZ1" s="80"/>
      <c r="KTA1" s="80"/>
      <c r="KTB1" s="80"/>
      <c r="KTC1" s="80"/>
      <c r="KTD1" s="80"/>
      <c r="KTE1" s="80"/>
      <c r="KTF1" s="80"/>
      <c r="KTG1" s="80"/>
      <c r="KTH1" s="80"/>
      <c r="KTI1" s="80"/>
      <c r="KTJ1" s="80"/>
      <c r="KTK1" s="80"/>
      <c r="KTL1" s="80"/>
      <c r="KTM1" s="80"/>
      <c r="KTN1" s="80"/>
      <c r="KTO1" s="80"/>
      <c r="KTP1" s="80"/>
      <c r="KTQ1" s="80"/>
      <c r="KTR1" s="80"/>
      <c r="KTS1" s="80"/>
      <c r="KTT1" s="80"/>
      <c r="KTU1" s="80"/>
      <c r="KTV1" s="80"/>
      <c r="KTW1" s="80"/>
      <c r="KTX1" s="80"/>
      <c r="KTY1" s="80"/>
      <c r="KTZ1" s="80"/>
      <c r="KUA1" s="80"/>
      <c r="KUB1" s="80"/>
      <c r="KUC1" s="80"/>
      <c r="KUD1" s="80"/>
      <c r="KUE1" s="80"/>
      <c r="KUF1" s="80"/>
      <c r="KUG1" s="80"/>
      <c r="KUH1" s="80"/>
      <c r="KUI1" s="80"/>
      <c r="KUJ1" s="80"/>
      <c r="KUK1" s="80"/>
      <c r="KUL1" s="80"/>
      <c r="KUM1" s="80"/>
      <c r="KUN1" s="80"/>
      <c r="KUO1" s="80"/>
      <c r="KUP1" s="80"/>
      <c r="KUQ1" s="80"/>
      <c r="KUR1" s="80"/>
      <c r="KUS1" s="80"/>
      <c r="KUT1" s="80"/>
      <c r="KUU1" s="80"/>
      <c r="KUV1" s="80"/>
      <c r="KUW1" s="80"/>
      <c r="KUX1" s="80"/>
      <c r="KUY1" s="80"/>
      <c r="KUZ1" s="80"/>
      <c r="KVA1" s="80"/>
      <c r="KVB1" s="80"/>
      <c r="KVC1" s="80"/>
      <c r="KVD1" s="80"/>
      <c r="KVE1" s="80"/>
      <c r="KVF1" s="80"/>
      <c r="KVG1" s="80"/>
      <c r="KVH1" s="80"/>
      <c r="KVI1" s="80"/>
      <c r="KVJ1" s="80"/>
      <c r="KVK1" s="80"/>
      <c r="KVL1" s="80"/>
      <c r="KVM1" s="80"/>
      <c r="KVN1" s="80"/>
      <c r="KVO1" s="80"/>
      <c r="KVP1" s="80"/>
      <c r="KVQ1" s="80"/>
      <c r="KVR1" s="80"/>
      <c r="KVS1" s="80"/>
      <c r="KVT1" s="80"/>
      <c r="KVU1" s="80"/>
      <c r="KVV1" s="80"/>
      <c r="KVW1" s="80"/>
      <c r="KVX1" s="80"/>
      <c r="KVY1" s="80"/>
      <c r="KVZ1" s="80"/>
      <c r="KWA1" s="80"/>
      <c r="KWB1" s="80"/>
      <c r="KWC1" s="80"/>
      <c r="KWD1" s="80"/>
      <c r="KWE1" s="80"/>
      <c r="KWF1" s="80"/>
      <c r="KWG1" s="80"/>
      <c r="KWH1" s="80"/>
      <c r="KWI1" s="80"/>
      <c r="KWJ1" s="80"/>
      <c r="KWK1" s="80"/>
      <c r="KWL1" s="80"/>
      <c r="KWM1" s="80"/>
      <c r="KWN1" s="80"/>
      <c r="KWO1" s="80"/>
      <c r="KWP1" s="80"/>
      <c r="KWQ1" s="80"/>
      <c r="KWR1" s="80"/>
      <c r="KWS1" s="80"/>
      <c r="KWT1" s="80"/>
      <c r="KWU1" s="80"/>
      <c r="KWV1" s="80"/>
      <c r="KWW1" s="80"/>
      <c r="KWX1" s="80"/>
      <c r="KWY1" s="80"/>
      <c r="KWZ1" s="80"/>
      <c r="KXA1" s="80"/>
      <c r="KXB1" s="80"/>
      <c r="KXC1" s="80"/>
      <c r="KXD1" s="80"/>
      <c r="KXE1" s="80"/>
      <c r="KXF1" s="80"/>
      <c r="KXG1" s="80"/>
      <c r="KXH1" s="80"/>
      <c r="KXI1" s="80"/>
      <c r="KXJ1" s="80"/>
      <c r="KXK1" s="80"/>
      <c r="KXL1" s="80"/>
      <c r="KXM1" s="80"/>
      <c r="KXN1" s="80"/>
      <c r="KXO1" s="80"/>
      <c r="KXP1" s="80"/>
      <c r="KXQ1" s="80"/>
      <c r="KXR1" s="80"/>
      <c r="KXS1" s="80"/>
      <c r="KXT1" s="80"/>
      <c r="KXU1" s="80"/>
      <c r="KXV1" s="80"/>
      <c r="KXW1" s="80"/>
      <c r="KXX1" s="80"/>
      <c r="KXY1" s="80"/>
      <c r="KXZ1" s="80"/>
      <c r="KYA1" s="80"/>
      <c r="KYB1" s="80"/>
      <c r="KYC1" s="80"/>
      <c r="KYD1" s="80"/>
      <c r="KYE1" s="80"/>
      <c r="KYF1" s="80"/>
      <c r="KYG1" s="80"/>
      <c r="KYH1" s="80"/>
      <c r="KYI1" s="80"/>
      <c r="KYJ1" s="80"/>
      <c r="KYK1" s="80"/>
      <c r="KYL1" s="80"/>
      <c r="KYM1" s="80"/>
      <c r="KYN1" s="80"/>
      <c r="KYO1" s="80"/>
      <c r="KYP1" s="80"/>
      <c r="KYQ1" s="80"/>
      <c r="KYR1" s="80"/>
      <c r="KYS1" s="80"/>
      <c r="KYT1" s="80"/>
      <c r="KYU1" s="80"/>
      <c r="KYV1" s="80"/>
      <c r="KYW1" s="80"/>
      <c r="KYX1" s="80"/>
      <c r="KYY1" s="80"/>
      <c r="KYZ1" s="80"/>
      <c r="KZA1" s="80"/>
      <c r="KZB1" s="80"/>
      <c r="KZC1" s="80"/>
      <c r="KZD1" s="80"/>
      <c r="KZE1" s="80"/>
      <c r="KZF1" s="80"/>
      <c r="KZG1" s="80"/>
      <c r="KZH1" s="80"/>
      <c r="KZI1" s="80"/>
      <c r="KZJ1" s="80"/>
      <c r="KZK1" s="80"/>
      <c r="KZL1" s="80"/>
      <c r="KZM1" s="80"/>
      <c r="KZN1" s="80"/>
      <c r="KZO1" s="80"/>
      <c r="KZP1" s="80"/>
      <c r="KZQ1" s="80"/>
      <c r="KZR1" s="80"/>
      <c r="KZS1" s="80"/>
      <c r="KZT1" s="80"/>
      <c r="KZU1" s="80"/>
      <c r="KZV1" s="80"/>
      <c r="KZW1" s="80"/>
      <c r="KZX1" s="80"/>
      <c r="KZY1" s="80"/>
      <c r="KZZ1" s="80"/>
      <c r="LAA1" s="80"/>
      <c r="LAB1" s="80"/>
      <c r="LAC1" s="80"/>
      <c r="LAD1" s="80"/>
      <c r="LAE1" s="80"/>
      <c r="LAF1" s="80"/>
      <c r="LAG1" s="80"/>
      <c r="LAH1" s="80"/>
      <c r="LAI1" s="80"/>
      <c r="LAJ1" s="80"/>
      <c r="LAK1" s="80"/>
      <c r="LAL1" s="80"/>
      <c r="LAM1" s="80"/>
      <c r="LAN1" s="80"/>
      <c r="LAO1" s="80"/>
      <c r="LAP1" s="80"/>
      <c r="LAQ1" s="80"/>
      <c r="LAR1" s="80"/>
      <c r="LAS1" s="80"/>
      <c r="LAT1" s="80"/>
      <c r="LAU1" s="80"/>
      <c r="LAV1" s="80"/>
      <c r="LAW1" s="80"/>
      <c r="LAX1" s="80"/>
      <c r="LAY1" s="80"/>
      <c r="LAZ1" s="80"/>
      <c r="LBA1" s="80"/>
      <c r="LBB1" s="80"/>
      <c r="LBC1" s="80"/>
      <c r="LBD1" s="80"/>
      <c r="LBE1" s="80"/>
      <c r="LBF1" s="80"/>
      <c r="LBG1" s="80"/>
      <c r="LBH1" s="80"/>
      <c r="LBI1" s="80"/>
      <c r="LBJ1" s="80"/>
      <c r="LBK1" s="80"/>
      <c r="LBL1" s="80"/>
      <c r="LBM1" s="80"/>
      <c r="LBN1" s="80"/>
      <c r="LBO1" s="80"/>
      <c r="LBP1" s="80"/>
      <c r="LBQ1" s="80"/>
      <c r="LBR1" s="80"/>
      <c r="LBS1" s="80"/>
      <c r="LBT1" s="80"/>
      <c r="LBU1" s="80"/>
      <c r="LBV1" s="80"/>
      <c r="LBW1" s="80"/>
      <c r="LBX1" s="80"/>
      <c r="LBY1" s="80"/>
      <c r="LBZ1" s="80"/>
      <c r="LCA1" s="80"/>
      <c r="LCB1" s="80"/>
      <c r="LCC1" s="80"/>
      <c r="LCD1" s="80"/>
      <c r="LCE1" s="80"/>
      <c r="LCF1" s="80"/>
      <c r="LCG1" s="80"/>
      <c r="LCH1" s="80"/>
      <c r="LCI1" s="80"/>
      <c r="LCJ1" s="80"/>
      <c r="LCK1" s="80"/>
      <c r="LCL1" s="80"/>
      <c r="LCM1" s="80"/>
      <c r="LCN1" s="80"/>
      <c r="LCO1" s="80"/>
      <c r="LCP1" s="80"/>
      <c r="LCQ1" s="80"/>
      <c r="LCR1" s="80"/>
      <c r="LCS1" s="80"/>
      <c r="LCT1" s="80"/>
      <c r="LCU1" s="80"/>
      <c r="LCV1" s="80"/>
      <c r="LCW1" s="80"/>
      <c r="LCX1" s="80"/>
      <c r="LCY1" s="80"/>
      <c r="LCZ1" s="80"/>
      <c r="LDA1" s="80"/>
      <c r="LDB1" s="80"/>
      <c r="LDC1" s="80"/>
      <c r="LDD1" s="80"/>
      <c r="LDE1" s="80"/>
      <c r="LDF1" s="80"/>
      <c r="LDG1" s="80"/>
      <c r="LDH1" s="80"/>
      <c r="LDI1" s="80"/>
      <c r="LDJ1" s="80"/>
      <c r="LDK1" s="80"/>
      <c r="LDL1" s="80"/>
      <c r="LDM1" s="80"/>
      <c r="LDN1" s="80"/>
      <c r="LDO1" s="80"/>
      <c r="LDP1" s="80"/>
      <c r="LDQ1" s="80"/>
      <c r="LDR1" s="80"/>
      <c r="LDS1" s="80"/>
      <c r="LDT1" s="80"/>
      <c r="LDU1" s="80"/>
      <c r="LDV1" s="80"/>
      <c r="LDW1" s="80"/>
      <c r="LDX1" s="80"/>
      <c r="LDY1" s="80"/>
      <c r="LDZ1" s="80"/>
      <c r="LEA1" s="80"/>
      <c r="LEB1" s="80"/>
      <c r="LEC1" s="80"/>
      <c r="LED1" s="80"/>
      <c r="LEE1" s="80"/>
      <c r="LEF1" s="80"/>
      <c r="LEG1" s="80"/>
      <c r="LEH1" s="80"/>
      <c r="LEI1" s="80"/>
      <c r="LEJ1" s="80"/>
      <c r="LEK1" s="80"/>
      <c r="LEL1" s="80"/>
      <c r="LEM1" s="80"/>
      <c r="LEN1" s="80"/>
      <c r="LEO1" s="80"/>
      <c r="LEP1" s="80"/>
      <c r="LEQ1" s="80"/>
      <c r="LER1" s="80"/>
      <c r="LES1" s="80"/>
      <c r="LET1" s="80"/>
      <c r="LEU1" s="80"/>
      <c r="LEV1" s="80"/>
      <c r="LEW1" s="80"/>
      <c r="LEX1" s="80"/>
      <c r="LEY1" s="80"/>
      <c r="LEZ1" s="80"/>
      <c r="LFA1" s="80"/>
      <c r="LFB1" s="80"/>
      <c r="LFC1" s="80"/>
      <c r="LFD1" s="80"/>
      <c r="LFE1" s="80"/>
      <c r="LFF1" s="80"/>
      <c r="LFG1" s="80"/>
      <c r="LFH1" s="80"/>
      <c r="LFI1" s="80"/>
      <c r="LFJ1" s="80"/>
      <c r="LFK1" s="80"/>
      <c r="LFL1" s="80"/>
      <c r="LFM1" s="80"/>
      <c r="LFN1" s="80"/>
      <c r="LFO1" s="80"/>
      <c r="LFP1" s="80"/>
      <c r="LFQ1" s="80"/>
      <c r="LFR1" s="80"/>
      <c r="LFS1" s="80"/>
      <c r="LFT1" s="80"/>
      <c r="LFU1" s="80"/>
      <c r="LFV1" s="80"/>
      <c r="LFW1" s="80"/>
      <c r="LFX1" s="80"/>
      <c r="LFY1" s="80"/>
      <c r="LFZ1" s="80"/>
      <c r="LGA1" s="80"/>
      <c r="LGB1" s="80"/>
      <c r="LGC1" s="80"/>
      <c r="LGD1" s="80"/>
      <c r="LGE1" s="80"/>
      <c r="LGF1" s="80"/>
      <c r="LGG1" s="80"/>
      <c r="LGH1" s="80"/>
      <c r="LGI1" s="80"/>
      <c r="LGJ1" s="80"/>
      <c r="LGK1" s="80"/>
      <c r="LGL1" s="80"/>
      <c r="LGM1" s="80"/>
      <c r="LGN1" s="80"/>
      <c r="LGO1" s="80"/>
      <c r="LGP1" s="80"/>
      <c r="LGQ1" s="80"/>
      <c r="LGR1" s="80"/>
      <c r="LGS1" s="80"/>
      <c r="LGT1" s="80"/>
      <c r="LGU1" s="80"/>
      <c r="LGV1" s="80"/>
      <c r="LGW1" s="80"/>
      <c r="LGX1" s="80"/>
      <c r="LGY1" s="80"/>
      <c r="LGZ1" s="80"/>
      <c r="LHA1" s="80"/>
      <c r="LHB1" s="80"/>
      <c r="LHC1" s="80"/>
      <c r="LHD1" s="80"/>
      <c r="LHE1" s="80"/>
      <c r="LHF1" s="80"/>
      <c r="LHG1" s="80"/>
      <c r="LHH1" s="80"/>
      <c r="LHI1" s="80"/>
      <c r="LHJ1" s="80"/>
      <c r="LHK1" s="80"/>
      <c r="LHL1" s="80"/>
      <c r="LHM1" s="80"/>
      <c r="LHN1" s="80"/>
      <c r="LHO1" s="80"/>
      <c r="LHP1" s="80"/>
      <c r="LHQ1" s="80"/>
      <c r="LHR1" s="80"/>
      <c r="LHS1" s="80"/>
      <c r="LHT1" s="80"/>
      <c r="LHU1" s="80"/>
      <c r="LHV1" s="80"/>
      <c r="LHW1" s="80"/>
      <c r="LHX1" s="80"/>
      <c r="LHY1" s="80"/>
      <c r="LHZ1" s="80"/>
      <c r="LIA1" s="80"/>
      <c r="LIB1" s="80"/>
      <c r="LIC1" s="80"/>
      <c r="LID1" s="80"/>
      <c r="LIE1" s="80"/>
      <c r="LIF1" s="80"/>
      <c r="LIG1" s="80"/>
      <c r="LIH1" s="80"/>
      <c r="LII1" s="80"/>
      <c r="LIJ1" s="80"/>
      <c r="LIK1" s="80"/>
      <c r="LIL1" s="80"/>
      <c r="LIM1" s="80"/>
      <c r="LIN1" s="80"/>
      <c r="LIO1" s="80"/>
      <c r="LIP1" s="80"/>
      <c r="LIQ1" s="80"/>
      <c r="LIR1" s="80"/>
      <c r="LIS1" s="80"/>
      <c r="LIT1" s="80"/>
      <c r="LIU1" s="80"/>
      <c r="LIV1" s="80"/>
      <c r="LIW1" s="80"/>
      <c r="LIX1" s="80"/>
      <c r="LIY1" s="80"/>
      <c r="LIZ1" s="80"/>
      <c r="LJA1" s="80"/>
      <c r="LJB1" s="80"/>
      <c r="LJC1" s="80"/>
      <c r="LJD1" s="80"/>
      <c r="LJE1" s="80"/>
      <c r="LJF1" s="80"/>
      <c r="LJG1" s="80"/>
      <c r="LJH1" s="80"/>
      <c r="LJI1" s="80"/>
      <c r="LJJ1" s="80"/>
      <c r="LJK1" s="80"/>
      <c r="LJL1" s="80"/>
      <c r="LJM1" s="80"/>
      <c r="LJN1" s="80"/>
      <c r="LJO1" s="80"/>
      <c r="LJP1" s="80"/>
      <c r="LJQ1" s="80"/>
      <c r="LJR1" s="80"/>
      <c r="LJS1" s="80"/>
      <c r="LJT1" s="80"/>
      <c r="LJU1" s="80"/>
      <c r="LJV1" s="80"/>
      <c r="LJW1" s="80"/>
      <c r="LJX1" s="80"/>
      <c r="LJY1" s="80"/>
      <c r="LJZ1" s="80"/>
      <c r="LKA1" s="80"/>
      <c r="LKB1" s="80"/>
      <c r="LKC1" s="80"/>
      <c r="LKD1" s="80"/>
      <c r="LKE1" s="80"/>
      <c r="LKF1" s="80"/>
      <c r="LKG1" s="80"/>
      <c r="LKH1" s="80"/>
      <c r="LKI1" s="80"/>
      <c r="LKJ1" s="80"/>
      <c r="LKK1" s="80"/>
      <c r="LKL1" s="80"/>
      <c r="LKM1" s="80"/>
      <c r="LKN1" s="80"/>
      <c r="LKO1" s="80"/>
      <c r="LKP1" s="80"/>
      <c r="LKQ1" s="80"/>
      <c r="LKR1" s="80"/>
      <c r="LKS1" s="80"/>
      <c r="LKT1" s="80"/>
      <c r="LKU1" s="80"/>
      <c r="LKV1" s="80"/>
      <c r="LKW1" s="80"/>
      <c r="LKX1" s="80"/>
      <c r="LKY1" s="80"/>
      <c r="LKZ1" s="80"/>
      <c r="LLA1" s="80"/>
      <c r="LLB1" s="80"/>
      <c r="LLC1" s="80"/>
      <c r="LLD1" s="80"/>
      <c r="LLE1" s="80"/>
      <c r="LLF1" s="80"/>
      <c r="LLG1" s="80"/>
      <c r="LLH1" s="80"/>
      <c r="LLI1" s="80"/>
      <c r="LLJ1" s="80"/>
      <c r="LLK1" s="80"/>
      <c r="LLL1" s="80"/>
      <c r="LLM1" s="80"/>
      <c r="LLN1" s="80"/>
      <c r="LLO1" s="80"/>
      <c r="LLP1" s="80"/>
      <c r="LLQ1" s="80"/>
      <c r="LLR1" s="80"/>
      <c r="LLS1" s="80"/>
      <c r="LLT1" s="80"/>
      <c r="LLU1" s="80"/>
      <c r="LLV1" s="80"/>
      <c r="LLW1" s="80"/>
      <c r="LLX1" s="80"/>
      <c r="LLY1" s="80"/>
      <c r="LLZ1" s="80"/>
      <c r="LMA1" s="80"/>
      <c r="LMB1" s="80"/>
      <c r="LMC1" s="80"/>
      <c r="LMD1" s="80"/>
      <c r="LME1" s="80"/>
      <c r="LMF1" s="80"/>
      <c r="LMG1" s="80"/>
      <c r="LMH1" s="80"/>
      <c r="LMI1" s="80"/>
      <c r="LMJ1" s="80"/>
      <c r="LMK1" s="80"/>
      <c r="LML1" s="80"/>
      <c r="LMM1" s="80"/>
      <c r="LMN1" s="80"/>
      <c r="LMO1" s="80"/>
      <c r="LMP1" s="80"/>
      <c r="LMQ1" s="80"/>
      <c r="LMR1" s="80"/>
      <c r="LMS1" s="80"/>
      <c r="LMT1" s="80"/>
      <c r="LMU1" s="80"/>
      <c r="LMV1" s="80"/>
      <c r="LMW1" s="80"/>
      <c r="LMX1" s="80"/>
      <c r="LMY1" s="80"/>
      <c r="LMZ1" s="80"/>
      <c r="LNA1" s="80"/>
      <c r="LNB1" s="80"/>
      <c r="LNC1" s="80"/>
      <c r="LND1" s="80"/>
      <c r="LNE1" s="80"/>
      <c r="LNF1" s="80"/>
      <c r="LNG1" s="80"/>
      <c r="LNH1" s="80"/>
      <c r="LNI1" s="80"/>
      <c r="LNJ1" s="80"/>
      <c r="LNK1" s="80"/>
      <c r="LNL1" s="80"/>
      <c r="LNM1" s="80"/>
      <c r="LNN1" s="80"/>
      <c r="LNO1" s="80"/>
      <c r="LNP1" s="80"/>
      <c r="LNQ1" s="80"/>
      <c r="LNR1" s="80"/>
      <c r="LNS1" s="80"/>
      <c r="LNT1" s="80"/>
      <c r="LNU1" s="80"/>
      <c r="LNV1" s="80"/>
      <c r="LNW1" s="80"/>
      <c r="LNX1" s="80"/>
      <c r="LNY1" s="80"/>
      <c r="LNZ1" s="80"/>
      <c r="LOA1" s="80"/>
      <c r="LOB1" s="80"/>
      <c r="LOC1" s="80"/>
      <c r="LOD1" s="80"/>
      <c r="LOE1" s="80"/>
      <c r="LOF1" s="80"/>
      <c r="LOG1" s="80"/>
      <c r="LOH1" s="80"/>
      <c r="LOI1" s="80"/>
      <c r="LOJ1" s="80"/>
      <c r="LOK1" s="80"/>
      <c r="LOL1" s="80"/>
      <c r="LOM1" s="80"/>
      <c r="LON1" s="80"/>
      <c r="LOO1" s="80"/>
      <c r="LOP1" s="80"/>
      <c r="LOQ1" s="80"/>
      <c r="LOR1" s="80"/>
      <c r="LOS1" s="80"/>
      <c r="LOT1" s="80"/>
      <c r="LOU1" s="80"/>
      <c r="LOV1" s="80"/>
      <c r="LOW1" s="80"/>
      <c r="LOX1" s="80"/>
      <c r="LOY1" s="80"/>
      <c r="LOZ1" s="80"/>
      <c r="LPA1" s="80"/>
      <c r="LPB1" s="80"/>
      <c r="LPC1" s="80"/>
      <c r="LPD1" s="80"/>
      <c r="LPE1" s="80"/>
      <c r="LPF1" s="80"/>
      <c r="LPG1" s="80"/>
      <c r="LPH1" s="80"/>
      <c r="LPI1" s="80"/>
      <c r="LPJ1" s="80"/>
      <c r="LPK1" s="80"/>
      <c r="LPL1" s="80"/>
      <c r="LPM1" s="80"/>
      <c r="LPN1" s="80"/>
      <c r="LPO1" s="80"/>
      <c r="LPP1" s="80"/>
      <c r="LPQ1" s="80"/>
      <c r="LPR1" s="80"/>
      <c r="LPS1" s="80"/>
      <c r="LPT1" s="80"/>
      <c r="LPU1" s="80"/>
      <c r="LPV1" s="80"/>
      <c r="LPW1" s="80"/>
      <c r="LPX1" s="80"/>
      <c r="LPY1" s="80"/>
      <c r="LPZ1" s="80"/>
      <c r="LQA1" s="80"/>
      <c r="LQB1" s="80"/>
      <c r="LQC1" s="80"/>
      <c r="LQD1" s="80"/>
      <c r="LQE1" s="80"/>
      <c r="LQF1" s="80"/>
      <c r="LQG1" s="80"/>
      <c r="LQH1" s="80"/>
      <c r="LQI1" s="80"/>
      <c r="LQJ1" s="80"/>
      <c r="LQK1" s="80"/>
      <c r="LQL1" s="80"/>
      <c r="LQM1" s="80"/>
      <c r="LQN1" s="80"/>
      <c r="LQO1" s="80"/>
      <c r="LQP1" s="80"/>
      <c r="LQQ1" s="80"/>
      <c r="LQR1" s="80"/>
      <c r="LQS1" s="80"/>
      <c r="LQT1" s="80"/>
      <c r="LQU1" s="80"/>
      <c r="LQV1" s="80"/>
      <c r="LQW1" s="80"/>
      <c r="LQX1" s="80"/>
      <c r="LQY1" s="80"/>
      <c r="LQZ1" s="80"/>
      <c r="LRA1" s="80"/>
      <c r="LRB1" s="80"/>
      <c r="LRC1" s="80"/>
      <c r="LRD1" s="80"/>
      <c r="LRE1" s="80"/>
      <c r="LRF1" s="80"/>
      <c r="LRG1" s="80"/>
      <c r="LRH1" s="80"/>
      <c r="LRI1" s="80"/>
      <c r="LRJ1" s="80"/>
      <c r="LRK1" s="80"/>
      <c r="LRL1" s="80"/>
      <c r="LRM1" s="80"/>
      <c r="LRN1" s="80"/>
      <c r="LRO1" s="80"/>
      <c r="LRP1" s="80"/>
      <c r="LRQ1" s="80"/>
      <c r="LRR1" s="80"/>
      <c r="LRS1" s="80"/>
      <c r="LRT1" s="80"/>
      <c r="LRU1" s="80"/>
      <c r="LRV1" s="80"/>
      <c r="LRW1" s="80"/>
      <c r="LRX1" s="80"/>
      <c r="LRY1" s="80"/>
      <c r="LRZ1" s="80"/>
      <c r="LSA1" s="80"/>
      <c r="LSB1" s="80"/>
      <c r="LSC1" s="80"/>
      <c r="LSD1" s="80"/>
      <c r="LSE1" s="80"/>
      <c r="LSF1" s="80"/>
      <c r="LSG1" s="80"/>
      <c r="LSH1" s="80"/>
      <c r="LSI1" s="80"/>
      <c r="LSJ1" s="80"/>
      <c r="LSK1" s="80"/>
      <c r="LSL1" s="80"/>
      <c r="LSM1" s="80"/>
      <c r="LSN1" s="80"/>
      <c r="LSO1" s="80"/>
      <c r="LSP1" s="80"/>
      <c r="LSQ1" s="80"/>
      <c r="LSR1" s="80"/>
      <c r="LSS1" s="80"/>
      <c r="LST1" s="80"/>
      <c r="LSU1" s="80"/>
      <c r="LSV1" s="80"/>
      <c r="LSW1" s="80"/>
      <c r="LSX1" s="80"/>
      <c r="LSY1" s="80"/>
      <c r="LSZ1" s="80"/>
      <c r="LTA1" s="80"/>
      <c r="LTB1" s="80"/>
      <c r="LTC1" s="80"/>
      <c r="LTD1" s="80"/>
      <c r="LTE1" s="80"/>
      <c r="LTF1" s="80"/>
      <c r="LTG1" s="80"/>
      <c r="LTH1" s="80"/>
      <c r="LTI1" s="80"/>
      <c r="LTJ1" s="80"/>
      <c r="LTK1" s="80"/>
      <c r="LTL1" s="80"/>
      <c r="LTM1" s="80"/>
      <c r="LTN1" s="80"/>
      <c r="LTO1" s="80"/>
      <c r="LTP1" s="80"/>
      <c r="LTQ1" s="80"/>
      <c r="LTR1" s="80"/>
      <c r="LTS1" s="80"/>
      <c r="LTT1" s="80"/>
      <c r="LTU1" s="80"/>
      <c r="LTV1" s="80"/>
      <c r="LTW1" s="80"/>
      <c r="LTX1" s="80"/>
      <c r="LTY1" s="80"/>
      <c r="LTZ1" s="80"/>
      <c r="LUA1" s="80"/>
      <c r="LUB1" s="80"/>
      <c r="LUC1" s="80"/>
      <c r="LUD1" s="80"/>
      <c r="LUE1" s="80"/>
      <c r="LUF1" s="80"/>
      <c r="LUG1" s="80"/>
      <c r="LUH1" s="80"/>
      <c r="LUI1" s="80"/>
      <c r="LUJ1" s="80"/>
      <c r="LUK1" s="80"/>
      <c r="LUL1" s="80"/>
      <c r="LUM1" s="80"/>
      <c r="LUN1" s="80"/>
      <c r="LUO1" s="80"/>
      <c r="LUP1" s="80"/>
      <c r="LUQ1" s="80"/>
      <c r="LUR1" s="80"/>
      <c r="LUS1" s="80"/>
      <c r="LUT1" s="80"/>
      <c r="LUU1" s="80"/>
      <c r="LUV1" s="80"/>
      <c r="LUW1" s="80"/>
      <c r="LUX1" s="80"/>
      <c r="LUY1" s="80"/>
      <c r="LUZ1" s="80"/>
      <c r="LVA1" s="80"/>
      <c r="LVB1" s="80"/>
      <c r="LVC1" s="80"/>
      <c r="LVD1" s="80"/>
      <c r="LVE1" s="80"/>
      <c r="LVF1" s="80"/>
      <c r="LVG1" s="80"/>
      <c r="LVH1" s="80"/>
      <c r="LVI1" s="80"/>
      <c r="LVJ1" s="80"/>
      <c r="LVK1" s="80"/>
      <c r="LVL1" s="80"/>
      <c r="LVM1" s="80"/>
      <c r="LVN1" s="80"/>
      <c r="LVO1" s="80"/>
      <c r="LVP1" s="80"/>
      <c r="LVQ1" s="80"/>
      <c r="LVR1" s="80"/>
      <c r="LVS1" s="80"/>
      <c r="LVT1" s="80"/>
      <c r="LVU1" s="80"/>
      <c r="LVV1" s="80"/>
      <c r="LVW1" s="80"/>
      <c r="LVX1" s="80"/>
      <c r="LVY1" s="80"/>
      <c r="LVZ1" s="80"/>
      <c r="LWA1" s="80"/>
      <c r="LWB1" s="80"/>
      <c r="LWC1" s="80"/>
      <c r="LWD1" s="80"/>
      <c r="LWE1" s="80"/>
      <c r="LWF1" s="80"/>
      <c r="LWG1" s="80"/>
      <c r="LWH1" s="80"/>
      <c r="LWI1" s="80"/>
      <c r="LWJ1" s="80"/>
      <c r="LWK1" s="80"/>
      <c r="LWL1" s="80"/>
      <c r="LWM1" s="80"/>
      <c r="LWN1" s="80"/>
      <c r="LWO1" s="80"/>
      <c r="LWP1" s="80"/>
      <c r="LWQ1" s="80"/>
      <c r="LWR1" s="80"/>
      <c r="LWS1" s="80"/>
      <c r="LWT1" s="80"/>
      <c r="LWU1" s="80"/>
      <c r="LWV1" s="80"/>
      <c r="LWW1" s="80"/>
      <c r="LWX1" s="80"/>
      <c r="LWY1" s="80"/>
      <c r="LWZ1" s="80"/>
      <c r="LXA1" s="80"/>
      <c r="LXB1" s="80"/>
      <c r="LXC1" s="80"/>
      <c r="LXD1" s="80"/>
      <c r="LXE1" s="80"/>
      <c r="LXF1" s="80"/>
      <c r="LXG1" s="80"/>
      <c r="LXH1" s="80"/>
      <c r="LXI1" s="80"/>
      <c r="LXJ1" s="80"/>
      <c r="LXK1" s="80"/>
      <c r="LXL1" s="80"/>
      <c r="LXM1" s="80"/>
      <c r="LXN1" s="80"/>
      <c r="LXO1" s="80"/>
      <c r="LXP1" s="80"/>
      <c r="LXQ1" s="80"/>
      <c r="LXR1" s="80"/>
      <c r="LXS1" s="80"/>
      <c r="LXT1" s="80"/>
      <c r="LXU1" s="80"/>
      <c r="LXV1" s="80"/>
      <c r="LXW1" s="80"/>
      <c r="LXX1" s="80"/>
      <c r="LXY1" s="80"/>
      <c r="LXZ1" s="80"/>
      <c r="LYA1" s="80"/>
      <c r="LYB1" s="80"/>
      <c r="LYC1" s="80"/>
      <c r="LYD1" s="80"/>
      <c r="LYE1" s="80"/>
      <c r="LYF1" s="80"/>
      <c r="LYG1" s="80"/>
      <c r="LYH1" s="80"/>
      <c r="LYI1" s="80"/>
      <c r="LYJ1" s="80"/>
      <c r="LYK1" s="80"/>
      <c r="LYL1" s="80"/>
      <c r="LYM1" s="80"/>
      <c r="LYN1" s="80"/>
      <c r="LYO1" s="80"/>
      <c r="LYP1" s="80"/>
      <c r="LYQ1" s="80"/>
      <c r="LYR1" s="80"/>
      <c r="LYS1" s="80"/>
      <c r="LYT1" s="80"/>
      <c r="LYU1" s="80"/>
      <c r="LYV1" s="80"/>
      <c r="LYW1" s="80"/>
      <c r="LYX1" s="80"/>
      <c r="LYY1" s="80"/>
      <c r="LYZ1" s="80"/>
      <c r="LZA1" s="80"/>
      <c r="LZB1" s="80"/>
      <c r="LZC1" s="80"/>
      <c r="LZD1" s="80"/>
      <c r="LZE1" s="80"/>
      <c r="LZF1" s="80"/>
      <c r="LZG1" s="80"/>
      <c r="LZH1" s="80"/>
      <c r="LZI1" s="80"/>
      <c r="LZJ1" s="80"/>
      <c r="LZK1" s="80"/>
      <c r="LZL1" s="80"/>
      <c r="LZM1" s="80"/>
      <c r="LZN1" s="80"/>
      <c r="LZO1" s="80"/>
      <c r="LZP1" s="80"/>
      <c r="LZQ1" s="80"/>
      <c r="LZR1" s="80"/>
      <c r="LZS1" s="80"/>
      <c r="LZT1" s="80"/>
      <c r="LZU1" s="80"/>
      <c r="LZV1" s="80"/>
      <c r="LZW1" s="80"/>
      <c r="LZX1" s="80"/>
      <c r="LZY1" s="80"/>
      <c r="LZZ1" s="80"/>
      <c r="MAA1" s="80"/>
      <c r="MAB1" s="80"/>
      <c r="MAC1" s="80"/>
      <c r="MAD1" s="80"/>
      <c r="MAE1" s="80"/>
      <c r="MAF1" s="80"/>
      <c r="MAG1" s="80"/>
      <c r="MAH1" s="80"/>
      <c r="MAI1" s="80"/>
      <c r="MAJ1" s="80"/>
      <c r="MAK1" s="80"/>
      <c r="MAL1" s="80"/>
      <c r="MAM1" s="80"/>
      <c r="MAN1" s="80"/>
      <c r="MAO1" s="80"/>
      <c r="MAP1" s="80"/>
      <c r="MAQ1" s="80"/>
      <c r="MAR1" s="80"/>
      <c r="MAS1" s="80"/>
      <c r="MAT1" s="80"/>
      <c r="MAU1" s="80"/>
      <c r="MAV1" s="80"/>
      <c r="MAW1" s="80"/>
      <c r="MAX1" s="80"/>
      <c r="MAY1" s="80"/>
      <c r="MAZ1" s="80"/>
      <c r="MBA1" s="80"/>
      <c r="MBB1" s="80"/>
      <c r="MBC1" s="80"/>
      <c r="MBD1" s="80"/>
      <c r="MBE1" s="80"/>
      <c r="MBF1" s="80"/>
      <c r="MBG1" s="80"/>
      <c r="MBH1" s="80"/>
      <c r="MBI1" s="80"/>
      <c r="MBJ1" s="80"/>
      <c r="MBK1" s="80"/>
      <c r="MBL1" s="80"/>
      <c r="MBM1" s="80"/>
      <c r="MBN1" s="80"/>
      <c r="MBO1" s="80"/>
      <c r="MBP1" s="80"/>
      <c r="MBQ1" s="80"/>
      <c r="MBR1" s="80"/>
      <c r="MBS1" s="80"/>
      <c r="MBT1" s="80"/>
      <c r="MBU1" s="80"/>
      <c r="MBV1" s="80"/>
      <c r="MBW1" s="80"/>
      <c r="MBX1" s="80"/>
      <c r="MBY1" s="80"/>
      <c r="MBZ1" s="80"/>
      <c r="MCA1" s="80"/>
      <c r="MCB1" s="80"/>
      <c r="MCC1" s="80"/>
      <c r="MCD1" s="80"/>
      <c r="MCE1" s="80"/>
      <c r="MCF1" s="80"/>
      <c r="MCG1" s="80"/>
      <c r="MCH1" s="80"/>
      <c r="MCI1" s="80"/>
      <c r="MCJ1" s="80"/>
      <c r="MCK1" s="80"/>
      <c r="MCL1" s="80"/>
      <c r="MCM1" s="80"/>
      <c r="MCN1" s="80"/>
      <c r="MCO1" s="80"/>
      <c r="MCP1" s="80"/>
      <c r="MCQ1" s="80"/>
      <c r="MCR1" s="80"/>
      <c r="MCS1" s="80"/>
      <c r="MCT1" s="80"/>
      <c r="MCU1" s="80"/>
      <c r="MCV1" s="80"/>
      <c r="MCW1" s="80"/>
      <c r="MCX1" s="80"/>
      <c r="MCY1" s="80"/>
      <c r="MCZ1" s="80"/>
      <c r="MDA1" s="80"/>
      <c r="MDB1" s="80"/>
      <c r="MDC1" s="80"/>
      <c r="MDD1" s="80"/>
      <c r="MDE1" s="80"/>
      <c r="MDF1" s="80"/>
      <c r="MDG1" s="80"/>
      <c r="MDH1" s="80"/>
      <c r="MDI1" s="80"/>
      <c r="MDJ1" s="80"/>
      <c r="MDK1" s="80"/>
      <c r="MDL1" s="80"/>
      <c r="MDM1" s="80"/>
      <c r="MDN1" s="80"/>
      <c r="MDO1" s="80"/>
      <c r="MDP1" s="80"/>
      <c r="MDQ1" s="80"/>
      <c r="MDR1" s="80"/>
      <c r="MDS1" s="80"/>
      <c r="MDT1" s="80"/>
      <c r="MDU1" s="80"/>
      <c r="MDV1" s="80"/>
      <c r="MDW1" s="80"/>
      <c r="MDX1" s="80"/>
      <c r="MDY1" s="80"/>
      <c r="MDZ1" s="80"/>
      <c r="MEA1" s="80"/>
      <c r="MEB1" s="80"/>
      <c r="MEC1" s="80"/>
      <c r="MED1" s="80"/>
      <c r="MEE1" s="80"/>
      <c r="MEF1" s="80"/>
      <c r="MEG1" s="80"/>
      <c r="MEH1" s="80"/>
      <c r="MEI1" s="80"/>
      <c r="MEJ1" s="80"/>
      <c r="MEK1" s="80"/>
      <c r="MEL1" s="80"/>
      <c r="MEM1" s="80"/>
      <c r="MEN1" s="80"/>
      <c r="MEO1" s="80"/>
      <c r="MEP1" s="80"/>
      <c r="MEQ1" s="80"/>
      <c r="MER1" s="80"/>
      <c r="MES1" s="80"/>
      <c r="MET1" s="80"/>
      <c r="MEU1" s="80"/>
      <c r="MEV1" s="80"/>
      <c r="MEW1" s="80"/>
      <c r="MEX1" s="80"/>
      <c r="MEY1" s="80"/>
      <c r="MEZ1" s="80"/>
      <c r="MFA1" s="80"/>
      <c r="MFB1" s="80"/>
      <c r="MFC1" s="80"/>
      <c r="MFD1" s="80"/>
      <c r="MFE1" s="80"/>
      <c r="MFF1" s="80"/>
      <c r="MFG1" s="80"/>
      <c r="MFH1" s="80"/>
      <c r="MFI1" s="80"/>
      <c r="MFJ1" s="80"/>
      <c r="MFK1" s="80"/>
      <c r="MFL1" s="80"/>
      <c r="MFM1" s="80"/>
      <c r="MFN1" s="80"/>
      <c r="MFO1" s="80"/>
      <c r="MFP1" s="80"/>
      <c r="MFQ1" s="80"/>
      <c r="MFR1" s="80"/>
      <c r="MFS1" s="80"/>
      <c r="MFT1" s="80"/>
      <c r="MFU1" s="80"/>
      <c r="MFV1" s="80"/>
      <c r="MFW1" s="80"/>
      <c r="MFX1" s="80"/>
      <c r="MFY1" s="80"/>
      <c r="MFZ1" s="80"/>
      <c r="MGA1" s="80"/>
      <c r="MGB1" s="80"/>
      <c r="MGC1" s="80"/>
      <c r="MGD1" s="80"/>
      <c r="MGE1" s="80"/>
      <c r="MGF1" s="80"/>
      <c r="MGG1" s="80"/>
      <c r="MGH1" s="80"/>
      <c r="MGI1" s="80"/>
      <c r="MGJ1" s="80"/>
      <c r="MGK1" s="80"/>
      <c r="MGL1" s="80"/>
      <c r="MGM1" s="80"/>
      <c r="MGN1" s="80"/>
      <c r="MGO1" s="80"/>
      <c r="MGP1" s="80"/>
      <c r="MGQ1" s="80"/>
      <c r="MGR1" s="80"/>
      <c r="MGS1" s="80"/>
      <c r="MGT1" s="80"/>
      <c r="MGU1" s="80"/>
      <c r="MGV1" s="80"/>
      <c r="MGW1" s="80"/>
      <c r="MGX1" s="80"/>
      <c r="MGY1" s="80"/>
      <c r="MGZ1" s="80"/>
      <c r="MHA1" s="80"/>
      <c r="MHB1" s="80"/>
      <c r="MHC1" s="80"/>
      <c r="MHD1" s="80"/>
      <c r="MHE1" s="80"/>
      <c r="MHF1" s="80"/>
      <c r="MHG1" s="80"/>
      <c r="MHH1" s="80"/>
      <c r="MHI1" s="80"/>
      <c r="MHJ1" s="80"/>
      <c r="MHK1" s="80"/>
      <c r="MHL1" s="80"/>
      <c r="MHM1" s="80"/>
      <c r="MHN1" s="80"/>
      <c r="MHO1" s="80"/>
      <c r="MHP1" s="80"/>
      <c r="MHQ1" s="80"/>
      <c r="MHR1" s="80"/>
      <c r="MHS1" s="80"/>
      <c r="MHT1" s="80"/>
      <c r="MHU1" s="80"/>
      <c r="MHV1" s="80"/>
      <c r="MHW1" s="80"/>
      <c r="MHX1" s="80"/>
      <c r="MHY1" s="80"/>
      <c r="MHZ1" s="80"/>
      <c r="MIA1" s="80"/>
      <c r="MIB1" s="80"/>
      <c r="MIC1" s="80"/>
      <c r="MID1" s="80"/>
      <c r="MIE1" s="80"/>
      <c r="MIF1" s="80"/>
      <c r="MIG1" s="80"/>
      <c r="MIH1" s="80"/>
      <c r="MII1" s="80"/>
      <c r="MIJ1" s="80"/>
      <c r="MIK1" s="80"/>
      <c r="MIL1" s="80"/>
      <c r="MIM1" s="80"/>
      <c r="MIN1" s="80"/>
      <c r="MIO1" s="80"/>
      <c r="MIP1" s="80"/>
      <c r="MIQ1" s="80"/>
      <c r="MIR1" s="80"/>
      <c r="MIS1" s="80"/>
      <c r="MIT1" s="80"/>
      <c r="MIU1" s="80"/>
      <c r="MIV1" s="80"/>
      <c r="MIW1" s="80"/>
      <c r="MIX1" s="80"/>
      <c r="MIY1" s="80"/>
      <c r="MIZ1" s="80"/>
      <c r="MJA1" s="80"/>
      <c r="MJB1" s="80"/>
      <c r="MJC1" s="80"/>
      <c r="MJD1" s="80"/>
      <c r="MJE1" s="80"/>
      <c r="MJF1" s="80"/>
      <c r="MJG1" s="80"/>
      <c r="MJH1" s="80"/>
      <c r="MJI1" s="80"/>
      <c r="MJJ1" s="80"/>
      <c r="MJK1" s="80"/>
      <c r="MJL1" s="80"/>
      <c r="MJM1" s="80"/>
      <c r="MJN1" s="80"/>
      <c r="MJO1" s="80"/>
      <c r="MJP1" s="80"/>
      <c r="MJQ1" s="80"/>
      <c r="MJR1" s="80"/>
      <c r="MJS1" s="80"/>
      <c r="MJT1" s="80"/>
      <c r="MJU1" s="80"/>
      <c r="MJV1" s="80"/>
      <c r="MJW1" s="80"/>
      <c r="MJX1" s="80"/>
      <c r="MJY1" s="80"/>
      <c r="MJZ1" s="80"/>
      <c r="MKA1" s="80"/>
      <c r="MKB1" s="80"/>
      <c r="MKC1" s="80"/>
      <c r="MKD1" s="80"/>
      <c r="MKE1" s="80"/>
      <c r="MKF1" s="80"/>
      <c r="MKG1" s="80"/>
      <c r="MKH1" s="80"/>
      <c r="MKI1" s="80"/>
      <c r="MKJ1" s="80"/>
      <c r="MKK1" s="80"/>
      <c r="MKL1" s="80"/>
      <c r="MKM1" s="80"/>
      <c r="MKN1" s="80"/>
      <c r="MKO1" s="80"/>
      <c r="MKP1" s="80"/>
      <c r="MKQ1" s="80"/>
      <c r="MKR1" s="80"/>
      <c r="MKS1" s="80"/>
      <c r="MKT1" s="80"/>
      <c r="MKU1" s="80"/>
      <c r="MKV1" s="80"/>
      <c r="MKW1" s="80"/>
      <c r="MKX1" s="80"/>
      <c r="MKY1" s="80"/>
      <c r="MKZ1" s="80"/>
      <c r="MLA1" s="80"/>
      <c r="MLB1" s="80"/>
      <c r="MLC1" s="80"/>
      <c r="MLD1" s="80"/>
      <c r="MLE1" s="80"/>
      <c r="MLF1" s="80"/>
      <c r="MLG1" s="80"/>
      <c r="MLH1" s="80"/>
      <c r="MLI1" s="80"/>
      <c r="MLJ1" s="80"/>
      <c r="MLK1" s="80"/>
      <c r="MLL1" s="80"/>
      <c r="MLM1" s="80"/>
      <c r="MLN1" s="80"/>
      <c r="MLO1" s="80"/>
      <c r="MLP1" s="80"/>
      <c r="MLQ1" s="80"/>
      <c r="MLR1" s="80"/>
      <c r="MLS1" s="80"/>
      <c r="MLT1" s="80"/>
      <c r="MLU1" s="80"/>
      <c r="MLV1" s="80"/>
      <c r="MLW1" s="80"/>
      <c r="MLX1" s="80"/>
      <c r="MLY1" s="80"/>
      <c r="MLZ1" s="80"/>
      <c r="MMA1" s="80"/>
      <c r="MMB1" s="80"/>
      <c r="MMC1" s="80"/>
      <c r="MMD1" s="80"/>
      <c r="MME1" s="80"/>
      <c r="MMF1" s="80"/>
      <c r="MMG1" s="80"/>
      <c r="MMH1" s="80"/>
      <c r="MMI1" s="80"/>
      <c r="MMJ1" s="80"/>
      <c r="MMK1" s="80"/>
      <c r="MML1" s="80"/>
      <c r="MMM1" s="80"/>
      <c r="MMN1" s="80"/>
      <c r="MMO1" s="80"/>
      <c r="MMP1" s="80"/>
      <c r="MMQ1" s="80"/>
      <c r="MMR1" s="80"/>
      <c r="MMS1" s="80"/>
      <c r="MMT1" s="80"/>
      <c r="MMU1" s="80"/>
      <c r="MMV1" s="80"/>
      <c r="MMW1" s="80"/>
      <c r="MMX1" s="80"/>
      <c r="MMY1" s="80"/>
      <c r="MMZ1" s="80"/>
      <c r="MNA1" s="80"/>
      <c r="MNB1" s="80"/>
      <c r="MNC1" s="80"/>
      <c r="MND1" s="80"/>
      <c r="MNE1" s="80"/>
      <c r="MNF1" s="80"/>
      <c r="MNG1" s="80"/>
      <c r="MNH1" s="80"/>
      <c r="MNI1" s="80"/>
      <c r="MNJ1" s="80"/>
      <c r="MNK1" s="80"/>
      <c r="MNL1" s="80"/>
      <c r="MNM1" s="80"/>
      <c r="MNN1" s="80"/>
      <c r="MNO1" s="80"/>
      <c r="MNP1" s="80"/>
      <c r="MNQ1" s="80"/>
      <c r="MNR1" s="80"/>
      <c r="MNS1" s="80"/>
      <c r="MNT1" s="80"/>
      <c r="MNU1" s="80"/>
      <c r="MNV1" s="80"/>
      <c r="MNW1" s="80"/>
      <c r="MNX1" s="80"/>
      <c r="MNY1" s="80"/>
      <c r="MNZ1" s="80"/>
      <c r="MOA1" s="80"/>
      <c r="MOB1" s="80"/>
      <c r="MOC1" s="80"/>
      <c r="MOD1" s="80"/>
      <c r="MOE1" s="80"/>
      <c r="MOF1" s="80"/>
      <c r="MOG1" s="80"/>
      <c r="MOH1" s="80"/>
      <c r="MOI1" s="80"/>
      <c r="MOJ1" s="80"/>
      <c r="MOK1" s="80"/>
      <c r="MOL1" s="80"/>
      <c r="MOM1" s="80"/>
      <c r="MON1" s="80"/>
      <c r="MOO1" s="80"/>
      <c r="MOP1" s="80"/>
      <c r="MOQ1" s="80"/>
      <c r="MOR1" s="80"/>
      <c r="MOS1" s="80"/>
      <c r="MOT1" s="80"/>
      <c r="MOU1" s="80"/>
      <c r="MOV1" s="80"/>
      <c r="MOW1" s="80"/>
      <c r="MOX1" s="80"/>
      <c r="MOY1" s="80"/>
      <c r="MOZ1" s="80"/>
      <c r="MPA1" s="80"/>
      <c r="MPB1" s="80"/>
      <c r="MPC1" s="80"/>
      <c r="MPD1" s="80"/>
      <c r="MPE1" s="80"/>
      <c r="MPF1" s="80"/>
      <c r="MPG1" s="80"/>
      <c r="MPH1" s="80"/>
      <c r="MPI1" s="80"/>
      <c r="MPJ1" s="80"/>
      <c r="MPK1" s="80"/>
      <c r="MPL1" s="80"/>
      <c r="MPM1" s="80"/>
      <c r="MPN1" s="80"/>
      <c r="MPO1" s="80"/>
      <c r="MPP1" s="80"/>
      <c r="MPQ1" s="80"/>
      <c r="MPR1" s="80"/>
      <c r="MPS1" s="80"/>
      <c r="MPT1" s="80"/>
      <c r="MPU1" s="80"/>
      <c r="MPV1" s="80"/>
      <c r="MPW1" s="80"/>
      <c r="MPX1" s="80"/>
      <c r="MPY1" s="80"/>
      <c r="MPZ1" s="80"/>
      <c r="MQA1" s="80"/>
      <c r="MQB1" s="80"/>
      <c r="MQC1" s="80"/>
      <c r="MQD1" s="80"/>
      <c r="MQE1" s="80"/>
      <c r="MQF1" s="80"/>
      <c r="MQG1" s="80"/>
      <c r="MQH1" s="80"/>
      <c r="MQI1" s="80"/>
      <c r="MQJ1" s="80"/>
      <c r="MQK1" s="80"/>
      <c r="MQL1" s="80"/>
      <c r="MQM1" s="80"/>
      <c r="MQN1" s="80"/>
      <c r="MQO1" s="80"/>
      <c r="MQP1" s="80"/>
      <c r="MQQ1" s="80"/>
      <c r="MQR1" s="80"/>
      <c r="MQS1" s="80"/>
      <c r="MQT1" s="80"/>
      <c r="MQU1" s="80"/>
      <c r="MQV1" s="80"/>
      <c r="MQW1" s="80"/>
      <c r="MQX1" s="80"/>
      <c r="MQY1" s="80"/>
      <c r="MQZ1" s="80"/>
      <c r="MRA1" s="80"/>
      <c r="MRB1" s="80"/>
      <c r="MRC1" s="80"/>
      <c r="MRD1" s="80"/>
      <c r="MRE1" s="80"/>
      <c r="MRF1" s="80"/>
      <c r="MRG1" s="80"/>
      <c r="MRH1" s="80"/>
      <c r="MRI1" s="80"/>
      <c r="MRJ1" s="80"/>
      <c r="MRK1" s="80"/>
      <c r="MRL1" s="80"/>
      <c r="MRM1" s="80"/>
      <c r="MRN1" s="80"/>
      <c r="MRO1" s="80"/>
      <c r="MRP1" s="80"/>
      <c r="MRQ1" s="80"/>
      <c r="MRR1" s="80"/>
      <c r="MRS1" s="80"/>
      <c r="MRT1" s="80"/>
      <c r="MRU1" s="80"/>
      <c r="MRV1" s="80"/>
      <c r="MRW1" s="80"/>
      <c r="MRX1" s="80"/>
      <c r="MRY1" s="80"/>
      <c r="MRZ1" s="80"/>
      <c r="MSA1" s="80"/>
      <c r="MSB1" s="80"/>
      <c r="MSC1" s="80"/>
      <c r="MSD1" s="80"/>
      <c r="MSE1" s="80"/>
      <c r="MSF1" s="80"/>
      <c r="MSG1" s="80"/>
      <c r="MSH1" s="80"/>
      <c r="MSI1" s="80"/>
      <c r="MSJ1" s="80"/>
      <c r="MSK1" s="80"/>
      <c r="MSL1" s="80"/>
      <c r="MSM1" s="80"/>
      <c r="MSN1" s="80"/>
      <c r="MSO1" s="80"/>
      <c r="MSP1" s="80"/>
      <c r="MSQ1" s="80"/>
      <c r="MSR1" s="80"/>
      <c r="MSS1" s="80"/>
      <c r="MST1" s="80"/>
      <c r="MSU1" s="80"/>
      <c r="MSV1" s="80"/>
      <c r="MSW1" s="80"/>
      <c r="MSX1" s="80"/>
      <c r="MSY1" s="80"/>
      <c r="MSZ1" s="80"/>
      <c r="MTA1" s="80"/>
      <c r="MTB1" s="80"/>
      <c r="MTC1" s="80"/>
      <c r="MTD1" s="80"/>
      <c r="MTE1" s="80"/>
      <c r="MTF1" s="80"/>
      <c r="MTG1" s="80"/>
      <c r="MTH1" s="80"/>
      <c r="MTI1" s="80"/>
      <c r="MTJ1" s="80"/>
      <c r="MTK1" s="80"/>
      <c r="MTL1" s="80"/>
      <c r="MTM1" s="80"/>
      <c r="MTN1" s="80"/>
      <c r="MTO1" s="80"/>
      <c r="MTP1" s="80"/>
      <c r="MTQ1" s="80"/>
      <c r="MTR1" s="80"/>
      <c r="MTS1" s="80"/>
      <c r="MTT1" s="80"/>
      <c r="MTU1" s="80"/>
      <c r="MTV1" s="80"/>
      <c r="MTW1" s="80"/>
      <c r="MTX1" s="80"/>
      <c r="MTY1" s="80"/>
      <c r="MTZ1" s="80"/>
      <c r="MUA1" s="80"/>
      <c r="MUB1" s="80"/>
      <c r="MUC1" s="80"/>
      <c r="MUD1" s="80"/>
      <c r="MUE1" s="80"/>
      <c r="MUF1" s="80"/>
      <c r="MUG1" s="80"/>
      <c r="MUH1" s="80"/>
      <c r="MUI1" s="80"/>
      <c r="MUJ1" s="80"/>
      <c r="MUK1" s="80"/>
      <c r="MUL1" s="80"/>
      <c r="MUM1" s="80"/>
      <c r="MUN1" s="80"/>
      <c r="MUO1" s="80"/>
      <c r="MUP1" s="80"/>
      <c r="MUQ1" s="80"/>
      <c r="MUR1" s="80"/>
      <c r="MUS1" s="80"/>
      <c r="MUT1" s="80"/>
      <c r="MUU1" s="80"/>
      <c r="MUV1" s="80"/>
      <c r="MUW1" s="80"/>
      <c r="MUX1" s="80"/>
      <c r="MUY1" s="80"/>
      <c r="MUZ1" s="80"/>
      <c r="MVA1" s="80"/>
      <c r="MVB1" s="80"/>
      <c r="MVC1" s="80"/>
      <c r="MVD1" s="80"/>
      <c r="MVE1" s="80"/>
      <c r="MVF1" s="80"/>
      <c r="MVG1" s="80"/>
      <c r="MVH1" s="80"/>
      <c r="MVI1" s="80"/>
      <c r="MVJ1" s="80"/>
      <c r="MVK1" s="80"/>
      <c r="MVL1" s="80"/>
      <c r="MVM1" s="80"/>
      <c r="MVN1" s="80"/>
      <c r="MVO1" s="80"/>
      <c r="MVP1" s="80"/>
      <c r="MVQ1" s="80"/>
      <c r="MVR1" s="80"/>
      <c r="MVS1" s="80"/>
      <c r="MVT1" s="80"/>
      <c r="MVU1" s="80"/>
      <c r="MVV1" s="80"/>
      <c r="MVW1" s="80"/>
      <c r="MVX1" s="80"/>
      <c r="MVY1" s="80"/>
      <c r="MVZ1" s="80"/>
      <c r="MWA1" s="80"/>
      <c r="MWB1" s="80"/>
      <c r="MWC1" s="80"/>
      <c r="MWD1" s="80"/>
      <c r="MWE1" s="80"/>
      <c r="MWF1" s="80"/>
      <c r="MWG1" s="80"/>
      <c r="MWH1" s="80"/>
      <c r="MWI1" s="80"/>
      <c r="MWJ1" s="80"/>
      <c r="MWK1" s="80"/>
      <c r="MWL1" s="80"/>
      <c r="MWM1" s="80"/>
      <c r="MWN1" s="80"/>
      <c r="MWO1" s="80"/>
      <c r="MWP1" s="80"/>
      <c r="MWQ1" s="80"/>
      <c r="MWR1" s="80"/>
      <c r="MWS1" s="80"/>
      <c r="MWT1" s="80"/>
      <c r="MWU1" s="80"/>
      <c r="MWV1" s="80"/>
      <c r="MWW1" s="80"/>
      <c r="MWX1" s="80"/>
      <c r="MWY1" s="80"/>
      <c r="MWZ1" s="80"/>
      <c r="MXA1" s="80"/>
      <c r="MXB1" s="80"/>
      <c r="MXC1" s="80"/>
      <c r="MXD1" s="80"/>
      <c r="MXE1" s="80"/>
      <c r="MXF1" s="80"/>
      <c r="MXG1" s="80"/>
      <c r="MXH1" s="80"/>
      <c r="MXI1" s="80"/>
      <c r="MXJ1" s="80"/>
      <c r="MXK1" s="80"/>
      <c r="MXL1" s="80"/>
      <c r="MXM1" s="80"/>
      <c r="MXN1" s="80"/>
      <c r="MXO1" s="80"/>
      <c r="MXP1" s="80"/>
      <c r="MXQ1" s="80"/>
      <c r="MXR1" s="80"/>
      <c r="MXS1" s="80"/>
      <c r="MXT1" s="80"/>
      <c r="MXU1" s="80"/>
      <c r="MXV1" s="80"/>
      <c r="MXW1" s="80"/>
      <c r="MXX1" s="80"/>
      <c r="MXY1" s="80"/>
      <c r="MXZ1" s="80"/>
      <c r="MYA1" s="80"/>
      <c r="MYB1" s="80"/>
      <c r="MYC1" s="80"/>
      <c r="MYD1" s="80"/>
      <c r="MYE1" s="80"/>
      <c r="MYF1" s="80"/>
      <c r="MYG1" s="80"/>
      <c r="MYH1" s="80"/>
      <c r="MYI1" s="80"/>
      <c r="MYJ1" s="80"/>
      <c r="MYK1" s="80"/>
      <c r="MYL1" s="80"/>
      <c r="MYM1" s="80"/>
      <c r="MYN1" s="80"/>
      <c r="MYO1" s="80"/>
      <c r="MYP1" s="80"/>
      <c r="MYQ1" s="80"/>
      <c r="MYR1" s="80"/>
      <c r="MYS1" s="80"/>
      <c r="MYT1" s="80"/>
      <c r="MYU1" s="80"/>
      <c r="MYV1" s="80"/>
      <c r="MYW1" s="80"/>
      <c r="MYX1" s="80"/>
      <c r="MYY1" s="80"/>
      <c r="MYZ1" s="80"/>
      <c r="MZA1" s="80"/>
      <c r="MZB1" s="80"/>
      <c r="MZC1" s="80"/>
      <c r="MZD1" s="80"/>
      <c r="MZE1" s="80"/>
      <c r="MZF1" s="80"/>
      <c r="MZG1" s="80"/>
      <c r="MZH1" s="80"/>
      <c r="MZI1" s="80"/>
      <c r="MZJ1" s="80"/>
      <c r="MZK1" s="80"/>
      <c r="MZL1" s="80"/>
      <c r="MZM1" s="80"/>
      <c r="MZN1" s="80"/>
      <c r="MZO1" s="80"/>
      <c r="MZP1" s="80"/>
      <c r="MZQ1" s="80"/>
      <c r="MZR1" s="80"/>
      <c r="MZS1" s="80"/>
      <c r="MZT1" s="80"/>
      <c r="MZU1" s="80"/>
      <c r="MZV1" s="80"/>
      <c r="MZW1" s="80"/>
      <c r="MZX1" s="80"/>
      <c r="MZY1" s="80"/>
      <c r="MZZ1" s="80"/>
      <c r="NAA1" s="80"/>
      <c r="NAB1" s="80"/>
      <c r="NAC1" s="80"/>
      <c r="NAD1" s="80"/>
      <c r="NAE1" s="80"/>
      <c r="NAF1" s="80"/>
      <c r="NAG1" s="80"/>
      <c r="NAH1" s="80"/>
      <c r="NAI1" s="80"/>
      <c r="NAJ1" s="80"/>
      <c r="NAK1" s="80"/>
      <c r="NAL1" s="80"/>
      <c r="NAM1" s="80"/>
      <c r="NAN1" s="80"/>
      <c r="NAO1" s="80"/>
      <c r="NAP1" s="80"/>
      <c r="NAQ1" s="80"/>
      <c r="NAR1" s="80"/>
      <c r="NAS1" s="80"/>
      <c r="NAT1" s="80"/>
      <c r="NAU1" s="80"/>
      <c r="NAV1" s="80"/>
      <c r="NAW1" s="80"/>
      <c r="NAX1" s="80"/>
      <c r="NAY1" s="80"/>
      <c r="NAZ1" s="80"/>
      <c r="NBA1" s="80"/>
      <c r="NBB1" s="80"/>
      <c r="NBC1" s="80"/>
      <c r="NBD1" s="80"/>
      <c r="NBE1" s="80"/>
      <c r="NBF1" s="80"/>
      <c r="NBG1" s="80"/>
      <c r="NBH1" s="80"/>
      <c r="NBI1" s="80"/>
      <c r="NBJ1" s="80"/>
      <c r="NBK1" s="80"/>
      <c r="NBL1" s="80"/>
      <c r="NBM1" s="80"/>
      <c r="NBN1" s="80"/>
      <c r="NBO1" s="80"/>
      <c r="NBP1" s="80"/>
      <c r="NBQ1" s="80"/>
      <c r="NBR1" s="80"/>
      <c r="NBS1" s="80"/>
      <c r="NBT1" s="80"/>
      <c r="NBU1" s="80"/>
      <c r="NBV1" s="80"/>
      <c r="NBW1" s="80"/>
      <c r="NBX1" s="80"/>
      <c r="NBY1" s="80"/>
      <c r="NBZ1" s="80"/>
      <c r="NCA1" s="80"/>
      <c r="NCB1" s="80"/>
      <c r="NCC1" s="80"/>
      <c r="NCD1" s="80"/>
      <c r="NCE1" s="80"/>
      <c r="NCF1" s="80"/>
      <c r="NCG1" s="80"/>
      <c r="NCH1" s="80"/>
      <c r="NCI1" s="80"/>
      <c r="NCJ1" s="80"/>
      <c r="NCK1" s="80"/>
      <c r="NCL1" s="80"/>
      <c r="NCM1" s="80"/>
      <c r="NCN1" s="80"/>
      <c r="NCO1" s="80"/>
      <c r="NCP1" s="80"/>
      <c r="NCQ1" s="80"/>
      <c r="NCR1" s="80"/>
      <c r="NCS1" s="80"/>
      <c r="NCT1" s="80"/>
      <c r="NCU1" s="80"/>
      <c r="NCV1" s="80"/>
      <c r="NCW1" s="80"/>
      <c r="NCX1" s="80"/>
      <c r="NCY1" s="80"/>
      <c r="NCZ1" s="80"/>
      <c r="NDA1" s="80"/>
      <c r="NDB1" s="80"/>
      <c r="NDC1" s="80"/>
      <c r="NDD1" s="80"/>
      <c r="NDE1" s="80"/>
      <c r="NDF1" s="80"/>
      <c r="NDG1" s="80"/>
      <c r="NDH1" s="80"/>
      <c r="NDI1" s="80"/>
      <c r="NDJ1" s="80"/>
      <c r="NDK1" s="80"/>
      <c r="NDL1" s="80"/>
      <c r="NDM1" s="80"/>
      <c r="NDN1" s="80"/>
      <c r="NDO1" s="80"/>
      <c r="NDP1" s="80"/>
      <c r="NDQ1" s="80"/>
      <c r="NDR1" s="80"/>
      <c r="NDS1" s="80"/>
      <c r="NDT1" s="80"/>
      <c r="NDU1" s="80"/>
      <c r="NDV1" s="80"/>
      <c r="NDW1" s="80"/>
      <c r="NDX1" s="80"/>
      <c r="NDY1" s="80"/>
      <c r="NDZ1" s="80"/>
      <c r="NEA1" s="80"/>
      <c r="NEB1" s="80"/>
      <c r="NEC1" s="80"/>
      <c r="NED1" s="80"/>
      <c r="NEE1" s="80"/>
      <c r="NEF1" s="80"/>
      <c r="NEG1" s="80"/>
      <c r="NEH1" s="80"/>
      <c r="NEI1" s="80"/>
      <c r="NEJ1" s="80"/>
      <c r="NEK1" s="80"/>
      <c r="NEL1" s="80"/>
      <c r="NEM1" s="80"/>
      <c r="NEN1" s="80"/>
      <c r="NEO1" s="80"/>
      <c r="NEP1" s="80"/>
      <c r="NEQ1" s="80"/>
      <c r="NER1" s="80"/>
      <c r="NES1" s="80"/>
      <c r="NET1" s="80"/>
      <c r="NEU1" s="80"/>
      <c r="NEV1" s="80"/>
      <c r="NEW1" s="80"/>
      <c r="NEX1" s="80"/>
      <c r="NEY1" s="80"/>
      <c r="NEZ1" s="80"/>
      <c r="NFA1" s="80"/>
      <c r="NFB1" s="80"/>
      <c r="NFC1" s="80"/>
      <c r="NFD1" s="80"/>
      <c r="NFE1" s="80"/>
      <c r="NFF1" s="80"/>
      <c r="NFG1" s="80"/>
      <c r="NFH1" s="80"/>
      <c r="NFI1" s="80"/>
      <c r="NFJ1" s="80"/>
      <c r="NFK1" s="80"/>
      <c r="NFL1" s="80"/>
      <c r="NFM1" s="80"/>
      <c r="NFN1" s="80"/>
      <c r="NFO1" s="80"/>
      <c r="NFP1" s="80"/>
      <c r="NFQ1" s="80"/>
      <c r="NFR1" s="80"/>
      <c r="NFS1" s="80"/>
      <c r="NFT1" s="80"/>
      <c r="NFU1" s="80"/>
      <c r="NFV1" s="80"/>
      <c r="NFW1" s="80"/>
      <c r="NFX1" s="80"/>
      <c r="NFY1" s="80"/>
      <c r="NFZ1" s="80"/>
      <c r="NGA1" s="80"/>
      <c r="NGB1" s="80"/>
      <c r="NGC1" s="80"/>
      <c r="NGD1" s="80"/>
      <c r="NGE1" s="80"/>
      <c r="NGF1" s="80"/>
      <c r="NGG1" s="80"/>
      <c r="NGH1" s="80"/>
      <c r="NGI1" s="80"/>
      <c r="NGJ1" s="80"/>
      <c r="NGK1" s="80"/>
      <c r="NGL1" s="80"/>
      <c r="NGM1" s="80"/>
      <c r="NGN1" s="80"/>
      <c r="NGO1" s="80"/>
      <c r="NGP1" s="80"/>
      <c r="NGQ1" s="80"/>
      <c r="NGR1" s="80"/>
      <c r="NGS1" s="80"/>
      <c r="NGT1" s="80"/>
      <c r="NGU1" s="80"/>
      <c r="NGV1" s="80"/>
      <c r="NGW1" s="80"/>
      <c r="NGX1" s="80"/>
      <c r="NGY1" s="80"/>
      <c r="NGZ1" s="80"/>
      <c r="NHA1" s="80"/>
      <c r="NHB1" s="80"/>
      <c r="NHC1" s="80"/>
      <c r="NHD1" s="80"/>
      <c r="NHE1" s="80"/>
      <c r="NHF1" s="80"/>
      <c r="NHG1" s="80"/>
      <c r="NHH1" s="80"/>
      <c r="NHI1" s="80"/>
      <c r="NHJ1" s="80"/>
      <c r="NHK1" s="80"/>
      <c r="NHL1" s="80"/>
      <c r="NHM1" s="80"/>
      <c r="NHN1" s="80"/>
      <c r="NHO1" s="80"/>
      <c r="NHP1" s="80"/>
      <c r="NHQ1" s="80"/>
      <c r="NHR1" s="80"/>
      <c r="NHS1" s="80"/>
      <c r="NHT1" s="80"/>
      <c r="NHU1" s="80"/>
      <c r="NHV1" s="80"/>
      <c r="NHW1" s="80"/>
      <c r="NHX1" s="80"/>
      <c r="NHY1" s="80"/>
      <c r="NHZ1" s="80"/>
      <c r="NIA1" s="80"/>
      <c r="NIB1" s="80"/>
      <c r="NIC1" s="80"/>
      <c r="NID1" s="80"/>
      <c r="NIE1" s="80"/>
      <c r="NIF1" s="80"/>
      <c r="NIG1" s="80"/>
      <c r="NIH1" s="80"/>
      <c r="NII1" s="80"/>
      <c r="NIJ1" s="80"/>
      <c r="NIK1" s="80"/>
      <c r="NIL1" s="80"/>
      <c r="NIM1" s="80"/>
      <c r="NIN1" s="80"/>
      <c r="NIO1" s="80"/>
      <c r="NIP1" s="80"/>
      <c r="NIQ1" s="80"/>
      <c r="NIR1" s="80"/>
      <c r="NIS1" s="80"/>
      <c r="NIT1" s="80"/>
      <c r="NIU1" s="80"/>
      <c r="NIV1" s="80"/>
      <c r="NIW1" s="80"/>
      <c r="NIX1" s="80"/>
      <c r="NIY1" s="80"/>
      <c r="NIZ1" s="80"/>
      <c r="NJA1" s="80"/>
      <c r="NJB1" s="80"/>
      <c r="NJC1" s="80"/>
      <c r="NJD1" s="80"/>
      <c r="NJE1" s="80"/>
      <c r="NJF1" s="80"/>
      <c r="NJG1" s="80"/>
      <c r="NJH1" s="80"/>
      <c r="NJI1" s="80"/>
      <c r="NJJ1" s="80"/>
      <c r="NJK1" s="80"/>
      <c r="NJL1" s="80"/>
      <c r="NJM1" s="80"/>
      <c r="NJN1" s="80"/>
      <c r="NJO1" s="80"/>
      <c r="NJP1" s="80"/>
      <c r="NJQ1" s="80"/>
      <c r="NJR1" s="80"/>
      <c r="NJS1" s="80"/>
      <c r="NJT1" s="80"/>
      <c r="NJU1" s="80"/>
      <c r="NJV1" s="80"/>
      <c r="NJW1" s="80"/>
      <c r="NJX1" s="80"/>
      <c r="NJY1" s="80"/>
      <c r="NJZ1" s="80"/>
      <c r="NKA1" s="80"/>
      <c r="NKB1" s="80"/>
      <c r="NKC1" s="80"/>
      <c r="NKD1" s="80"/>
      <c r="NKE1" s="80"/>
      <c r="NKF1" s="80"/>
      <c r="NKG1" s="80"/>
      <c r="NKH1" s="80"/>
      <c r="NKI1" s="80"/>
      <c r="NKJ1" s="80"/>
      <c r="NKK1" s="80"/>
      <c r="NKL1" s="80"/>
      <c r="NKM1" s="80"/>
      <c r="NKN1" s="80"/>
      <c r="NKO1" s="80"/>
      <c r="NKP1" s="80"/>
      <c r="NKQ1" s="80"/>
      <c r="NKR1" s="80"/>
      <c r="NKS1" s="80"/>
      <c r="NKT1" s="80"/>
      <c r="NKU1" s="80"/>
      <c r="NKV1" s="80"/>
      <c r="NKW1" s="80"/>
      <c r="NKX1" s="80"/>
      <c r="NKY1" s="80"/>
      <c r="NKZ1" s="80"/>
      <c r="NLA1" s="80"/>
      <c r="NLB1" s="80"/>
      <c r="NLC1" s="80"/>
      <c r="NLD1" s="80"/>
      <c r="NLE1" s="80"/>
      <c r="NLF1" s="80"/>
      <c r="NLG1" s="80"/>
      <c r="NLH1" s="80"/>
      <c r="NLI1" s="80"/>
      <c r="NLJ1" s="80"/>
      <c r="NLK1" s="80"/>
      <c r="NLL1" s="80"/>
      <c r="NLM1" s="80"/>
      <c r="NLN1" s="80"/>
      <c r="NLO1" s="80"/>
      <c r="NLP1" s="80"/>
      <c r="NLQ1" s="80"/>
      <c r="NLR1" s="80"/>
      <c r="NLS1" s="80"/>
      <c r="NLT1" s="80"/>
      <c r="NLU1" s="80"/>
      <c r="NLV1" s="80"/>
      <c r="NLW1" s="80"/>
      <c r="NLX1" s="80"/>
      <c r="NLY1" s="80"/>
      <c r="NLZ1" s="80"/>
      <c r="NMA1" s="80"/>
      <c r="NMB1" s="80"/>
      <c r="NMC1" s="80"/>
      <c r="NMD1" s="80"/>
      <c r="NME1" s="80"/>
      <c r="NMF1" s="80"/>
      <c r="NMG1" s="80"/>
      <c r="NMH1" s="80"/>
      <c r="NMI1" s="80"/>
      <c r="NMJ1" s="80"/>
      <c r="NMK1" s="80"/>
      <c r="NML1" s="80"/>
      <c r="NMM1" s="80"/>
      <c r="NMN1" s="80"/>
      <c r="NMO1" s="80"/>
      <c r="NMP1" s="80"/>
      <c r="NMQ1" s="80"/>
      <c r="NMR1" s="80"/>
      <c r="NMS1" s="80"/>
      <c r="NMT1" s="80"/>
      <c r="NMU1" s="80"/>
      <c r="NMV1" s="80"/>
      <c r="NMW1" s="80"/>
      <c r="NMX1" s="80"/>
      <c r="NMY1" s="80"/>
      <c r="NMZ1" s="80"/>
      <c r="NNA1" s="80"/>
      <c r="NNB1" s="80"/>
      <c r="NNC1" s="80"/>
      <c r="NND1" s="80"/>
      <c r="NNE1" s="80"/>
      <c r="NNF1" s="80"/>
      <c r="NNG1" s="80"/>
      <c r="NNH1" s="80"/>
      <c r="NNI1" s="80"/>
      <c r="NNJ1" s="80"/>
      <c r="NNK1" s="80"/>
      <c r="NNL1" s="80"/>
      <c r="NNM1" s="80"/>
      <c r="NNN1" s="80"/>
      <c r="NNO1" s="80"/>
      <c r="NNP1" s="80"/>
      <c r="NNQ1" s="80"/>
      <c r="NNR1" s="80"/>
      <c r="NNS1" s="80"/>
      <c r="NNT1" s="80"/>
      <c r="NNU1" s="80"/>
      <c r="NNV1" s="80"/>
      <c r="NNW1" s="80"/>
      <c r="NNX1" s="80"/>
      <c r="NNY1" s="80"/>
      <c r="NNZ1" s="80"/>
      <c r="NOA1" s="80"/>
      <c r="NOB1" s="80"/>
      <c r="NOC1" s="80"/>
      <c r="NOD1" s="80"/>
      <c r="NOE1" s="80"/>
      <c r="NOF1" s="80"/>
      <c r="NOG1" s="80"/>
      <c r="NOH1" s="80"/>
      <c r="NOI1" s="80"/>
      <c r="NOJ1" s="80"/>
      <c r="NOK1" s="80"/>
      <c r="NOL1" s="80"/>
      <c r="NOM1" s="80"/>
      <c r="NON1" s="80"/>
      <c r="NOO1" s="80"/>
      <c r="NOP1" s="80"/>
      <c r="NOQ1" s="80"/>
      <c r="NOR1" s="80"/>
      <c r="NOS1" s="80"/>
      <c r="NOT1" s="80"/>
      <c r="NOU1" s="80"/>
      <c r="NOV1" s="80"/>
      <c r="NOW1" s="80"/>
      <c r="NOX1" s="80"/>
      <c r="NOY1" s="80"/>
      <c r="NOZ1" s="80"/>
      <c r="NPA1" s="80"/>
      <c r="NPB1" s="80"/>
      <c r="NPC1" s="80"/>
      <c r="NPD1" s="80"/>
      <c r="NPE1" s="80"/>
      <c r="NPF1" s="80"/>
      <c r="NPG1" s="80"/>
      <c r="NPH1" s="80"/>
      <c r="NPI1" s="80"/>
      <c r="NPJ1" s="80"/>
      <c r="NPK1" s="80"/>
      <c r="NPL1" s="80"/>
      <c r="NPM1" s="80"/>
      <c r="NPN1" s="80"/>
      <c r="NPO1" s="80"/>
      <c r="NPP1" s="80"/>
      <c r="NPQ1" s="80"/>
      <c r="NPR1" s="80"/>
      <c r="NPS1" s="80"/>
      <c r="NPT1" s="80"/>
      <c r="NPU1" s="80"/>
      <c r="NPV1" s="80"/>
      <c r="NPW1" s="80"/>
      <c r="NPX1" s="80"/>
      <c r="NPY1" s="80"/>
      <c r="NPZ1" s="80"/>
      <c r="NQA1" s="80"/>
      <c r="NQB1" s="80"/>
      <c r="NQC1" s="80"/>
      <c r="NQD1" s="80"/>
      <c r="NQE1" s="80"/>
      <c r="NQF1" s="80"/>
      <c r="NQG1" s="80"/>
      <c r="NQH1" s="80"/>
      <c r="NQI1" s="80"/>
      <c r="NQJ1" s="80"/>
      <c r="NQK1" s="80"/>
      <c r="NQL1" s="80"/>
      <c r="NQM1" s="80"/>
      <c r="NQN1" s="80"/>
      <c r="NQO1" s="80"/>
      <c r="NQP1" s="80"/>
      <c r="NQQ1" s="80"/>
      <c r="NQR1" s="80"/>
      <c r="NQS1" s="80"/>
      <c r="NQT1" s="80"/>
      <c r="NQU1" s="80"/>
      <c r="NQV1" s="80"/>
      <c r="NQW1" s="80"/>
      <c r="NQX1" s="80"/>
      <c r="NQY1" s="80"/>
      <c r="NQZ1" s="80"/>
      <c r="NRA1" s="80"/>
      <c r="NRB1" s="80"/>
      <c r="NRC1" s="80"/>
      <c r="NRD1" s="80"/>
      <c r="NRE1" s="80"/>
      <c r="NRF1" s="80"/>
      <c r="NRG1" s="80"/>
      <c r="NRH1" s="80"/>
      <c r="NRI1" s="80"/>
      <c r="NRJ1" s="80"/>
      <c r="NRK1" s="80"/>
      <c r="NRL1" s="80"/>
      <c r="NRM1" s="80"/>
      <c r="NRN1" s="80"/>
      <c r="NRO1" s="80"/>
      <c r="NRP1" s="80"/>
      <c r="NRQ1" s="80"/>
      <c r="NRR1" s="80"/>
      <c r="NRS1" s="80"/>
      <c r="NRT1" s="80"/>
      <c r="NRU1" s="80"/>
      <c r="NRV1" s="80"/>
      <c r="NRW1" s="80"/>
      <c r="NRX1" s="80"/>
      <c r="NRY1" s="80"/>
      <c r="NRZ1" s="80"/>
      <c r="NSA1" s="80"/>
      <c r="NSB1" s="80"/>
      <c r="NSC1" s="80"/>
      <c r="NSD1" s="80"/>
      <c r="NSE1" s="80"/>
      <c r="NSF1" s="80"/>
      <c r="NSG1" s="80"/>
      <c r="NSH1" s="80"/>
      <c r="NSI1" s="80"/>
      <c r="NSJ1" s="80"/>
      <c r="NSK1" s="80"/>
      <c r="NSL1" s="80"/>
      <c r="NSM1" s="80"/>
      <c r="NSN1" s="80"/>
      <c r="NSO1" s="80"/>
      <c r="NSP1" s="80"/>
      <c r="NSQ1" s="80"/>
      <c r="NSR1" s="80"/>
      <c r="NSS1" s="80"/>
      <c r="NST1" s="80"/>
      <c r="NSU1" s="80"/>
      <c r="NSV1" s="80"/>
      <c r="NSW1" s="80"/>
      <c r="NSX1" s="80"/>
      <c r="NSY1" s="80"/>
      <c r="NSZ1" s="80"/>
      <c r="NTA1" s="80"/>
      <c r="NTB1" s="80"/>
      <c r="NTC1" s="80"/>
      <c r="NTD1" s="80"/>
      <c r="NTE1" s="80"/>
      <c r="NTF1" s="80"/>
      <c r="NTG1" s="80"/>
      <c r="NTH1" s="80"/>
      <c r="NTI1" s="80"/>
      <c r="NTJ1" s="80"/>
      <c r="NTK1" s="80"/>
      <c r="NTL1" s="80"/>
      <c r="NTM1" s="80"/>
      <c r="NTN1" s="80"/>
      <c r="NTO1" s="80"/>
      <c r="NTP1" s="80"/>
      <c r="NTQ1" s="80"/>
      <c r="NTR1" s="80"/>
      <c r="NTS1" s="80"/>
      <c r="NTT1" s="80"/>
      <c r="NTU1" s="80"/>
      <c r="NTV1" s="80"/>
      <c r="NTW1" s="80"/>
      <c r="NTX1" s="80"/>
      <c r="NTY1" s="80"/>
      <c r="NTZ1" s="80"/>
      <c r="NUA1" s="80"/>
      <c r="NUB1" s="80"/>
      <c r="NUC1" s="80"/>
      <c r="NUD1" s="80"/>
      <c r="NUE1" s="80"/>
      <c r="NUF1" s="80"/>
      <c r="NUG1" s="80"/>
      <c r="NUH1" s="80"/>
      <c r="NUI1" s="80"/>
      <c r="NUJ1" s="80"/>
      <c r="NUK1" s="80"/>
      <c r="NUL1" s="80"/>
      <c r="NUM1" s="80"/>
      <c r="NUN1" s="80"/>
      <c r="NUO1" s="80"/>
      <c r="NUP1" s="80"/>
      <c r="NUQ1" s="80"/>
      <c r="NUR1" s="80"/>
      <c r="NUS1" s="80"/>
      <c r="NUT1" s="80"/>
      <c r="NUU1" s="80"/>
      <c r="NUV1" s="80"/>
      <c r="NUW1" s="80"/>
      <c r="NUX1" s="80"/>
      <c r="NUY1" s="80"/>
      <c r="NUZ1" s="80"/>
      <c r="NVA1" s="80"/>
      <c r="NVB1" s="80"/>
      <c r="NVC1" s="80"/>
      <c r="NVD1" s="80"/>
      <c r="NVE1" s="80"/>
      <c r="NVF1" s="80"/>
      <c r="NVG1" s="80"/>
      <c r="NVH1" s="80"/>
      <c r="NVI1" s="80"/>
      <c r="NVJ1" s="80"/>
      <c r="NVK1" s="80"/>
      <c r="NVL1" s="80"/>
      <c r="NVM1" s="80"/>
      <c r="NVN1" s="80"/>
      <c r="NVO1" s="80"/>
      <c r="NVP1" s="80"/>
      <c r="NVQ1" s="80"/>
      <c r="NVR1" s="80"/>
      <c r="NVS1" s="80"/>
      <c r="NVT1" s="80"/>
      <c r="NVU1" s="80"/>
      <c r="NVV1" s="80"/>
      <c r="NVW1" s="80"/>
      <c r="NVX1" s="80"/>
      <c r="NVY1" s="80"/>
      <c r="NVZ1" s="80"/>
      <c r="NWA1" s="80"/>
      <c r="NWB1" s="80"/>
      <c r="NWC1" s="80"/>
      <c r="NWD1" s="80"/>
      <c r="NWE1" s="80"/>
      <c r="NWF1" s="80"/>
      <c r="NWG1" s="80"/>
      <c r="NWH1" s="80"/>
      <c r="NWI1" s="80"/>
      <c r="NWJ1" s="80"/>
      <c r="NWK1" s="80"/>
      <c r="NWL1" s="80"/>
      <c r="NWM1" s="80"/>
      <c r="NWN1" s="80"/>
      <c r="NWO1" s="80"/>
      <c r="NWP1" s="80"/>
      <c r="NWQ1" s="80"/>
      <c r="NWR1" s="80"/>
      <c r="NWS1" s="80"/>
      <c r="NWT1" s="80"/>
      <c r="NWU1" s="80"/>
      <c r="NWV1" s="80"/>
      <c r="NWW1" s="80"/>
      <c r="NWX1" s="80"/>
      <c r="NWY1" s="80"/>
      <c r="NWZ1" s="80"/>
      <c r="NXA1" s="80"/>
      <c r="NXB1" s="80"/>
      <c r="NXC1" s="80"/>
      <c r="NXD1" s="80"/>
      <c r="NXE1" s="80"/>
      <c r="NXF1" s="80"/>
      <c r="NXG1" s="80"/>
      <c r="NXH1" s="80"/>
      <c r="NXI1" s="80"/>
      <c r="NXJ1" s="80"/>
      <c r="NXK1" s="80"/>
      <c r="NXL1" s="80"/>
      <c r="NXM1" s="80"/>
      <c r="NXN1" s="80"/>
      <c r="NXO1" s="80"/>
      <c r="NXP1" s="80"/>
      <c r="NXQ1" s="80"/>
      <c r="NXR1" s="80"/>
      <c r="NXS1" s="80"/>
      <c r="NXT1" s="80"/>
      <c r="NXU1" s="80"/>
      <c r="NXV1" s="80"/>
      <c r="NXW1" s="80"/>
      <c r="NXX1" s="80"/>
      <c r="NXY1" s="80"/>
      <c r="NXZ1" s="80"/>
      <c r="NYA1" s="80"/>
      <c r="NYB1" s="80"/>
      <c r="NYC1" s="80"/>
      <c r="NYD1" s="80"/>
      <c r="NYE1" s="80"/>
      <c r="NYF1" s="80"/>
      <c r="NYG1" s="80"/>
      <c r="NYH1" s="80"/>
      <c r="NYI1" s="80"/>
      <c r="NYJ1" s="80"/>
      <c r="NYK1" s="80"/>
      <c r="NYL1" s="80"/>
      <c r="NYM1" s="80"/>
      <c r="NYN1" s="80"/>
      <c r="NYO1" s="80"/>
      <c r="NYP1" s="80"/>
      <c r="NYQ1" s="80"/>
      <c r="NYR1" s="80"/>
      <c r="NYS1" s="80"/>
      <c r="NYT1" s="80"/>
      <c r="NYU1" s="80"/>
      <c r="NYV1" s="80"/>
      <c r="NYW1" s="80"/>
      <c r="NYX1" s="80"/>
      <c r="NYY1" s="80"/>
      <c r="NYZ1" s="80"/>
      <c r="NZA1" s="80"/>
      <c r="NZB1" s="80"/>
      <c r="NZC1" s="80"/>
      <c r="NZD1" s="80"/>
      <c r="NZE1" s="80"/>
      <c r="NZF1" s="80"/>
      <c r="NZG1" s="80"/>
      <c r="NZH1" s="80"/>
      <c r="NZI1" s="80"/>
      <c r="NZJ1" s="80"/>
      <c r="NZK1" s="80"/>
      <c r="NZL1" s="80"/>
      <c r="NZM1" s="80"/>
      <c r="NZN1" s="80"/>
      <c r="NZO1" s="80"/>
      <c r="NZP1" s="80"/>
      <c r="NZQ1" s="80"/>
      <c r="NZR1" s="80"/>
      <c r="NZS1" s="80"/>
      <c r="NZT1" s="80"/>
      <c r="NZU1" s="80"/>
      <c r="NZV1" s="80"/>
      <c r="NZW1" s="80"/>
      <c r="NZX1" s="80"/>
      <c r="NZY1" s="80"/>
      <c r="NZZ1" s="80"/>
      <c r="OAA1" s="80"/>
      <c r="OAB1" s="80"/>
      <c r="OAC1" s="80"/>
      <c r="OAD1" s="80"/>
      <c r="OAE1" s="80"/>
      <c r="OAF1" s="80"/>
      <c r="OAG1" s="80"/>
      <c r="OAH1" s="80"/>
      <c r="OAI1" s="80"/>
      <c r="OAJ1" s="80"/>
      <c r="OAK1" s="80"/>
      <c r="OAL1" s="80"/>
      <c r="OAM1" s="80"/>
      <c r="OAN1" s="80"/>
      <c r="OAO1" s="80"/>
      <c r="OAP1" s="80"/>
      <c r="OAQ1" s="80"/>
      <c r="OAR1" s="80"/>
      <c r="OAS1" s="80"/>
      <c r="OAT1" s="80"/>
      <c r="OAU1" s="80"/>
      <c r="OAV1" s="80"/>
      <c r="OAW1" s="80"/>
      <c r="OAX1" s="80"/>
      <c r="OAY1" s="80"/>
      <c r="OAZ1" s="80"/>
      <c r="OBA1" s="80"/>
      <c r="OBB1" s="80"/>
      <c r="OBC1" s="80"/>
      <c r="OBD1" s="80"/>
      <c r="OBE1" s="80"/>
      <c r="OBF1" s="80"/>
      <c r="OBG1" s="80"/>
      <c r="OBH1" s="80"/>
      <c r="OBI1" s="80"/>
      <c r="OBJ1" s="80"/>
      <c r="OBK1" s="80"/>
      <c r="OBL1" s="80"/>
      <c r="OBM1" s="80"/>
      <c r="OBN1" s="80"/>
      <c r="OBO1" s="80"/>
      <c r="OBP1" s="80"/>
      <c r="OBQ1" s="80"/>
      <c r="OBR1" s="80"/>
      <c r="OBS1" s="80"/>
      <c r="OBT1" s="80"/>
      <c r="OBU1" s="80"/>
      <c r="OBV1" s="80"/>
      <c r="OBW1" s="80"/>
      <c r="OBX1" s="80"/>
      <c r="OBY1" s="80"/>
      <c r="OBZ1" s="80"/>
      <c r="OCA1" s="80"/>
      <c r="OCB1" s="80"/>
      <c r="OCC1" s="80"/>
      <c r="OCD1" s="80"/>
      <c r="OCE1" s="80"/>
      <c r="OCF1" s="80"/>
      <c r="OCG1" s="80"/>
      <c r="OCH1" s="80"/>
      <c r="OCI1" s="80"/>
      <c r="OCJ1" s="80"/>
      <c r="OCK1" s="80"/>
      <c r="OCL1" s="80"/>
      <c r="OCM1" s="80"/>
      <c r="OCN1" s="80"/>
      <c r="OCO1" s="80"/>
      <c r="OCP1" s="80"/>
      <c r="OCQ1" s="80"/>
      <c r="OCR1" s="80"/>
      <c r="OCS1" s="80"/>
      <c r="OCT1" s="80"/>
      <c r="OCU1" s="80"/>
      <c r="OCV1" s="80"/>
      <c r="OCW1" s="80"/>
      <c r="OCX1" s="80"/>
      <c r="OCY1" s="80"/>
      <c r="OCZ1" s="80"/>
      <c r="ODA1" s="80"/>
      <c r="ODB1" s="80"/>
      <c r="ODC1" s="80"/>
      <c r="ODD1" s="80"/>
      <c r="ODE1" s="80"/>
      <c r="ODF1" s="80"/>
      <c r="ODG1" s="80"/>
      <c r="ODH1" s="80"/>
      <c r="ODI1" s="80"/>
      <c r="ODJ1" s="80"/>
      <c r="ODK1" s="80"/>
      <c r="ODL1" s="80"/>
      <c r="ODM1" s="80"/>
      <c r="ODN1" s="80"/>
      <c r="ODO1" s="80"/>
      <c r="ODP1" s="80"/>
      <c r="ODQ1" s="80"/>
      <c r="ODR1" s="80"/>
      <c r="ODS1" s="80"/>
      <c r="ODT1" s="80"/>
      <c r="ODU1" s="80"/>
      <c r="ODV1" s="80"/>
      <c r="ODW1" s="80"/>
      <c r="ODX1" s="80"/>
      <c r="ODY1" s="80"/>
      <c r="ODZ1" s="80"/>
      <c r="OEA1" s="80"/>
      <c r="OEB1" s="80"/>
      <c r="OEC1" s="80"/>
      <c r="OED1" s="80"/>
      <c r="OEE1" s="80"/>
      <c r="OEF1" s="80"/>
      <c r="OEG1" s="80"/>
      <c r="OEH1" s="80"/>
      <c r="OEI1" s="80"/>
      <c r="OEJ1" s="80"/>
      <c r="OEK1" s="80"/>
      <c r="OEL1" s="80"/>
      <c r="OEM1" s="80"/>
      <c r="OEN1" s="80"/>
      <c r="OEO1" s="80"/>
      <c r="OEP1" s="80"/>
      <c r="OEQ1" s="80"/>
      <c r="OER1" s="80"/>
      <c r="OES1" s="80"/>
      <c r="OET1" s="80"/>
      <c r="OEU1" s="80"/>
      <c r="OEV1" s="80"/>
      <c r="OEW1" s="80"/>
      <c r="OEX1" s="80"/>
      <c r="OEY1" s="80"/>
      <c r="OEZ1" s="80"/>
      <c r="OFA1" s="80"/>
      <c r="OFB1" s="80"/>
      <c r="OFC1" s="80"/>
      <c r="OFD1" s="80"/>
      <c r="OFE1" s="80"/>
      <c r="OFF1" s="80"/>
      <c r="OFG1" s="80"/>
      <c r="OFH1" s="80"/>
      <c r="OFI1" s="80"/>
      <c r="OFJ1" s="80"/>
      <c r="OFK1" s="80"/>
      <c r="OFL1" s="80"/>
      <c r="OFM1" s="80"/>
      <c r="OFN1" s="80"/>
      <c r="OFO1" s="80"/>
      <c r="OFP1" s="80"/>
      <c r="OFQ1" s="80"/>
      <c r="OFR1" s="80"/>
      <c r="OFS1" s="80"/>
      <c r="OFT1" s="80"/>
      <c r="OFU1" s="80"/>
      <c r="OFV1" s="80"/>
      <c r="OFW1" s="80"/>
      <c r="OFX1" s="80"/>
      <c r="OFY1" s="80"/>
      <c r="OFZ1" s="80"/>
      <c r="OGA1" s="80"/>
      <c r="OGB1" s="80"/>
      <c r="OGC1" s="80"/>
      <c r="OGD1" s="80"/>
      <c r="OGE1" s="80"/>
      <c r="OGF1" s="80"/>
      <c r="OGG1" s="80"/>
      <c r="OGH1" s="80"/>
      <c r="OGI1" s="80"/>
      <c r="OGJ1" s="80"/>
      <c r="OGK1" s="80"/>
      <c r="OGL1" s="80"/>
      <c r="OGM1" s="80"/>
      <c r="OGN1" s="80"/>
      <c r="OGO1" s="80"/>
      <c r="OGP1" s="80"/>
      <c r="OGQ1" s="80"/>
      <c r="OGR1" s="80"/>
      <c r="OGS1" s="80"/>
      <c r="OGT1" s="80"/>
      <c r="OGU1" s="80"/>
      <c r="OGV1" s="80"/>
      <c r="OGW1" s="80"/>
      <c r="OGX1" s="80"/>
      <c r="OGY1" s="80"/>
      <c r="OGZ1" s="80"/>
      <c r="OHA1" s="80"/>
      <c r="OHB1" s="80"/>
      <c r="OHC1" s="80"/>
      <c r="OHD1" s="80"/>
      <c r="OHE1" s="80"/>
      <c r="OHF1" s="80"/>
      <c r="OHG1" s="80"/>
      <c r="OHH1" s="80"/>
      <c r="OHI1" s="80"/>
      <c r="OHJ1" s="80"/>
      <c r="OHK1" s="80"/>
      <c r="OHL1" s="80"/>
      <c r="OHM1" s="80"/>
      <c r="OHN1" s="80"/>
      <c r="OHO1" s="80"/>
      <c r="OHP1" s="80"/>
      <c r="OHQ1" s="80"/>
      <c r="OHR1" s="80"/>
      <c r="OHS1" s="80"/>
      <c r="OHT1" s="80"/>
      <c r="OHU1" s="80"/>
      <c r="OHV1" s="80"/>
      <c r="OHW1" s="80"/>
      <c r="OHX1" s="80"/>
      <c r="OHY1" s="80"/>
      <c r="OHZ1" s="80"/>
      <c r="OIA1" s="80"/>
      <c r="OIB1" s="80"/>
      <c r="OIC1" s="80"/>
      <c r="OID1" s="80"/>
      <c r="OIE1" s="80"/>
      <c r="OIF1" s="80"/>
      <c r="OIG1" s="80"/>
      <c r="OIH1" s="80"/>
      <c r="OII1" s="80"/>
      <c r="OIJ1" s="80"/>
      <c r="OIK1" s="80"/>
      <c r="OIL1" s="80"/>
      <c r="OIM1" s="80"/>
      <c r="OIN1" s="80"/>
      <c r="OIO1" s="80"/>
      <c r="OIP1" s="80"/>
      <c r="OIQ1" s="80"/>
      <c r="OIR1" s="80"/>
      <c r="OIS1" s="80"/>
      <c r="OIT1" s="80"/>
      <c r="OIU1" s="80"/>
      <c r="OIV1" s="80"/>
      <c r="OIW1" s="80"/>
      <c r="OIX1" s="80"/>
      <c r="OIY1" s="80"/>
      <c r="OIZ1" s="80"/>
      <c r="OJA1" s="80"/>
      <c r="OJB1" s="80"/>
      <c r="OJC1" s="80"/>
      <c r="OJD1" s="80"/>
      <c r="OJE1" s="80"/>
      <c r="OJF1" s="80"/>
      <c r="OJG1" s="80"/>
      <c r="OJH1" s="80"/>
      <c r="OJI1" s="80"/>
      <c r="OJJ1" s="80"/>
      <c r="OJK1" s="80"/>
      <c r="OJL1" s="80"/>
      <c r="OJM1" s="80"/>
      <c r="OJN1" s="80"/>
      <c r="OJO1" s="80"/>
      <c r="OJP1" s="80"/>
      <c r="OJQ1" s="80"/>
      <c r="OJR1" s="80"/>
      <c r="OJS1" s="80"/>
      <c r="OJT1" s="80"/>
      <c r="OJU1" s="80"/>
      <c r="OJV1" s="80"/>
      <c r="OJW1" s="80"/>
      <c r="OJX1" s="80"/>
      <c r="OJY1" s="80"/>
      <c r="OJZ1" s="80"/>
      <c r="OKA1" s="80"/>
      <c r="OKB1" s="80"/>
      <c r="OKC1" s="80"/>
      <c r="OKD1" s="80"/>
      <c r="OKE1" s="80"/>
      <c r="OKF1" s="80"/>
      <c r="OKG1" s="80"/>
      <c r="OKH1" s="80"/>
      <c r="OKI1" s="80"/>
      <c r="OKJ1" s="80"/>
      <c r="OKK1" s="80"/>
      <c r="OKL1" s="80"/>
      <c r="OKM1" s="80"/>
      <c r="OKN1" s="80"/>
      <c r="OKO1" s="80"/>
      <c r="OKP1" s="80"/>
      <c r="OKQ1" s="80"/>
      <c r="OKR1" s="80"/>
      <c r="OKS1" s="80"/>
      <c r="OKT1" s="80"/>
      <c r="OKU1" s="80"/>
      <c r="OKV1" s="80"/>
      <c r="OKW1" s="80"/>
      <c r="OKX1" s="80"/>
      <c r="OKY1" s="80"/>
      <c r="OKZ1" s="80"/>
      <c r="OLA1" s="80"/>
      <c r="OLB1" s="80"/>
      <c r="OLC1" s="80"/>
      <c r="OLD1" s="80"/>
      <c r="OLE1" s="80"/>
      <c r="OLF1" s="80"/>
      <c r="OLG1" s="80"/>
      <c r="OLH1" s="80"/>
      <c r="OLI1" s="80"/>
      <c r="OLJ1" s="80"/>
      <c r="OLK1" s="80"/>
      <c r="OLL1" s="80"/>
      <c r="OLM1" s="80"/>
      <c r="OLN1" s="80"/>
      <c r="OLO1" s="80"/>
      <c r="OLP1" s="80"/>
      <c r="OLQ1" s="80"/>
      <c r="OLR1" s="80"/>
      <c r="OLS1" s="80"/>
      <c r="OLT1" s="80"/>
      <c r="OLU1" s="80"/>
      <c r="OLV1" s="80"/>
      <c r="OLW1" s="80"/>
      <c r="OLX1" s="80"/>
      <c r="OLY1" s="80"/>
      <c r="OLZ1" s="80"/>
      <c r="OMA1" s="80"/>
      <c r="OMB1" s="80"/>
      <c r="OMC1" s="80"/>
      <c r="OMD1" s="80"/>
      <c r="OME1" s="80"/>
      <c r="OMF1" s="80"/>
      <c r="OMG1" s="80"/>
      <c r="OMH1" s="80"/>
      <c r="OMI1" s="80"/>
      <c r="OMJ1" s="80"/>
      <c r="OMK1" s="80"/>
      <c r="OML1" s="80"/>
      <c r="OMM1" s="80"/>
      <c r="OMN1" s="80"/>
      <c r="OMO1" s="80"/>
      <c r="OMP1" s="80"/>
      <c r="OMQ1" s="80"/>
      <c r="OMR1" s="80"/>
      <c r="OMS1" s="80"/>
      <c r="OMT1" s="80"/>
      <c r="OMU1" s="80"/>
      <c r="OMV1" s="80"/>
      <c r="OMW1" s="80"/>
      <c r="OMX1" s="80"/>
      <c r="OMY1" s="80"/>
      <c r="OMZ1" s="80"/>
      <c r="ONA1" s="80"/>
      <c r="ONB1" s="80"/>
      <c r="ONC1" s="80"/>
      <c r="OND1" s="80"/>
      <c r="ONE1" s="80"/>
      <c r="ONF1" s="80"/>
      <c r="ONG1" s="80"/>
      <c r="ONH1" s="80"/>
      <c r="ONI1" s="80"/>
      <c r="ONJ1" s="80"/>
      <c r="ONK1" s="80"/>
      <c r="ONL1" s="80"/>
      <c r="ONM1" s="80"/>
      <c r="ONN1" s="80"/>
      <c r="ONO1" s="80"/>
      <c r="ONP1" s="80"/>
      <c r="ONQ1" s="80"/>
      <c r="ONR1" s="80"/>
      <c r="ONS1" s="80"/>
      <c r="ONT1" s="80"/>
      <c r="ONU1" s="80"/>
      <c r="ONV1" s="80"/>
      <c r="ONW1" s="80"/>
      <c r="ONX1" s="80"/>
      <c r="ONY1" s="80"/>
      <c r="ONZ1" s="80"/>
      <c r="OOA1" s="80"/>
      <c r="OOB1" s="80"/>
      <c r="OOC1" s="80"/>
      <c r="OOD1" s="80"/>
      <c r="OOE1" s="80"/>
      <c r="OOF1" s="80"/>
      <c r="OOG1" s="80"/>
      <c r="OOH1" s="80"/>
      <c r="OOI1" s="80"/>
      <c r="OOJ1" s="80"/>
      <c r="OOK1" s="80"/>
      <c r="OOL1" s="80"/>
      <c r="OOM1" s="80"/>
      <c r="OON1" s="80"/>
      <c r="OOO1" s="80"/>
      <c r="OOP1" s="80"/>
      <c r="OOQ1" s="80"/>
      <c r="OOR1" s="80"/>
      <c r="OOS1" s="80"/>
      <c r="OOT1" s="80"/>
      <c r="OOU1" s="80"/>
      <c r="OOV1" s="80"/>
      <c r="OOW1" s="80"/>
      <c r="OOX1" s="80"/>
      <c r="OOY1" s="80"/>
      <c r="OOZ1" s="80"/>
      <c r="OPA1" s="80"/>
      <c r="OPB1" s="80"/>
      <c r="OPC1" s="80"/>
      <c r="OPD1" s="80"/>
      <c r="OPE1" s="80"/>
      <c r="OPF1" s="80"/>
      <c r="OPG1" s="80"/>
      <c r="OPH1" s="80"/>
      <c r="OPI1" s="80"/>
      <c r="OPJ1" s="80"/>
      <c r="OPK1" s="80"/>
      <c r="OPL1" s="80"/>
      <c r="OPM1" s="80"/>
      <c r="OPN1" s="80"/>
      <c r="OPO1" s="80"/>
      <c r="OPP1" s="80"/>
      <c r="OPQ1" s="80"/>
      <c r="OPR1" s="80"/>
      <c r="OPS1" s="80"/>
      <c r="OPT1" s="80"/>
      <c r="OPU1" s="80"/>
      <c r="OPV1" s="80"/>
      <c r="OPW1" s="80"/>
      <c r="OPX1" s="80"/>
      <c r="OPY1" s="80"/>
      <c r="OPZ1" s="80"/>
      <c r="OQA1" s="80"/>
      <c r="OQB1" s="80"/>
      <c r="OQC1" s="80"/>
      <c r="OQD1" s="80"/>
      <c r="OQE1" s="80"/>
      <c r="OQF1" s="80"/>
      <c r="OQG1" s="80"/>
      <c r="OQH1" s="80"/>
      <c r="OQI1" s="80"/>
      <c r="OQJ1" s="80"/>
      <c r="OQK1" s="80"/>
      <c r="OQL1" s="80"/>
      <c r="OQM1" s="80"/>
      <c r="OQN1" s="80"/>
      <c r="OQO1" s="80"/>
      <c r="OQP1" s="80"/>
      <c r="OQQ1" s="80"/>
      <c r="OQR1" s="80"/>
      <c r="OQS1" s="80"/>
      <c r="OQT1" s="80"/>
      <c r="OQU1" s="80"/>
      <c r="OQV1" s="80"/>
      <c r="OQW1" s="80"/>
      <c r="OQX1" s="80"/>
      <c r="OQY1" s="80"/>
      <c r="OQZ1" s="80"/>
      <c r="ORA1" s="80"/>
      <c r="ORB1" s="80"/>
      <c r="ORC1" s="80"/>
      <c r="ORD1" s="80"/>
      <c r="ORE1" s="80"/>
      <c r="ORF1" s="80"/>
      <c r="ORG1" s="80"/>
      <c r="ORH1" s="80"/>
      <c r="ORI1" s="80"/>
      <c r="ORJ1" s="80"/>
      <c r="ORK1" s="80"/>
      <c r="ORL1" s="80"/>
      <c r="ORM1" s="80"/>
      <c r="ORN1" s="80"/>
      <c r="ORO1" s="80"/>
      <c r="ORP1" s="80"/>
      <c r="ORQ1" s="80"/>
      <c r="ORR1" s="80"/>
      <c r="ORS1" s="80"/>
      <c r="ORT1" s="80"/>
      <c r="ORU1" s="80"/>
      <c r="ORV1" s="80"/>
      <c r="ORW1" s="80"/>
      <c r="ORX1" s="80"/>
      <c r="ORY1" s="80"/>
      <c r="ORZ1" s="80"/>
      <c r="OSA1" s="80"/>
      <c r="OSB1" s="80"/>
      <c r="OSC1" s="80"/>
      <c r="OSD1" s="80"/>
      <c r="OSE1" s="80"/>
      <c r="OSF1" s="80"/>
      <c r="OSG1" s="80"/>
      <c r="OSH1" s="80"/>
      <c r="OSI1" s="80"/>
      <c r="OSJ1" s="80"/>
      <c r="OSK1" s="80"/>
      <c r="OSL1" s="80"/>
      <c r="OSM1" s="80"/>
      <c r="OSN1" s="80"/>
      <c r="OSO1" s="80"/>
      <c r="OSP1" s="80"/>
      <c r="OSQ1" s="80"/>
      <c r="OSR1" s="80"/>
      <c r="OSS1" s="80"/>
      <c r="OST1" s="80"/>
      <c r="OSU1" s="80"/>
      <c r="OSV1" s="80"/>
      <c r="OSW1" s="80"/>
      <c r="OSX1" s="80"/>
      <c r="OSY1" s="80"/>
      <c r="OSZ1" s="80"/>
      <c r="OTA1" s="80"/>
      <c r="OTB1" s="80"/>
      <c r="OTC1" s="80"/>
      <c r="OTD1" s="80"/>
      <c r="OTE1" s="80"/>
      <c r="OTF1" s="80"/>
      <c r="OTG1" s="80"/>
      <c r="OTH1" s="80"/>
      <c r="OTI1" s="80"/>
      <c r="OTJ1" s="80"/>
      <c r="OTK1" s="80"/>
      <c r="OTL1" s="80"/>
      <c r="OTM1" s="80"/>
      <c r="OTN1" s="80"/>
      <c r="OTO1" s="80"/>
      <c r="OTP1" s="80"/>
      <c r="OTQ1" s="80"/>
      <c r="OTR1" s="80"/>
      <c r="OTS1" s="80"/>
      <c r="OTT1" s="80"/>
      <c r="OTU1" s="80"/>
      <c r="OTV1" s="80"/>
      <c r="OTW1" s="80"/>
      <c r="OTX1" s="80"/>
      <c r="OTY1" s="80"/>
      <c r="OTZ1" s="80"/>
      <c r="OUA1" s="80"/>
      <c r="OUB1" s="80"/>
      <c r="OUC1" s="80"/>
      <c r="OUD1" s="80"/>
      <c r="OUE1" s="80"/>
      <c r="OUF1" s="80"/>
      <c r="OUG1" s="80"/>
      <c r="OUH1" s="80"/>
      <c r="OUI1" s="80"/>
      <c r="OUJ1" s="80"/>
      <c r="OUK1" s="80"/>
      <c r="OUL1" s="80"/>
      <c r="OUM1" s="80"/>
      <c r="OUN1" s="80"/>
      <c r="OUO1" s="80"/>
      <c r="OUP1" s="80"/>
      <c r="OUQ1" s="80"/>
      <c r="OUR1" s="80"/>
      <c r="OUS1" s="80"/>
      <c r="OUT1" s="80"/>
      <c r="OUU1" s="80"/>
      <c r="OUV1" s="80"/>
      <c r="OUW1" s="80"/>
      <c r="OUX1" s="80"/>
      <c r="OUY1" s="80"/>
      <c r="OUZ1" s="80"/>
      <c r="OVA1" s="80"/>
      <c r="OVB1" s="80"/>
      <c r="OVC1" s="80"/>
      <c r="OVD1" s="80"/>
      <c r="OVE1" s="80"/>
      <c r="OVF1" s="80"/>
      <c r="OVG1" s="80"/>
      <c r="OVH1" s="80"/>
      <c r="OVI1" s="80"/>
      <c r="OVJ1" s="80"/>
      <c r="OVK1" s="80"/>
      <c r="OVL1" s="80"/>
      <c r="OVM1" s="80"/>
      <c r="OVN1" s="80"/>
      <c r="OVO1" s="80"/>
      <c r="OVP1" s="80"/>
      <c r="OVQ1" s="80"/>
      <c r="OVR1" s="80"/>
      <c r="OVS1" s="80"/>
      <c r="OVT1" s="80"/>
      <c r="OVU1" s="80"/>
      <c r="OVV1" s="80"/>
      <c r="OVW1" s="80"/>
      <c r="OVX1" s="80"/>
      <c r="OVY1" s="80"/>
      <c r="OVZ1" s="80"/>
      <c r="OWA1" s="80"/>
      <c r="OWB1" s="80"/>
      <c r="OWC1" s="80"/>
      <c r="OWD1" s="80"/>
      <c r="OWE1" s="80"/>
      <c r="OWF1" s="80"/>
      <c r="OWG1" s="80"/>
      <c r="OWH1" s="80"/>
      <c r="OWI1" s="80"/>
      <c r="OWJ1" s="80"/>
      <c r="OWK1" s="80"/>
      <c r="OWL1" s="80"/>
      <c r="OWM1" s="80"/>
      <c r="OWN1" s="80"/>
      <c r="OWO1" s="80"/>
      <c r="OWP1" s="80"/>
      <c r="OWQ1" s="80"/>
      <c r="OWR1" s="80"/>
      <c r="OWS1" s="80"/>
      <c r="OWT1" s="80"/>
      <c r="OWU1" s="80"/>
      <c r="OWV1" s="80"/>
      <c r="OWW1" s="80"/>
      <c r="OWX1" s="80"/>
      <c r="OWY1" s="80"/>
      <c r="OWZ1" s="80"/>
      <c r="OXA1" s="80"/>
      <c r="OXB1" s="80"/>
      <c r="OXC1" s="80"/>
      <c r="OXD1" s="80"/>
      <c r="OXE1" s="80"/>
      <c r="OXF1" s="80"/>
      <c r="OXG1" s="80"/>
      <c r="OXH1" s="80"/>
      <c r="OXI1" s="80"/>
      <c r="OXJ1" s="80"/>
      <c r="OXK1" s="80"/>
      <c r="OXL1" s="80"/>
      <c r="OXM1" s="80"/>
      <c r="OXN1" s="80"/>
      <c r="OXO1" s="80"/>
      <c r="OXP1" s="80"/>
      <c r="OXQ1" s="80"/>
      <c r="OXR1" s="80"/>
      <c r="OXS1" s="80"/>
      <c r="OXT1" s="80"/>
      <c r="OXU1" s="80"/>
      <c r="OXV1" s="80"/>
      <c r="OXW1" s="80"/>
      <c r="OXX1" s="80"/>
      <c r="OXY1" s="80"/>
      <c r="OXZ1" s="80"/>
      <c r="OYA1" s="80"/>
      <c r="OYB1" s="80"/>
      <c r="OYC1" s="80"/>
      <c r="OYD1" s="80"/>
      <c r="OYE1" s="80"/>
      <c r="OYF1" s="80"/>
      <c r="OYG1" s="80"/>
      <c r="OYH1" s="80"/>
      <c r="OYI1" s="80"/>
      <c r="OYJ1" s="80"/>
      <c r="OYK1" s="80"/>
      <c r="OYL1" s="80"/>
      <c r="OYM1" s="80"/>
      <c r="OYN1" s="80"/>
      <c r="OYO1" s="80"/>
      <c r="OYP1" s="80"/>
      <c r="OYQ1" s="80"/>
      <c r="OYR1" s="80"/>
      <c r="OYS1" s="80"/>
      <c r="OYT1" s="80"/>
      <c r="OYU1" s="80"/>
      <c r="OYV1" s="80"/>
      <c r="OYW1" s="80"/>
      <c r="OYX1" s="80"/>
      <c r="OYY1" s="80"/>
      <c r="OYZ1" s="80"/>
      <c r="OZA1" s="80"/>
      <c r="OZB1" s="80"/>
      <c r="OZC1" s="80"/>
      <c r="OZD1" s="80"/>
      <c r="OZE1" s="80"/>
      <c r="OZF1" s="80"/>
      <c r="OZG1" s="80"/>
      <c r="OZH1" s="80"/>
      <c r="OZI1" s="80"/>
      <c r="OZJ1" s="80"/>
      <c r="OZK1" s="80"/>
      <c r="OZL1" s="80"/>
      <c r="OZM1" s="80"/>
      <c r="OZN1" s="80"/>
      <c r="OZO1" s="80"/>
      <c r="OZP1" s="80"/>
      <c r="OZQ1" s="80"/>
      <c r="OZR1" s="80"/>
      <c r="OZS1" s="80"/>
      <c r="OZT1" s="80"/>
      <c r="OZU1" s="80"/>
      <c r="OZV1" s="80"/>
      <c r="OZW1" s="80"/>
      <c r="OZX1" s="80"/>
      <c r="OZY1" s="80"/>
      <c r="OZZ1" s="80"/>
      <c r="PAA1" s="80"/>
      <c r="PAB1" s="80"/>
      <c r="PAC1" s="80"/>
      <c r="PAD1" s="80"/>
      <c r="PAE1" s="80"/>
      <c r="PAF1" s="80"/>
      <c r="PAG1" s="80"/>
      <c r="PAH1" s="80"/>
      <c r="PAI1" s="80"/>
      <c r="PAJ1" s="80"/>
      <c r="PAK1" s="80"/>
      <c r="PAL1" s="80"/>
      <c r="PAM1" s="80"/>
      <c r="PAN1" s="80"/>
      <c r="PAO1" s="80"/>
      <c r="PAP1" s="80"/>
      <c r="PAQ1" s="80"/>
      <c r="PAR1" s="80"/>
      <c r="PAS1" s="80"/>
      <c r="PAT1" s="80"/>
      <c r="PAU1" s="80"/>
      <c r="PAV1" s="80"/>
      <c r="PAW1" s="80"/>
      <c r="PAX1" s="80"/>
      <c r="PAY1" s="80"/>
      <c r="PAZ1" s="80"/>
      <c r="PBA1" s="80"/>
      <c r="PBB1" s="80"/>
      <c r="PBC1" s="80"/>
      <c r="PBD1" s="80"/>
      <c r="PBE1" s="80"/>
      <c r="PBF1" s="80"/>
      <c r="PBG1" s="80"/>
      <c r="PBH1" s="80"/>
      <c r="PBI1" s="80"/>
      <c r="PBJ1" s="80"/>
      <c r="PBK1" s="80"/>
      <c r="PBL1" s="80"/>
      <c r="PBM1" s="80"/>
      <c r="PBN1" s="80"/>
      <c r="PBO1" s="80"/>
      <c r="PBP1" s="80"/>
      <c r="PBQ1" s="80"/>
      <c r="PBR1" s="80"/>
      <c r="PBS1" s="80"/>
      <c r="PBT1" s="80"/>
      <c r="PBU1" s="80"/>
      <c r="PBV1" s="80"/>
      <c r="PBW1" s="80"/>
      <c r="PBX1" s="80"/>
      <c r="PBY1" s="80"/>
      <c r="PBZ1" s="80"/>
      <c r="PCA1" s="80"/>
      <c r="PCB1" s="80"/>
      <c r="PCC1" s="80"/>
      <c r="PCD1" s="80"/>
      <c r="PCE1" s="80"/>
      <c r="PCF1" s="80"/>
      <c r="PCG1" s="80"/>
      <c r="PCH1" s="80"/>
      <c r="PCI1" s="80"/>
      <c r="PCJ1" s="80"/>
      <c r="PCK1" s="80"/>
      <c r="PCL1" s="80"/>
      <c r="PCM1" s="80"/>
      <c r="PCN1" s="80"/>
      <c r="PCO1" s="80"/>
      <c r="PCP1" s="80"/>
      <c r="PCQ1" s="80"/>
      <c r="PCR1" s="80"/>
      <c r="PCS1" s="80"/>
      <c r="PCT1" s="80"/>
      <c r="PCU1" s="80"/>
      <c r="PCV1" s="80"/>
      <c r="PCW1" s="80"/>
      <c r="PCX1" s="80"/>
      <c r="PCY1" s="80"/>
      <c r="PCZ1" s="80"/>
      <c r="PDA1" s="80"/>
      <c r="PDB1" s="80"/>
      <c r="PDC1" s="80"/>
      <c r="PDD1" s="80"/>
      <c r="PDE1" s="80"/>
      <c r="PDF1" s="80"/>
      <c r="PDG1" s="80"/>
      <c r="PDH1" s="80"/>
      <c r="PDI1" s="80"/>
      <c r="PDJ1" s="80"/>
      <c r="PDK1" s="80"/>
      <c r="PDL1" s="80"/>
      <c r="PDM1" s="80"/>
      <c r="PDN1" s="80"/>
      <c r="PDO1" s="80"/>
      <c r="PDP1" s="80"/>
      <c r="PDQ1" s="80"/>
      <c r="PDR1" s="80"/>
      <c r="PDS1" s="80"/>
      <c r="PDT1" s="80"/>
      <c r="PDU1" s="80"/>
      <c r="PDV1" s="80"/>
      <c r="PDW1" s="80"/>
      <c r="PDX1" s="80"/>
      <c r="PDY1" s="80"/>
      <c r="PDZ1" s="80"/>
      <c r="PEA1" s="80"/>
      <c r="PEB1" s="80"/>
      <c r="PEC1" s="80"/>
      <c r="PED1" s="80"/>
      <c r="PEE1" s="80"/>
      <c r="PEF1" s="80"/>
      <c r="PEG1" s="80"/>
      <c r="PEH1" s="80"/>
      <c r="PEI1" s="80"/>
      <c r="PEJ1" s="80"/>
      <c r="PEK1" s="80"/>
      <c r="PEL1" s="80"/>
      <c r="PEM1" s="80"/>
      <c r="PEN1" s="80"/>
      <c r="PEO1" s="80"/>
      <c r="PEP1" s="80"/>
      <c r="PEQ1" s="80"/>
      <c r="PER1" s="80"/>
      <c r="PES1" s="80"/>
      <c r="PET1" s="80"/>
      <c r="PEU1" s="80"/>
      <c r="PEV1" s="80"/>
      <c r="PEW1" s="80"/>
      <c r="PEX1" s="80"/>
      <c r="PEY1" s="80"/>
      <c r="PEZ1" s="80"/>
      <c r="PFA1" s="80"/>
      <c r="PFB1" s="80"/>
      <c r="PFC1" s="80"/>
      <c r="PFD1" s="80"/>
      <c r="PFE1" s="80"/>
      <c r="PFF1" s="80"/>
      <c r="PFG1" s="80"/>
      <c r="PFH1" s="80"/>
      <c r="PFI1" s="80"/>
      <c r="PFJ1" s="80"/>
      <c r="PFK1" s="80"/>
      <c r="PFL1" s="80"/>
      <c r="PFM1" s="80"/>
      <c r="PFN1" s="80"/>
      <c r="PFO1" s="80"/>
      <c r="PFP1" s="80"/>
      <c r="PFQ1" s="80"/>
      <c r="PFR1" s="80"/>
      <c r="PFS1" s="80"/>
      <c r="PFT1" s="80"/>
      <c r="PFU1" s="80"/>
      <c r="PFV1" s="80"/>
      <c r="PFW1" s="80"/>
      <c r="PFX1" s="80"/>
      <c r="PFY1" s="80"/>
      <c r="PFZ1" s="80"/>
      <c r="PGA1" s="80"/>
      <c r="PGB1" s="80"/>
      <c r="PGC1" s="80"/>
      <c r="PGD1" s="80"/>
      <c r="PGE1" s="80"/>
      <c r="PGF1" s="80"/>
      <c r="PGG1" s="80"/>
      <c r="PGH1" s="80"/>
      <c r="PGI1" s="80"/>
      <c r="PGJ1" s="80"/>
      <c r="PGK1" s="80"/>
      <c r="PGL1" s="80"/>
      <c r="PGM1" s="80"/>
      <c r="PGN1" s="80"/>
      <c r="PGO1" s="80"/>
      <c r="PGP1" s="80"/>
      <c r="PGQ1" s="80"/>
      <c r="PGR1" s="80"/>
      <c r="PGS1" s="80"/>
      <c r="PGT1" s="80"/>
      <c r="PGU1" s="80"/>
      <c r="PGV1" s="80"/>
      <c r="PGW1" s="80"/>
      <c r="PGX1" s="80"/>
      <c r="PGY1" s="80"/>
      <c r="PGZ1" s="80"/>
      <c r="PHA1" s="80"/>
      <c r="PHB1" s="80"/>
      <c r="PHC1" s="80"/>
      <c r="PHD1" s="80"/>
      <c r="PHE1" s="80"/>
      <c r="PHF1" s="80"/>
      <c r="PHG1" s="80"/>
      <c r="PHH1" s="80"/>
      <c r="PHI1" s="80"/>
      <c r="PHJ1" s="80"/>
      <c r="PHK1" s="80"/>
      <c r="PHL1" s="80"/>
      <c r="PHM1" s="80"/>
      <c r="PHN1" s="80"/>
      <c r="PHO1" s="80"/>
      <c r="PHP1" s="80"/>
      <c r="PHQ1" s="80"/>
      <c r="PHR1" s="80"/>
      <c r="PHS1" s="80"/>
      <c r="PHT1" s="80"/>
      <c r="PHU1" s="80"/>
      <c r="PHV1" s="80"/>
      <c r="PHW1" s="80"/>
      <c r="PHX1" s="80"/>
      <c r="PHY1" s="80"/>
      <c r="PHZ1" s="80"/>
      <c r="PIA1" s="80"/>
      <c r="PIB1" s="80"/>
      <c r="PIC1" s="80"/>
      <c r="PID1" s="80"/>
      <c r="PIE1" s="80"/>
      <c r="PIF1" s="80"/>
      <c r="PIG1" s="80"/>
      <c r="PIH1" s="80"/>
      <c r="PII1" s="80"/>
      <c r="PIJ1" s="80"/>
      <c r="PIK1" s="80"/>
      <c r="PIL1" s="80"/>
      <c r="PIM1" s="80"/>
      <c r="PIN1" s="80"/>
      <c r="PIO1" s="80"/>
      <c r="PIP1" s="80"/>
      <c r="PIQ1" s="80"/>
      <c r="PIR1" s="80"/>
      <c r="PIS1" s="80"/>
      <c r="PIT1" s="80"/>
      <c r="PIU1" s="80"/>
      <c r="PIV1" s="80"/>
      <c r="PIW1" s="80"/>
      <c r="PIX1" s="80"/>
      <c r="PIY1" s="80"/>
      <c r="PIZ1" s="80"/>
      <c r="PJA1" s="80"/>
      <c r="PJB1" s="80"/>
      <c r="PJC1" s="80"/>
      <c r="PJD1" s="80"/>
      <c r="PJE1" s="80"/>
      <c r="PJF1" s="80"/>
      <c r="PJG1" s="80"/>
      <c r="PJH1" s="80"/>
      <c r="PJI1" s="80"/>
      <c r="PJJ1" s="80"/>
      <c r="PJK1" s="80"/>
      <c r="PJL1" s="80"/>
      <c r="PJM1" s="80"/>
      <c r="PJN1" s="80"/>
      <c r="PJO1" s="80"/>
      <c r="PJP1" s="80"/>
      <c r="PJQ1" s="80"/>
      <c r="PJR1" s="80"/>
      <c r="PJS1" s="80"/>
      <c r="PJT1" s="80"/>
      <c r="PJU1" s="80"/>
      <c r="PJV1" s="80"/>
      <c r="PJW1" s="80"/>
      <c r="PJX1" s="80"/>
      <c r="PJY1" s="80"/>
      <c r="PJZ1" s="80"/>
      <c r="PKA1" s="80"/>
      <c r="PKB1" s="80"/>
      <c r="PKC1" s="80"/>
      <c r="PKD1" s="80"/>
      <c r="PKE1" s="80"/>
      <c r="PKF1" s="80"/>
      <c r="PKG1" s="80"/>
      <c r="PKH1" s="80"/>
      <c r="PKI1" s="80"/>
      <c r="PKJ1" s="80"/>
      <c r="PKK1" s="80"/>
      <c r="PKL1" s="80"/>
      <c r="PKM1" s="80"/>
      <c r="PKN1" s="80"/>
      <c r="PKO1" s="80"/>
      <c r="PKP1" s="80"/>
      <c r="PKQ1" s="80"/>
      <c r="PKR1" s="80"/>
      <c r="PKS1" s="80"/>
      <c r="PKT1" s="80"/>
      <c r="PKU1" s="80"/>
      <c r="PKV1" s="80"/>
      <c r="PKW1" s="80"/>
      <c r="PKX1" s="80"/>
      <c r="PKY1" s="80"/>
      <c r="PKZ1" s="80"/>
      <c r="PLA1" s="80"/>
      <c r="PLB1" s="80"/>
      <c r="PLC1" s="80"/>
      <c r="PLD1" s="80"/>
      <c r="PLE1" s="80"/>
      <c r="PLF1" s="80"/>
      <c r="PLG1" s="80"/>
      <c r="PLH1" s="80"/>
      <c r="PLI1" s="80"/>
      <c r="PLJ1" s="80"/>
      <c r="PLK1" s="80"/>
      <c r="PLL1" s="80"/>
      <c r="PLM1" s="80"/>
      <c r="PLN1" s="80"/>
      <c r="PLO1" s="80"/>
      <c r="PLP1" s="80"/>
      <c r="PLQ1" s="80"/>
      <c r="PLR1" s="80"/>
      <c r="PLS1" s="80"/>
      <c r="PLT1" s="80"/>
      <c r="PLU1" s="80"/>
      <c r="PLV1" s="80"/>
      <c r="PLW1" s="80"/>
      <c r="PLX1" s="80"/>
      <c r="PLY1" s="80"/>
      <c r="PLZ1" s="80"/>
      <c r="PMA1" s="80"/>
      <c r="PMB1" s="80"/>
      <c r="PMC1" s="80"/>
      <c r="PMD1" s="80"/>
      <c r="PME1" s="80"/>
      <c r="PMF1" s="80"/>
      <c r="PMG1" s="80"/>
      <c r="PMH1" s="80"/>
      <c r="PMI1" s="80"/>
      <c r="PMJ1" s="80"/>
      <c r="PMK1" s="80"/>
      <c r="PML1" s="80"/>
      <c r="PMM1" s="80"/>
      <c r="PMN1" s="80"/>
      <c r="PMO1" s="80"/>
      <c r="PMP1" s="80"/>
      <c r="PMQ1" s="80"/>
      <c r="PMR1" s="80"/>
      <c r="PMS1" s="80"/>
      <c r="PMT1" s="80"/>
      <c r="PMU1" s="80"/>
      <c r="PMV1" s="80"/>
      <c r="PMW1" s="80"/>
      <c r="PMX1" s="80"/>
      <c r="PMY1" s="80"/>
      <c r="PMZ1" s="80"/>
      <c r="PNA1" s="80"/>
      <c r="PNB1" s="80"/>
      <c r="PNC1" s="80"/>
      <c r="PND1" s="80"/>
      <c r="PNE1" s="80"/>
      <c r="PNF1" s="80"/>
      <c r="PNG1" s="80"/>
      <c r="PNH1" s="80"/>
      <c r="PNI1" s="80"/>
      <c r="PNJ1" s="80"/>
      <c r="PNK1" s="80"/>
      <c r="PNL1" s="80"/>
      <c r="PNM1" s="80"/>
      <c r="PNN1" s="80"/>
      <c r="PNO1" s="80"/>
      <c r="PNP1" s="80"/>
      <c r="PNQ1" s="80"/>
      <c r="PNR1" s="80"/>
      <c r="PNS1" s="80"/>
      <c r="PNT1" s="80"/>
      <c r="PNU1" s="80"/>
      <c r="PNV1" s="80"/>
      <c r="PNW1" s="80"/>
      <c r="PNX1" s="80"/>
      <c r="PNY1" s="80"/>
      <c r="PNZ1" s="80"/>
      <c r="POA1" s="80"/>
      <c r="POB1" s="80"/>
      <c r="POC1" s="80"/>
      <c r="POD1" s="80"/>
      <c r="POE1" s="80"/>
      <c r="POF1" s="80"/>
      <c r="POG1" s="80"/>
      <c r="POH1" s="80"/>
      <c r="POI1" s="80"/>
      <c r="POJ1" s="80"/>
      <c r="POK1" s="80"/>
      <c r="POL1" s="80"/>
      <c r="POM1" s="80"/>
      <c r="PON1" s="80"/>
      <c r="POO1" s="80"/>
      <c r="POP1" s="80"/>
      <c r="POQ1" s="80"/>
      <c r="POR1" s="80"/>
      <c r="POS1" s="80"/>
      <c r="POT1" s="80"/>
      <c r="POU1" s="80"/>
      <c r="POV1" s="80"/>
      <c r="POW1" s="80"/>
      <c r="POX1" s="80"/>
      <c r="POY1" s="80"/>
      <c r="POZ1" s="80"/>
      <c r="PPA1" s="80"/>
      <c r="PPB1" s="80"/>
      <c r="PPC1" s="80"/>
      <c r="PPD1" s="80"/>
      <c r="PPE1" s="80"/>
      <c r="PPF1" s="80"/>
      <c r="PPG1" s="80"/>
      <c r="PPH1" s="80"/>
      <c r="PPI1" s="80"/>
      <c r="PPJ1" s="80"/>
      <c r="PPK1" s="80"/>
      <c r="PPL1" s="80"/>
      <c r="PPM1" s="80"/>
      <c r="PPN1" s="80"/>
      <c r="PPO1" s="80"/>
      <c r="PPP1" s="80"/>
      <c r="PPQ1" s="80"/>
      <c r="PPR1" s="80"/>
      <c r="PPS1" s="80"/>
      <c r="PPT1" s="80"/>
      <c r="PPU1" s="80"/>
      <c r="PPV1" s="80"/>
      <c r="PPW1" s="80"/>
      <c r="PPX1" s="80"/>
      <c r="PPY1" s="80"/>
      <c r="PPZ1" s="80"/>
      <c r="PQA1" s="80"/>
      <c r="PQB1" s="80"/>
      <c r="PQC1" s="80"/>
      <c r="PQD1" s="80"/>
      <c r="PQE1" s="80"/>
      <c r="PQF1" s="80"/>
      <c r="PQG1" s="80"/>
      <c r="PQH1" s="80"/>
      <c r="PQI1" s="80"/>
      <c r="PQJ1" s="80"/>
      <c r="PQK1" s="80"/>
      <c r="PQL1" s="80"/>
      <c r="PQM1" s="80"/>
      <c r="PQN1" s="80"/>
      <c r="PQO1" s="80"/>
      <c r="PQP1" s="80"/>
      <c r="PQQ1" s="80"/>
      <c r="PQR1" s="80"/>
      <c r="PQS1" s="80"/>
      <c r="PQT1" s="80"/>
      <c r="PQU1" s="80"/>
      <c r="PQV1" s="80"/>
      <c r="PQW1" s="80"/>
      <c r="PQX1" s="80"/>
      <c r="PQY1" s="80"/>
      <c r="PQZ1" s="80"/>
      <c r="PRA1" s="80"/>
      <c r="PRB1" s="80"/>
      <c r="PRC1" s="80"/>
      <c r="PRD1" s="80"/>
      <c r="PRE1" s="80"/>
      <c r="PRF1" s="80"/>
      <c r="PRG1" s="80"/>
      <c r="PRH1" s="80"/>
      <c r="PRI1" s="80"/>
      <c r="PRJ1" s="80"/>
      <c r="PRK1" s="80"/>
      <c r="PRL1" s="80"/>
      <c r="PRM1" s="80"/>
      <c r="PRN1" s="80"/>
      <c r="PRO1" s="80"/>
      <c r="PRP1" s="80"/>
      <c r="PRQ1" s="80"/>
      <c r="PRR1" s="80"/>
      <c r="PRS1" s="80"/>
      <c r="PRT1" s="80"/>
      <c r="PRU1" s="80"/>
      <c r="PRV1" s="80"/>
      <c r="PRW1" s="80"/>
      <c r="PRX1" s="80"/>
      <c r="PRY1" s="80"/>
      <c r="PRZ1" s="80"/>
      <c r="PSA1" s="80"/>
      <c r="PSB1" s="80"/>
      <c r="PSC1" s="80"/>
      <c r="PSD1" s="80"/>
      <c r="PSE1" s="80"/>
      <c r="PSF1" s="80"/>
      <c r="PSG1" s="80"/>
      <c r="PSH1" s="80"/>
      <c r="PSI1" s="80"/>
      <c r="PSJ1" s="80"/>
      <c r="PSK1" s="80"/>
      <c r="PSL1" s="80"/>
      <c r="PSM1" s="80"/>
      <c r="PSN1" s="80"/>
      <c r="PSO1" s="80"/>
      <c r="PSP1" s="80"/>
      <c r="PSQ1" s="80"/>
      <c r="PSR1" s="80"/>
      <c r="PSS1" s="80"/>
      <c r="PST1" s="80"/>
      <c r="PSU1" s="80"/>
      <c r="PSV1" s="80"/>
      <c r="PSW1" s="80"/>
      <c r="PSX1" s="80"/>
      <c r="PSY1" s="80"/>
      <c r="PSZ1" s="80"/>
      <c r="PTA1" s="80"/>
      <c r="PTB1" s="80"/>
      <c r="PTC1" s="80"/>
      <c r="PTD1" s="80"/>
      <c r="PTE1" s="80"/>
      <c r="PTF1" s="80"/>
      <c r="PTG1" s="80"/>
      <c r="PTH1" s="80"/>
      <c r="PTI1" s="80"/>
      <c r="PTJ1" s="80"/>
      <c r="PTK1" s="80"/>
      <c r="PTL1" s="80"/>
      <c r="PTM1" s="80"/>
      <c r="PTN1" s="80"/>
      <c r="PTO1" s="80"/>
      <c r="PTP1" s="80"/>
      <c r="PTQ1" s="80"/>
      <c r="PTR1" s="80"/>
      <c r="PTS1" s="80"/>
      <c r="PTT1" s="80"/>
      <c r="PTU1" s="80"/>
      <c r="PTV1" s="80"/>
      <c r="PTW1" s="80"/>
      <c r="PTX1" s="80"/>
      <c r="PTY1" s="80"/>
      <c r="PTZ1" s="80"/>
      <c r="PUA1" s="80"/>
      <c r="PUB1" s="80"/>
      <c r="PUC1" s="80"/>
      <c r="PUD1" s="80"/>
      <c r="PUE1" s="80"/>
      <c r="PUF1" s="80"/>
      <c r="PUG1" s="80"/>
      <c r="PUH1" s="80"/>
      <c r="PUI1" s="80"/>
      <c r="PUJ1" s="80"/>
      <c r="PUK1" s="80"/>
      <c r="PUL1" s="80"/>
      <c r="PUM1" s="80"/>
      <c r="PUN1" s="80"/>
      <c r="PUO1" s="80"/>
      <c r="PUP1" s="80"/>
      <c r="PUQ1" s="80"/>
      <c r="PUR1" s="80"/>
      <c r="PUS1" s="80"/>
      <c r="PUT1" s="80"/>
      <c r="PUU1" s="80"/>
      <c r="PUV1" s="80"/>
      <c r="PUW1" s="80"/>
      <c r="PUX1" s="80"/>
      <c r="PUY1" s="80"/>
      <c r="PUZ1" s="80"/>
      <c r="PVA1" s="80"/>
      <c r="PVB1" s="80"/>
      <c r="PVC1" s="80"/>
      <c r="PVD1" s="80"/>
      <c r="PVE1" s="80"/>
      <c r="PVF1" s="80"/>
      <c r="PVG1" s="80"/>
      <c r="PVH1" s="80"/>
      <c r="PVI1" s="80"/>
      <c r="PVJ1" s="80"/>
      <c r="PVK1" s="80"/>
      <c r="PVL1" s="80"/>
      <c r="PVM1" s="80"/>
      <c r="PVN1" s="80"/>
      <c r="PVO1" s="80"/>
      <c r="PVP1" s="80"/>
      <c r="PVQ1" s="80"/>
      <c r="PVR1" s="80"/>
      <c r="PVS1" s="80"/>
      <c r="PVT1" s="80"/>
      <c r="PVU1" s="80"/>
      <c r="PVV1" s="80"/>
      <c r="PVW1" s="80"/>
      <c r="PVX1" s="80"/>
      <c r="PVY1" s="80"/>
      <c r="PVZ1" s="80"/>
      <c r="PWA1" s="80"/>
      <c r="PWB1" s="80"/>
      <c r="PWC1" s="80"/>
      <c r="PWD1" s="80"/>
      <c r="PWE1" s="80"/>
      <c r="PWF1" s="80"/>
      <c r="PWG1" s="80"/>
      <c r="PWH1" s="80"/>
      <c r="PWI1" s="80"/>
      <c r="PWJ1" s="80"/>
      <c r="PWK1" s="80"/>
      <c r="PWL1" s="80"/>
      <c r="PWM1" s="80"/>
      <c r="PWN1" s="80"/>
      <c r="PWO1" s="80"/>
      <c r="PWP1" s="80"/>
      <c r="PWQ1" s="80"/>
      <c r="PWR1" s="80"/>
      <c r="PWS1" s="80"/>
      <c r="PWT1" s="80"/>
      <c r="PWU1" s="80"/>
      <c r="PWV1" s="80"/>
      <c r="PWW1" s="80"/>
      <c r="PWX1" s="80"/>
      <c r="PWY1" s="80"/>
      <c r="PWZ1" s="80"/>
      <c r="PXA1" s="80"/>
      <c r="PXB1" s="80"/>
      <c r="PXC1" s="80"/>
      <c r="PXD1" s="80"/>
      <c r="PXE1" s="80"/>
      <c r="PXF1" s="80"/>
      <c r="PXG1" s="80"/>
      <c r="PXH1" s="80"/>
      <c r="PXI1" s="80"/>
      <c r="PXJ1" s="80"/>
      <c r="PXK1" s="80"/>
      <c r="PXL1" s="80"/>
      <c r="PXM1" s="80"/>
      <c r="PXN1" s="80"/>
      <c r="PXO1" s="80"/>
      <c r="PXP1" s="80"/>
      <c r="PXQ1" s="80"/>
      <c r="PXR1" s="80"/>
      <c r="PXS1" s="80"/>
      <c r="PXT1" s="80"/>
      <c r="PXU1" s="80"/>
      <c r="PXV1" s="80"/>
      <c r="PXW1" s="80"/>
      <c r="PXX1" s="80"/>
      <c r="PXY1" s="80"/>
      <c r="PXZ1" s="80"/>
      <c r="PYA1" s="80"/>
      <c r="PYB1" s="80"/>
      <c r="PYC1" s="80"/>
      <c r="PYD1" s="80"/>
      <c r="PYE1" s="80"/>
      <c r="PYF1" s="80"/>
      <c r="PYG1" s="80"/>
      <c r="PYH1" s="80"/>
      <c r="PYI1" s="80"/>
      <c r="PYJ1" s="80"/>
      <c r="PYK1" s="80"/>
      <c r="PYL1" s="80"/>
      <c r="PYM1" s="80"/>
      <c r="PYN1" s="80"/>
      <c r="PYO1" s="80"/>
      <c r="PYP1" s="80"/>
      <c r="PYQ1" s="80"/>
      <c r="PYR1" s="80"/>
      <c r="PYS1" s="80"/>
      <c r="PYT1" s="80"/>
      <c r="PYU1" s="80"/>
      <c r="PYV1" s="80"/>
      <c r="PYW1" s="80"/>
      <c r="PYX1" s="80"/>
      <c r="PYY1" s="80"/>
      <c r="PYZ1" s="80"/>
      <c r="PZA1" s="80"/>
      <c r="PZB1" s="80"/>
      <c r="PZC1" s="80"/>
      <c r="PZD1" s="80"/>
      <c r="PZE1" s="80"/>
      <c r="PZF1" s="80"/>
      <c r="PZG1" s="80"/>
      <c r="PZH1" s="80"/>
      <c r="PZI1" s="80"/>
      <c r="PZJ1" s="80"/>
      <c r="PZK1" s="80"/>
      <c r="PZL1" s="80"/>
      <c r="PZM1" s="80"/>
      <c r="PZN1" s="80"/>
      <c r="PZO1" s="80"/>
      <c r="PZP1" s="80"/>
      <c r="PZQ1" s="80"/>
      <c r="PZR1" s="80"/>
      <c r="PZS1" s="80"/>
      <c r="PZT1" s="80"/>
      <c r="PZU1" s="80"/>
      <c r="PZV1" s="80"/>
      <c r="PZW1" s="80"/>
      <c r="PZX1" s="80"/>
      <c r="PZY1" s="80"/>
      <c r="PZZ1" s="80"/>
      <c r="QAA1" s="80"/>
      <c r="QAB1" s="80"/>
      <c r="QAC1" s="80"/>
      <c r="QAD1" s="80"/>
      <c r="QAE1" s="80"/>
      <c r="QAF1" s="80"/>
      <c r="QAG1" s="80"/>
      <c r="QAH1" s="80"/>
      <c r="QAI1" s="80"/>
      <c r="QAJ1" s="80"/>
      <c r="QAK1" s="80"/>
      <c r="QAL1" s="80"/>
      <c r="QAM1" s="80"/>
      <c r="QAN1" s="80"/>
      <c r="QAO1" s="80"/>
      <c r="QAP1" s="80"/>
      <c r="QAQ1" s="80"/>
      <c r="QAR1" s="80"/>
      <c r="QAS1" s="80"/>
      <c r="QAT1" s="80"/>
      <c r="QAU1" s="80"/>
      <c r="QAV1" s="80"/>
      <c r="QAW1" s="80"/>
      <c r="QAX1" s="80"/>
      <c r="QAY1" s="80"/>
      <c r="QAZ1" s="80"/>
      <c r="QBA1" s="80"/>
      <c r="QBB1" s="80"/>
      <c r="QBC1" s="80"/>
      <c r="QBD1" s="80"/>
      <c r="QBE1" s="80"/>
      <c r="QBF1" s="80"/>
      <c r="QBG1" s="80"/>
      <c r="QBH1" s="80"/>
      <c r="QBI1" s="80"/>
      <c r="QBJ1" s="80"/>
      <c r="QBK1" s="80"/>
      <c r="QBL1" s="80"/>
      <c r="QBM1" s="80"/>
      <c r="QBN1" s="80"/>
      <c r="QBO1" s="80"/>
      <c r="QBP1" s="80"/>
      <c r="QBQ1" s="80"/>
      <c r="QBR1" s="80"/>
      <c r="QBS1" s="80"/>
      <c r="QBT1" s="80"/>
      <c r="QBU1" s="80"/>
      <c r="QBV1" s="80"/>
      <c r="QBW1" s="80"/>
      <c r="QBX1" s="80"/>
      <c r="QBY1" s="80"/>
      <c r="QBZ1" s="80"/>
      <c r="QCA1" s="80"/>
      <c r="QCB1" s="80"/>
      <c r="QCC1" s="80"/>
      <c r="QCD1" s="80"/>
      <c r="QCE1" s="80"/>
      <c r="QCF1" s="80"/>
      <c r="QCG1" s="80"/>
      <c r="QCH1" s="80"/>
      <c r="QCI1" s="80"/>
      <c r="QCJ1" s="80"/>
      <c r="QCK1" s="80"/>
      <c r="QCL1" s="80"/>
      <c r="QCM1" s="80"/>
      <c r="QCN1" s="80"/>
      <c r="QCO1" s="80"/>
      <c r="QCP1" s="80"/>
      <c r="QCQ1" s="80"/>
      <c r="QCR1" s="80"/>
      <c r="QCS1" s="80"/>
      <c r="QCT1" s="80"/>
      <c r="QCU1" s="80"/>
      <c r="QCV1" s="80"/>
      <c r="QCW1" s="80"/>
      <c r="QCX1" s="80"/>
      <c r="QCY1" s="80"/>
      <c r="QCZ1" s="80"/>
      <c r="QDA1" s="80"/>
      <c r="QDB1" s="80"/>
      <c r="QDC1" s="80"/>
      <c r="QDD1" s="80"/>
      <c r="QDE1" s="80"/>
      <c r="QDF1" s="80"/>
      <c r="QDG1" s="80"/>
      <c r="QDH1" s="80"/>
      <c r="QDI1" s="80"/>
      <c r="QDJ1" s="80"/>
      <c r="QDK1" s="80"/>
      <c r="QDL1" s="80"/>
      <c r="QDM1" s="80"/>
      <c r="QDN1" s="80"/>
      <c r="QDO1" s="80"/>
      <c r="QDP1" s="80"/>
      <c r="QDQ1" s="80"/>
      <c r="QDR1" s="80"/>
      <c r="QDS1" s="80"/>
      <c r="QDT1" s="80"/>
      <c r="QDU1" s="80"/>
      <c r="QDV1" s="80"/>
      <c r="QDW1" s="80"/>
      <c r="QDX1" s="80"/>
      <c r="QDY1" s="80"/>
      <c r="QDZ1" s="80"/>
      <c r="QEA1" s="80"/>
      <c r="QEB1" s="80"/>
      <c r="QEC1" s="80"/>
      <c r="QED1" s="80"/>
      <c r="QEE1" s="80"/>
      <c r="QEF1" s="80"/>
      <c r="QEG1" s="80"/>
      <c r="QEH1" s="80"/>
      <c r="QEI1" s="80"/>
      <c r="QEJ1" s="80"/>
      <c r="QEK1" s="80"/>
      <c r="QEL1" s="80"/>
      <c r="QEM1" s="80"/>
      <c r="QEN1" s="80"/>
      <c r="QEO1" s="80"/>
      <c r="QEP1" s="80"/>
      <c r="QEQ1" s="80"/>
      <c r="QER1" s="80"/>
      <c r="QES1" s="80"/>
      <c r="QET1" s="80"/>
      <c r="QEU1" s="80"/>
      <c r="QEV1" s="80"/>
      <c r="QEW1" s="80"/>
      <c r="QEX1" s="80"/>
      <c r="QEY1" s="80"/>
      <c r="QEZ1" s="80"/>
      <c r="QFA1" s="80"/>
      <c r="QFB1" s="80"/>
      <c r="QFC1" s="80"/>
      <c r="QFD1" s="80"/>
      <c r="QFE1" s="80"/>
      <c r="QFF1" s="80"/>
      <c r="QFG1" s="80"/>
      <c r="QFH1" s="80"/>
      <c r="QFI1" s="80"/>
      <c r="QFJ1" s="80"/>
      <c r="QFK1" s="80"/>
      <c r="QFL1" s="80"/>
      <c r="QFM1" s="80"/>
      <c r="QFN1" s="80"/>
      <c r="QFO1" s="80"/>
      <c r="QFP1" s="80"/>
      <c r="QFQ1" s="80"/>
      <c r="QFR1" s="80"/>
      <c r="QFS1" s="80"/>
      <c r="QFT1" s="80"/>
      <c r="QFU1" s="80"/>
      <c r="QFV1" s="80"/>
      <c r="QFW1" s="80"/>
      <c r="QFX1" s="80"/>
      <c r="QFY1" s="80"/>
      <c r="QFZ1" s="80"/>
      <c r="QGA1" s="80"/>
      <c r="QGB1" s="80"/>
      <c r="QGC1" s="80"/>
      <c r="QGD1" s="80"/>
      <c r="QGE1" s="80"/>
      <c r="QGF1" s="80"/>
      <c r="QGG1" s="80"/>
      <c r="QGH1" s="80"/>
      <c r="QGI1" s="80"/>
      <c r="QGJ1" s="80"/>
      <c r="QGK1" s="80"/>
      <c r="QGL1" s="80"/>
      <c r="QGM1" s="80"/>
      <c r="QGN1" s="80"/>
      <c r="QGO1" s="80"/>
      <c r="QGP1" s="80"/>
      <c r="QGQ1" s="80"/>
      <c r="QGR1" s="80"/>
      <c r="QGS1" s="80"/>
      <c r="QGT1" s="80"/>
      <c r="QGU1" s="80"/>
      <c r="QGV1" s="80"/>
      <c r="QGW1" s="80"/>
      <c r="QGX1" s="80"/>
      <c r="QGY1" s="80"/>
      <c r="QGZ1" s="80"/>
      <c r="QHA1" s="80"/>
      <c r="QHB1" s="80"/>
      <c r="QHC1" s="80"/>
      <c r="QHD1" s="80"/>
      <c r="QHE1" s="80"/>
      <c r="QHF1" s="80"/>
      <c r="QHG1" s="80"/>
      <c r="QHH1" s="80"/>
      <c r="QHI1" s="80"/>
      <c r="QHJ1" s="80"/>
      <c r="QHK1" s="80"/>
      <c r="QHL1" s="80"/>
      <c r="QHM1" s="80"/>
      <c r="QHN1" s="80"/>
      <c r="QHO1" s="80"/>
      <c r="QHP1" s="80"/>
      <c r="QHQ1" s="80"/>
      <c r="QHR1" s="80"/>
      <c r="QHS1" s="80"/>
      <c r="QHT1" s="80"/>
      <c r="QHU1" s="80"/>
      <c r="QHV1" s="80"/>
      <c r="QHW1" s="80"/>
      <c r="QHX1" s="80"/>
      <c r="QHY1" s="80"/>
      <c r="QHZ1" s="80"/>
      <c r="QIA1" s="80"/>
      <c r="QIB1" s="80"/>
      <c r="QIC1" s="80"/>
      <c r="QID1" s="80"/>
      <c r="QIE1" s="80"/>
      <c r="QIF1" s="80"/>
      <c r="QIG1" s="80"/>
      <c r="QIH1" s="80"/>
      <c r="QII1" s="80"/>
      <c r="QIJ1" s="80"/>
      <c r="QIK1" s="80"/>
      <c r="QIL1" s="80"/>
      <c r="QIM1" s="80"/>
      <c r="QIN1" s="80"/>
      <c r="QIO1" s="80"/>
      <c r="QIP1" s="80"/>
      <c r="QIQ1" s="80"/>
      <c r="QIR1" s="80"/>
      <c r="QIS1" s="80"/>
      <c r="QIT1" s="80"/>
      <c r="QIU1" s="80"/>
      <c r="QIV1" s="80"/>
      <c r="QIW1" s="80"/>
      <c r="QIX1" s="80"/>
      <c r="QIY1" s="80"/>
      <c r="QIZ1" s="80"/>
      <c r="QJA1" s="80"/>
      <c r="QJB1" s="80"/>
      <c r="QJC1" s="80"/>
      <c r="QJD1" s="80"/>
      <c r="QJE1" s="80"/>
      <c r="QJF1" s="80"/>
      <c r="QJG1" s="80"/>
      <c r="QJH1" s="80"/>
      <c r="QJI1" s="80"/>
      <c r="QJJ1" s="80"/>
      <c r="QJK1" s="80"/>
      <c r="QJL1" s="80"/>
      <c r="QJM1" s="80"/>
      <c r="QJN1" s="80"/>
      <c r="QJO1" s="80"/>
      <c r="QJP1" s="80"/>
      <c r="QJQ1" s="80"/>
      <c r="QJR1" s="80"/>
      <c r="QJS1" s="80"/>
      <c r="QJT1" s="80"/>
      <c r="QJU1" s="80"/>
      <c r="QJV1" s="80"/>
      <c r="QJW1" s="80"/>
      <c r="QJX1" s="80"/>
      <c r="QJY1" s="80"/>
      <c r="QJZ1" s="80"/>
      <c r="QKA1" s="80"/>
      <c r="QKB1" s="80"/>
      <c r="QKC1" s="80"/>
      <c r="QKD1" s="80"/>
      <c r="QKE1" s="80"/>
      <c r="QKF1" s="80"/>
      <c r="QKG1" s="80"/>
      <c r="QKH1" s="80"/>
      <c r="QKI1" s="80"/>
      <c r="QKJ1" s="80"/>
      <c r="QKK1" s="80"/>
      <c r="QKL1" s="80"/>
      <c r="QKM1" s="80"/>
      <c r="QKN1" s="80"/>
      <c r="QKO1" s="80"/>
      <c r="QKP1" s="80"/>
      <c r="QKQ1" s="80"/>
      <c r="QKR1" s="80"/>
      <c r="QKS1" s="80"/>
      <c r="QKT1" s="80"/>
      <c r="QKU1" s="80"/>
      <c r="QKV1" s="80"/>
      <c r="QKW1" s="80"/>
      <c r="QKX1" s="80"/>
      <c r="QKY1" s="80"/>
      <c r="QKZ1" s="80"/>
      <c r="QLA1" s="80"/>
      <c r="QLB1" s="80"/>
      <c r="QLC1" s="80"/>
      <c r="QLD1" s="80"/>
      <c r="QLE1" s="80"/>
      <c r="QLF1" s="80"/>
      <c r="QLG1" s="80"/>
      <c r="QLH1" s="80"/>
      <c r="QLI1" s="80"/>
      <c r="QLJ1" s="80"/>
      <c r="QLK1" s="80"/>
      <c r="QLL1" s="80"/>
      <c r="QLM1" s="80"/>
      <c r="QLN1" s="80"/>
      <c r="QLO1" s="80"/>
      <c r="QLP1" s="80"/>
      <c r="QLQ1" s="80"/>
      <c r="QLR1" s="80"/>
      <c r="QLS1" s="80"/>
      <c r="QLT1" s="80"/>
      <c r="QLU1" s="80"/>
      <c r="QLV1" s="80"/>
      <c r="QLW1" s="80"/>
      <c r="QLX1" s="80"/>
      <c r="QLY1" s="80"/>
      <c r="QLZ1" s="80"/>
      <c r="QMA1" s="80"/>
      <c r="QMB1" s="80"/>
      <c r="QMC1" s="80"/>
      <c r="QMD1" s="80"/>
      <c r="QME1" s="80"/>
      <c r="QMF1" s="80"/>
      <c r="QMG1" s="80"/>
      <c r="QMH1" s="80"/>
      <c r="QMI1" s="80"/>
      <c r="QMJ1" s="80"/>
      <c r="QMK1" s="80"/>
      <c r="QML1" s="80"/>
      <c r="QMM1" s="80"/>
      <c r="QMN1" s="80"/>
      <c r="QMO1" s="80"/>
      <c r="QMP1" s="80"/>
      <c r="QMQ1" s="80"/>
      <c r="QMR1" s="80"/>
      <c r="QMS1" s="80"/>
      <c r="QMT1" s="80"/>
      <c r="QMU1" s="80"/>
      <c r="QMV1" s="80"/>
      <c r="QMW1" s="80"/>
      <c r="QMX1" s="80"/>
      <c r="QMY1" s="80"/>
      <c r="QMZ1" s="80"/>
      <c r="QNA1" s="80"/>
      <c r="QNB1" s="80"/>
      <c r="QNC1" s="80"/>
      <c r="QND1" s="80"/>
      <c r="QNE1" s="80"/>
      <c r="QNF1" s="80"/>
      <c r="QNG1" s="80"/>
      <c r="QNH1" s="80"/>
      <c r="QNI1" s="80"/>
      <c r="QNJ1" s="80"/>
      <c r="QNK1" s="80"/>
      <c r="QNL1" s="80"/>
      <c r="QNM1" s="80"/>
      <c r="QNN1" s="80"/>
      <c r="QNO1" s="80"/>
      <c r="QNP1" s="80"/>
      <c r="QNQ1" s="80"/>
      <c r="QNR1" s="80"/>
      <c r="QNS1" s="80"/>
      <c r="QNT1" s="80"/>
      <c r="QNU1" s="80"/>
      <c r="QNV1" s="80"/>
      <c r="QNW1" s="80"/>
      <c r="QNX1" s="80"/>
      <c r="QNY1" s="80"/>
      <c r="QNZ1" s="80"/>
      <c r="QOA1" s="80"/>
      <c r="QOB1" s="80"/>
      <c r="QOC1" s="80"/>
      <c r="QOD1" s="80"/>
      <c r="QOE1" s="80"/>
      <c r="QOF1" s="80"/>
      <c r="QOG1" s="80"/>
      <c r="QOH1" s="80"/>
      <c r="QOI1" s="80"/>
      <c r="QOJ1" s="80"/>
      <c r="QOK1" s="80"/>
      <c r="QOL1" s="80"/>
      <c r="QOM1" s="80"/>
      <c r="QON1" s="80"/>
      <c r="QOO1" s="80"/>
      <c r="QOP1" s="80"/>
      <c r="QOQ1" s="80"/>
      <c r="QOR1" s="80"/>
      <c r="QOS1" s="80"/>
      <c r="QOT1" s="80"/>
      <c r="QOU1" s="80"/>
      <c r="QOV1" s="80"/>
      <c r="QOW1" s="80"/>
      <c r="QOX1" s="80"/>
      <c r="QOY1" s="80"/>
      <c r="QOZ1" s="80"/>
      <c r="QPA1" s="80"/>
      <c r="QPB1" s="80"/>
      <c r="QPC1" s="80"/>
      <c r="QPD1" s="80"/>
      <c r="QPE1" s="80"/>
      <c r="QPF1" s="80"/>
      <c r="QPG1" s="80"/>
      <c r="QPH1" s="80"/>
      <c r="QPI1" s="80"/>
      <c r="QPJ1" s="80"/>
      <c r="QPK1" s="80"/>
      <c r="QPL1" s="80"/>
      <c r="QPM1" s="80"/>
      <c r="QPN1" s="80"/>
      <c r="QPO1" s="80"/>
      <c r="QPP1" s="80"/>
      <c r="QPQ1" s="80"/>
      <c r="QPR1" s="80"/>
      <c r="QPS1" s="80"/>
      <c r="QPT1" s="80"/>
      <c r="QPU1" s="80"/>
      <c r="QPV1" s="80"/>
      <c r="QPW1" s="80"/>
      <c r="QPX1" s="80"/>
      <c r="QPY1" s="80"/>
      <c r="QPZ1" s="80"/>
      <c r="QQA1" s="80"/>
      <c r="QQB1" s="80"/>
      <c r="QQC1" s="80"/>
      <c r="QQD1" s="80"/>
      <c r="QQE1" s="80"/>
      <c r="QQF1" s="80"/>
      <c r="QQG1" s="80"/>
      <c r="QQH1" s="80"/>
      <c r="QQI1" s="80"/>
      <c r="QQJ1" s="80"/>
      <c r="QQK1" s="80"/>
      <c r="QQL1" s="80"/>
      <c r="QQM1" s="80"/>
      <c r="QQN1" s="80"/>
      <c r="QQO1" s="80"/>
      <c r="QQP1" s="80"/>
      <c r="QQQ1" s="80"/>
      <c r="QQR1" s="80"/>
      <c r="QQS1" s="80"/>
      <c r="QQT1" s="80"/>
      <c r="QQU1" s="80"/>
      <c r="QQV1" s="80"/>
      <c r="QQW1" s="80"/>
      <c r="QQX1" s="80"/>
      <c r="QQY1" s="80"/>
      <c r="QQZ1" s="80"/>
      <c r="QRA1" s="80"/>
      <c r="QRB1" s="80"/>
      <c r="QRC1" s="80"/>
      <c r="QRD1" s="80"/>
      <c r="QRE1" s="80"/>
      <c r="QRF1" s="80"/>
      <c r="QRG1" s="80"/>
      <c r="QRH1" s="80"/>
      <c r="QRI1" s="80"/>
      <c r="QRJ1" s="80"/>
      <c r="QRK1" s="80"/>
      <c r="QRL1" s="80"/>
      <c r="QRM1" s="80"/>
      <c r="QRN1" s="80"/>
      <c r="QRO1" s="80"/>
      <c r="QRP1" s="80"/>
      <c r="QRQ1" s="80"/>
      <c r="QRR1" s="80"/>
      <c r="QRS1" s="80"/>
      <c r="QRT1" s="80"/>
      <c r="QRU1" s="80"/>
      <c r="QRV1" s="80"/>
      <c r="QRW1" s="80"/>
      <c r="QRX1" s="80"/>
      <c r="QRY1" s="80"/>
      <c r="QRZ1" s="80"/>
      <c r="QSA1" s="80"/>
      <c r="QSB1" s="80"/>
      <c r="QSC1" s="80"/>
      <c r="QSD1" s="80"/>
      <c r="QSE1" s="80"/>
      <c r="QSF1" s="80"/>
      <c r="QSG1" s="80"/>
      <c r="QSH1" s="80"/>
      <c r="QSI1" s="80"/>
      <c r="QSJ1" s="80"/>
      <c r="QSK1" s="80"/>
      <c r="QSL1" s="80"/>
      <c r="QSM1" s="80"/>
      <c r="QSN1" s="80"/>
      <c r="QSO1" s="80"/>
      <c r="QSP1" s="80"/>
      <c r="QSQ1" s="80"/>
      <c r="QSR1" s="80"/>
      <c r="QSS1" s="80"/>
      <c r="QST1" s="80"/>
      <c r="QSU1" s="80"/>
      <c r="QSV1" s="80"/>
      <c r="QSW1" s="80"/>
      <c r="QSX1" s="80"/>
      <c r="QSY1" s="80"/>
      <c r="QSZ1" s="80"/>
      <c r="QTA1" s="80"/>
      <c r="QTB1" s="80"/>
      <c r="QTC1" s="80"/>
      <c r="QTD1" s="80"/>
      <c r="QTE1" s="80"/>
      <c r="QTF1" s="80"/>
      <c r="QTG1" s="80"/>
      <c r="QTH1" s="80"/>
      <c r="QTI1" s="80"/>
      <c r="QTJ1" s="80"/>
      <c r="QTK1" s="80"/>
      <c r="QTL1" s="80"/>
      <c r="QTM1" s="80"/>
      <c r="QTN1" s="80"/>
      <c r="QTO1" s="80"/>
      <c r="QTP1" s="80"/>
      <c r="QTQ1" s="80"/>
      <c r="QTR1" s="80"/>
      <c r="QTS1" s="80"/>
      <c r="QTT1" s="80"/>
      <c r="QTU1" s="80"/>
      <c r="QTV1" s="80"/>
      <c r="QTW1" s="80"/>
      <c r="QTX1" s="80"/>
      <c r="QTY1" s="80"/>
      <c r="QTZ1" s="80"/>
      <c r="QUA1" s="80"/>
      <c r="QUB1" s="80"/>
      <c r="QUC1" s="80"/>
      <c r="QUD1" s="80"/>
      <c r="QUE1" s="80"/>
      <c r="QUF1" s="80"/>
      <c r="QUG1" s="80"/>
      <c r="QUH1" s="80"/>
      <c r="QUI1" s="80"/>
      <c r="QUJ1" s="80"/>
      <c r="QUK1" s="80"/>
      <c r="QUL1" s="80"/>
      <c r="QUM1" s="80"/>
      <c r="QUN1" s="80"/>
      <c r="QUO1" s="80"/>
      <c r="QUP1" s="80"/>
      <c r="QUQ1" s="80"/>
      <c r="QUR1" s="80"/>
      <c r="QUS1" s="80"/>
      <c r="QUT1" s="80"/>
      <c r="QUU1" s="80"/>
      <c r="QUV1" s="80"/>
      <c r="QUW1" s="80"/>
      <c r="QUX1" s="80"/>
      <c r="QUY1" s="80"/>
      <c r="QUZ1" s="80"/>
      <c r="QVA1" s="80"/>
      <c r="QVB1" s="80"/>
      <c r="QVC1" s="80"/>
      <c r="QVD1" s="80"/>
      <c r="QVE1" s="80"/>
      <c r="QVF1" s="80"/>
      <c r="QVG1" s="80"/>
      <c r="QVH1" s="80"/>
      <c r="QVI1" s="80"/>
      <c r="QVJ1" s="80"/>
      <c r="QVK1" s="80"/>
      <c r="QVL1" s="80"/>
      <c r="QVM1" s="80"/>
      <c r="QVN1" s="80"/>
      <c r="QVO1" s="80"/>
      <c r="QVP1" s="80"/>
      <c r="QVQ1" s="80"/>
      <c r="QVR1" s="80"/>
      <c r="QVS1" s="80"/>
      <c r="QVT1" s="80"/>
      <c r="QVU1" s="80"/>
      <c r="QVV1" s="80"/>
      <c r="QVW1" s="80"/>
      <c r="QVX1" s="80"/>
      <c r="QVY1" s="80"/>
      <c r="QVZ1" s="80"/>
      <c r="QWA1" s="80"/>
      <c r="QWB1" s="80"/>
      <c r="QWC1" s="80"/>
      <c r="QWD1" s="80"/>
      <c r="QWE1" s="80"/>
      <c r="QWF1" s="80"/>
      <c r="QWG1" s="80"/>
      <c r="QWH1" s="80"/>
      <c r="QWI1" s="80"/>
      <c r="QWJ1" s="80"/>
      <c r="QWK1" s="80"/>
      <c r="QWL1" s="80"/>
      <c r="QWM1" s="80"/>
      <c r="QWN1" s="80"/>
      <c r="QWO1" s="80"/>
      <c r="QWP1" s="80"/>
      <c r="QWQ1" s="80"/>
      <c r="QWR1" s="80"/>
      <c r="QWS1" s="80"/>
      <c r="QWT1" s="80"/>
      <c r="QWU1" s="80"/>
      <c r="QWV1" s="80"/>
      <c r="QWW1" s="80"/>
      <c r="QWX1" s="80"/>
      <c r="QWY1" s="80"/>
      <c r="QWZ1" s="80"/>
      <c r="QXA1" s="80"/>
      <c r="QXB1" s="80"/>
      <c r="QXC1" s="80"/>
      <c r="QXD1" s="80"/>
      <c r="QXE1" s="80"/>
      <c r="QXF1" s="80"/>
      <c r="QXG1" s="80"/>
      <c r="QXH1" s="80"/>
      <c r="QXI1" s="80"/>
      <c r="QXJ1" s="80"/>
      <c r="QXK1" s="80"/>
      <c r="QXL1" s="80"/>
      <c r="QXM1" s="80"/>
      <c r="QXN1" s="80"/>
      <c r="QXO1" s="80"/>
      <c r="QXP1" s="80"/>
      <c r="QXQ1" s="80"/>
      <c r="QXR1" s="80"/>
      <c r="QXS1" s="80"/>
      <c r="QXT1" s="80"/>
      <c r="QXU1" s="80"/>
      <c r="QXV1" s="80"/>
      <c r="QXW1" s="80"/>
      <c r="QXX1" s="80"/>
      <c r="QXY1" s="80"/>
      <c r="QXZ1" s="80"/>
      <c r="QYA1" s="80"/>
      <c r="QYB1" s="80"/>
      <c r="QYC1" s="80"/>
      <c r="QYD1" s="80"/>
      <c r="QYE1" s="80"/>
      <c r="QYF1" s="80"/>
      <c r="QYG1" s="80"/>
      <c r="QYH1" s="80"/>
      <c r="QYI1" s="80"/>
      <c r="QYJ1" s="80"/>
      <c r="QYK1" s="80"/>
      <c r="QYL1" s="80"/>
      <c r="QYM1" s="80"/>
      <c r="QYN1" s="80"/>
      <c r="QYO1" s="80"/>
      <c r="QYP1" s="80"/>
      <c r="QYQ1" s="80"/>
      <c r="QYR1" s="80"/>
      <c r="QYS1" s="80"/>
      <c r="QYT1" s="80"/>
      <c r="QYU1" s="80"/>
      <c r="QYV1" s="80"/>
      <c r="QYW1" s="80"/>
      <c r="QYX1" s="80"/>
      <c r="QYY1" s="80"/>
      <c r="QYZ1" s="80"/>
      <c r="QZA1" s="80"/>
      <c r="QZB1" s="80"/>
      <c r="QZC1" s="80"/>
      <c r="QZD1" s="80"/>
      <c r="QZE1" s="80"/>
      <c r="QZF1" s="80"/>
      <c r="QZG1" s="80"/>
      <c r="QZH1" s="80"/>
      <c r="QZI1" s="80"/>
      <c r="QZJ1" s="80"/>
      <c r="QZK1" s="80"/>
      <c r="QZL1" s="80"/>
      <c r="QZM1" s="80"/>
      <c r="QZN1" s="80"/>
      <c r="QZO1" s="80"/>
      <c r="QZP1" s="80"/>
      <c r="QZQ1" s="80"/>
      <c r="QZR1" s="80"/>
      <c r="QZS1" s="80"/>
      <c r="QZT1" s="80"/>
      <c r="QZU1" s="80"/>
      <c r="QZV1" s="80"/>
      <c r="QZW1" s="80"/>
      <c r="QZX1" s="80"/>
      <c r="QZY1" s="80"/>
      <c r="QZZ1" s="80"/>
      <c r="RAA1" s="80"/>
      <c r="RAB1" s="80"/>
      <c r="RAC1" s="80"/>
      <c r="RAD1" s="80"/>
      <c r="RAE1" s="80"/>
      <c r="RAF1" s="80"/>
      <c r="RAG1" s="80"/>
      <c r="RAH1" s="80"/>
      <c r="RAI1" s="80"/>
      <c r="RAJ1" s="80"/>
      <c r="RAK1" s="80"/>
      <c r="RAL1" s="80"/>
      <c r="RAM1" s="80"/>
      <c r="RAN1" s="80"/>
      <c r="RAO1" s="80"/>
      <c r="RAP1" s="80"/>
      <c r="RAQ1" s="80"/>
      <c r="RAR1" s="80"/>
      <c r="RAS1" s="80"/>
      <c r="RAT1" s="80"/>
      <c r="RAU1" s="80"/>
      <c r="RAV1" s="80"/>
      <c r="RAW1" s="80"/>
      <c r="RAX1" s="80"/>
      <c r="RAY1" s="80"/>
      <c r="RAZ1" s="80"/>
      <c r="RBA1" s="80"/>
      <c r="RBB1" s="80"/>
      <c r="RBC1" s="80"/>
      <c r="RBD1" s="80"/>
      <c r="RBE1" s="80"/>
      <c r="RBF1" s="80"/>
      <c r="RBG1" s="80"/>
      <c r="RBH1" s="80"/>
      <c r="RBI1" s="80"/>
      <c r="RBJ1" s="80"/>
      <c r="RBK1" s="80"/>
      <c r="RBL1" s="80"/>
      <c r="RBM1" s="80"/>
      <c r="RBN1" s="80"/>
      <c r="RBO1" s="80"/>
      <c r="RBP1" s="80"/>
      <c r="RBQ1" s="80"/>
      <c r="RBR1" s="80"/>
      <c r="RBS1" s="80"/>
      <c r="RBT1" s="80"/>
      <c r="RBU1" s="80"/>
      <c r="RBV1" s="80"/>
      <c r="RBW1" s="80"/>
      <c r="RBX1" s="80"/>
      <c r="RBY1" s="80"/>
      <c r="RBZ1" s="80"/>
      <c r="RCA1" s="80"/>
      <c r="RCB1" s="80"/>
      <c r="RCC1" s="80"/>
      <c r="RCD1" s="80"/>
      <c r="RCE1" s="80"/>
      <c r="RCF1" s="80"/>
      <c r="RCG1" s="80"/>
      <c r="RCH1" s="80"/>
      <c r="RCI1" s="80"/>
      <c r="RCJ1" s="80"/>
      <c r="RCK1" s="80"/>
      <c r="RCL1" s="80"/>
      <c r="RCM1" s="80"/>
      <c r="RCN1" s="80"/>
      <c r="RCO1" s="80"/>
      <c r="RCP1" s="80"/>
      <c r="RCQ1" s="80"/>
      <c r="RCR1" s="80"/>
      <c r="RCS1" s="80"/>
      <c r="RCT1" s="80"/>
      <c r="RCU1" s="80"/>
      <c r="RCV1" s="80"/>
      <c r="RCW1" s="80"/>
      <c r="RCX1" s="80"/>
      <c r="RCY1" s="80"/>
      <c r="RCZ1" s="80"/>
      <c r="RDA1" s="80"/>
      <c r="RDB1" s="80"/>
      <c r="RDC1" s="80"/>
      <c r="RDD1" s="80"/>
      <c r="RDE1" s="80"/>
      <c r="RDF1" s="80"/>
      <c r="RDG1" s="80"/>
      <c r="RDH1" s="80"/>
      <c r="RDI1" s="80"/>
      <c r="RDJ1" s="80"/>
      <c r="RDK1" s="80"/>
      <c r="RDL1" s="80"/>
      <c r="RDM1" s="80"/>
      <c r="RDN1" s="80"/>
      <c r="RDO1" s="80"/>
      <c r="RDP1" s="80"/>
      <c r="RDQ1" s="80"/>
      <c r="RDR1" s="80"/>
      <c r="RDS1" s="80"/>
      <c r="RDT1" s="80"/>
      <c r="RDU1" s="80"/>
      <c r="RDV1" s="80"/>
      <c r="RDW1" s="80"/>
      <c r="RDX1" s="80"/>
      <c r="RDY1" s="80"/>
      <c r="RDZ1" s="80"/>
      <c r="REA1" s="80"/>
      <c r="REB1" s="80"/>
      <c r="REC1" s="80"/>
      <c r="RED1" s="80"/>
      <c r="REE1" s="80"/>
      <c r="REF1" s="80"/>
      <c r="REG1" s="80"/>
      <c r="REH1" s="80"/>
      <c r="REI1" s="80"/>
      <c r="REJ1" s="80"/>
      <c r="REK1" s="80"/>
      <c r="REL1" s="80"/>
      <c r="REM1" s="80"/>
      <c r="REN1" s="80"/>
      <c r="REO1" s="80"/>
      <c r="REP1" s="80"/>
      <c r="REQ1" s="80"/>
      <c r="RER1" s="80"/>
      <c r="RES1" s="80"/>
      <c r="RET1" s="80"/>
      <c r="REU1" s="80"/>
      <c r="REV1" s="80"/>
      <c r="REW1" s="80"/>
      <c r="REX1" s="80"/>
      <c r="REY1" s="80"/>
      <c r="REZ1" s="80"/>
      <c r="RFA1" s="80"/>
      <c r="RFB1" s="80"/>
      <c r="RFC1" s="80"/>
      <c r="RFD1" s="80"/>
      <c r="RFE1" s="80"/>
      <c r="RFF1" s="80"/>
      <c r="RFG1" s="80"/>
      <c r="RFH1" s="80"/>
      <c r="RFI1" s="80"/>
      <c r="RFJ1" s="80"/>
      <c r="RFK1" s="80"/>
      <c r="RFL1" s="80"/>
      <c r="RFM1" s="80"/>
      <c r="RFN1" s="80"/>
      <c r="RFO1" s="80"/>
      <c r="RFP1" s="80"/>
      <c r="RFQ1" s="80"/>
      <c r="RFR1" s="80"/>
      <c r="RFS1" s="80"/>
      <c r="RFT1" s="80"/>
      <c r="RFU1" s="80"/>
      <c r="RFV1" s="80"/>
      <c r="RFW1" s="80"/>
      <c r="RFX1" s="80"/>
      <c r="RFY1" s="80"/>
      <c r="RFZ1" s="80"/>
      <c r="RGA1" s="80"/>
      <c r="RGB1" s="80"/>
      <c r="RGC1" s="80"/>
      <c r="RGD1" s="80"/>
      <c r="RGE1" s="80"/>
      <c r="RGF1" s="80"/>
      <c r="RGG1" s="80"/>
      <c r="RGH1" s="80"/>
      <c r="RGI1" s="80"/>
      <c r="RGJ1" s="80"/>
      <c r="RGK1" s="80"/>
      <c r="RGL1" s="80"/>
      <c r="RGM1" s="80"/>
      <c r="RGN1" s="80"/>
      <c r="RGO1" s="80"/>
      <c r="RGP1" s="80"/>
      <c r="RGQ1" s="80"/>
      <c r="RGR1" s="80"/>
      <c r="RGS1" s="80"/>
      <c r="RGT1" s="80"/>
      <c r="RGU1" s="80"/>
      <c r="RGV1" s="80"/>
      <c r="RGW1" s="80"/>
      <c r="RGX1" s="80"/>
      <c r="RGY1" s="80"/>
      <c r="RGZ1" s="80"/>
      <c r="RHA1" s="80"/>
      <c r="RHB1" s="80"/>
      <c r="RHC1" s="80"/>
      <c r="RHD1" s="80"/>
      <c r="RHE1" s="80"/>
      <c r="RHF1" s="80"/>
      <c r="RHG1" s="80"/>
      <c r="RHH1" s="80"/>
      <c r="RHI1" s="80"/>
      <c r="RHJ1" s="80"/>
      <c r="RHK1" s="80"/>
      <c r="RHL1" s="80"/>
      <c r="RHM1" s="80"/>
      <c r="RHN1" s="80"/>
      <c r="RHO1" s="80"/>
      <c r="RHP1" s="80"/>
      <c r="RHQ1" s="80"/>
      <c r="RHR1" s="80"/>
      <c r="RHS1" s="80"/>
      <c r="RHT1" s="80"/>
      <c r="RHU1" s="80"/>
      <c r="RHV1" s="80"/>
      <c r="RHW1" s="80"/>
      <c r="RHX1" s="80"/>
      <c r="RHY1" s="80"/>
      <c r="RHZ1" s="80"/>
      <c r="RIA1" s="80"/>
      <c r="RIB1" s="80"/>
      <c r="RIC1" s="80"/>
      <c r="RID1" s="80"/>
      <c r="RIE1" s="80"/>
      <c r="RIF1" s="80"/>
      <c r="RIG1" s="80"/>
      <c r="RIH1" s="80"/>
      <c r="RII1" s="80"/>
      <c r="RIJ1" s="80"/>
      <c r="RIK1" s="80"/>
      <c r="RIL1" s="80"/>
      <c r="RIM1" s="80"/>
      <c r="RIN1" s="80"/>
      <c r="RIO1" s="80"/>
      <c r="RIP1" s="80"/>
      <c r="RIQ1" s="80"/>
      <c r="RIR1" s="80"/>
      <c r="RIS1" s="80"/>
      <c r="RIT1" s="80"/>
      <c r="RIU1" s="80"/>
      <c r="RIV1" s="80"/>
      <c r="RIW1" s="80"/>
      <c r="RIX1" s="80"/>
      <c r="RIY1" s="80"/>
      <c r="RIZ1" s="80"/>
      <c r="RJA1" s="80"/>
      <c r="RJB1" s="80"/>
      <c r="RJC1" s="80"/>
      <c r="RJD1" s="80"/>
      <c r="RJE1" s="80"/>
      <c r="RJF1" s="80"/>
      <c r="RJG1" s="80"/>
      <c r="RJH1" s="80"/>
      <c r="RJI1" s="80"/>
      <c r="RJJ1" s="80"/>
      <c r="RJK1" s="80"/>
      <c r="RJL1" s="80"/>
      <c r="RJM1" s="80"/>
      <c r="RJN1" s="80"/>
      <c r="RJO1" s="80"/>
      <c r="RJP1" s="80"/>
      <c r="RJQ1" s="80"/>
      <c r="RJR1" s="80"/>
      <c r="RJS1" s="80"/>
      <c r="RJT1" s="80"/>
      <c r="RJU1" s="80"/>
      <c r="RJV1" s="80"/>
      <c r="RJW1" s="80"/>
      <c r="RJX1" s="80"/>
      <c r="RJY1" s="80"/>
      <c r="RJZ1" s="80"/>
      <c r="RKA1" s="80"/>
      <c r="RKB1" s="80"/>
      <c r="RKC1" s="80"/>
      <c r="RKD1" s="80"/>
      <c r="RKE1" s="80"/>
      <c r="RKF1" s="80"/>
      <c r="RKG1" s="80"/>
      <c r="RKH1" s="80"/>
      <c r="RKI1" s="80"/>
      <c r="RKJ1" s="80"/>
      <c r="RKK1" s="80"/>
      <c r="RKL1" s="80"/>
      <c r="RKM1" s="80"/>
      <c r="RKN1" s="80"/>
      <c r="RKO1" s="80"/>
      <c r="RKP1" s="80"/>
      <c r="RKQ1" s="80"/>
      <c r="RKR1" s="80"/>
      <c r="RKS1" s="80"/>
      <c r="RKT1" s="80"/>
      <c r="RKU1" s="80"/>
      <c r="RKV1" s="80"/>
      <c r="RKW1" s="80"/>
      <c r="RKX1" s="80"/>
      <c r="RKY1" s="80"/>
      <c r="RKZ1" s="80"/>
      <c r="RLA1" s="80"/>
      <c r="RLB1" s="80"/>
      <c r="RLC1" s="80"/>
      <c r="RLD1" s="80"/>
      <c r="RLE1" s="80"/>
      <c r="RLF1" s="80"/>
      <c r="RLG1" s="80"/>
      <c r="RLH1" s="80"/>
      <c r="RLI1" s="80"/>
      <c r="RLJ1" s="80"/>
      <c r="RLK1" s="80"/>
      <c r="RLL1" s="80"/>
      <c r="RLM1" s="80"/>
      <c r="RLN1" s="80"/>
      <c r="RLO1" s="80"/>
      <c r="RLP1" s="80"/>
      <c r="RLQ1" s="80"/>
      <c r="RLR1" s="80"/>
      <c r="RLS1" s="80"/>
      <c r="RLT1" s="80"/>
      <c r="RLU1" s="80"/>
      <c r="RLV1" s="80"/>
      <c r="RLW1" s="80"/>
      <c r="RLX1" s="80"/>
      <c r="RLY1" s="80"/>
      <c r="RLZ1" s="80"/>
      <c r="RMA1" s="80"/>
      <c r="RMB1" s="80"/>
      <c r="RMC1" s="80"/>
      <c r="RMD1" s="80"/>
      <c r="RME1" s="80"/>
      <c r="RMF1" s="80"/>
      <c r="RMG1" s="80"/>
      <c r="RMH1" s="80"/>
      <c r="RMI1" s="80"/>
      <c r="RMJ1" s="80"/>
      <c r="RMK1" s="80"/>
      <c r="RML1" s="80"/>
      <c r="RMM1" s="80"/>
      <c r="RMN1" s="80"/>
      <c r="RMO1" s="80"/>
      <c r="RMP1" s="80"/>
      <c r="RMQ1" s="80"/>
      <c r="RMR1" s="80"/>
      <c r="RMS1" s="80"/>
      <c r="RMT1" s="80"/>
      <c r="RMU1" s="80"/>
      <c r="RMV1" s="80"/>
      <c r="RMW1" s="80"/>
      <c r="RMX1" s="80"/>
      <c r="RMY1" s="80"/>
      <c r="RMZ1" s="80"/>
      <c r="RNA1" s="80"/>
      <c r="RNB1" s="80"/>
      <c r="RNC1" s="80"/>
      <c r="RND1" s="80"/>
      <c r="RNE1" s="80"/>
      <c r="RNF1" s="80"/>
      <c r="RNG1" s="80"/>
      <c r="RNH1" s="80"/>
      <c r="RNI1" s="80"/>
      <c r="RNJ1" s="80"/>
      <c r="RNK1" s="80"/>
      <c r="RNL1" s="80"/>
      <c r="RNM1" s="80"/>
      <c r="RNN1" s="80"/>
      <c r="RNO1" s="80"/>
      <c r="RNP1" s="80"/>
      <c r="RNQ1" s="80"/>
      <c r="RNR1" s="80"/>
      <c r="RNS1" s="80"/>
      <c r="RNT1" s="80"/>
      <c r="RNU1" s="80"/>
      <c r="RNV1" s="80"/>
      <c r="RNW1" s="80"/>
      <c r="RNX1" s="80"/>
      <c r="RNY1" s="80"/>
      <c r="RNZ1" s="80"/>
      <c r="ROA1" s="80"/>
      <c r="ROB1" s="80"/>
      <c r="ROC1" s="80"/>
      <c r="ROD1" s="80"/>
      <c r="ROE1" s="80"/>
      <c r="ROF1" s="80"/>
      <c r="ROG1" s="80"/>
      <c r="ROH1" s="80"/>
      <c r="ROI1" s="80"/>
      <c r="ROJ1" s="80"/>
      <c r="ROK1" s="80"/>
      <c r="ROL1" s="80"/>
      <c r="ROM1" s="80"/>
      <c r="RON1" s="80"/>
      <c r="ROO1" s="80"/>
      <c r="ROP1" s="80"/>
      <c r="ROQ1" s="80"/>
      <c r="ROR1" s="80"/>
      <c r="ROS1" s="80"/>
      <c r="ROT1" s="80"/>
      <c r="ROU1" s="80"/>
      <c r="ROV1" s="80"/>
      <c r="ROW1" s="80"/>
      <c r="ROX1" s="80"/>
      <c r="ROY1" s="80"/>
      <c r="ROZ1" s="80"/>
      <c r="RPA1" s="80"/>
      <c r="RPB1" s="80"/>
      <c r="RPC1" s="80"/>
      <c r="RPD1" s="80"/>
      <c r="RPE1" s="80"/>
      <c r="RPF1" s="80"/>
      <c r="RPG1" s="80"/>
      <c r="RPH1" s="80"/>
      <c r="RPI1" s="80"/>
      <c r="RPJ1" s="80"/>
      <c r="RPK1" s="80"/>
      <c r="RPL1" s="80"/>
      <c r="RPM1" s="80"/>
      <c r="RPN1" s="80"/>
      <c r="RPO1" s="80"/>
      <c r="RPP1" s="80"/>
      <c r="RPQ1" s="80"/>
      <c r="RPR1" s="80"/>
      <c r="RPS1" s="80"/>
      <c r="RPT1" s="80"/>
      <c r="RPU1" s="80"/>
      <c r="RPV1" s="80"/>
      <c r="RPW1" s="80"/>
      <c r="RPX1" s="80"/>
      <c r="RPY1" s="80"/>
      <c r="RPZ1" s="80"/>
      <c r="RQA1" s="80"/>
      <c r="RQB1" s="80"/>
      <c r="RQC1" s="80"/>
      <c r="RQD1" s="80"/>
      <c r="RQE1" s="80"/>
      <c r="RQF1" s="80"/>
      <c r="RQG1" s="80"/>
      <c r="RQH1" s="80"/>
      <c r="RQI1" s="80"/>
      <c r="RQJ1" s="80"/>
      <c r="RQK1" s="80"/>
      <c r="RQL1" s="80"/>
      <c r="RQM1" s="80"/>
      <c r="RQN1" s="80"/>
      <c r="RQO1" s="80"/>
      <c r="RQP1" s="80"/>
      <c r="RQQ1" s="80"/>
      <c r="RQR1" s="80"/>
      <c r="RQS1" s="80"/>
      <c r="RQT1" s="80"/>
      <c r="RQU1" s="80"/>
      <c r="RQV1" s="80"/>
      <c r="RQW1" s="80"/>
      <c r="RQX1" s="80"/>
      <c r="RQY1" s="80"/>
      <c r="RQZ1" s="80"/>
      <c r="RRA1" s="80"/>
      <c r="RRB1" s="80"/>
      <c r="RRC1" s="80"/>
      <c r="RRD1" s="80"/>
      <c r="RRE1" s="80"/>
      <c r="RRF1" s="80"/>
      <c r="RRG1" s="80"/>
      <c r="RRH1" s="80"/>
      <c r="RRI1" s="80"/>
      <c r="RRJ1" s="80"/>
      <c r="RRK1" s="80"/>
      <c r="RRL1" s="80"/>
      <c r="RRM1" s="80"/>
      <c r="RRN1" s="80"/>
      <c r="RRO1" s="80"/>
      <c r="RRP1" s="80"/>
      <c r="RRQ1" s="80"/>
      <c r="RRR1" s="80"/>
      <c r="RRS1" s="80"/>
      <c r="RRT1" s="80"/>
      <c r="RRU1" s="80"/>
      <c r="RRV1" s="80"/>
      <c r="RRW1" s="80"/>
      <c r="RRX1" s="80"/>
      <c r="RRY1" s="80"/>
      <c r="RRZ1" s="80"/>
      <c r="RSA1" s="80"/>
      <c r="RSB1" s="80"/>
      <c r="RSC1" s="80"/>
      <c r="RSD1" s="80"/>
      <c r="RSE1" s="80"/>
      <c r="RSF1" s="80"/>
      <c r="RSG1" s="80"/>
      <c r="RSH1" s="80"/>
      <c r="RSI1" s="80"/>
      <c r="RSJ1" s="80"/>
      <c r="RSK1" s="80"/>
      <c r="RSL1" s="80"/>
      <c r="RSM1" s="80"/>
      <c r="RSN1" s="80"/>
      <c r="RSO1" s="80"/>
      <c r="RSP1" s="80"/>
      <c r="RSQ1" s="80"/>
      <c r="RSR1" s="80"/>
      <c r="RSS1" s="80"/>
      <c r="RST1" s="80"/>
      <c r="RSU1" s="80"/>
      <c r="RSV1" s="80"/>
      <c r="RSW1" s="80"/>
      <c r="RSX1" s="80"/>
      <c r="RSY1" s="80"/>
      <c r="RSZ1" s="80"/>
      <c r="RTA1" s="80"/>
      <c r="RTB1" s="80"/>
      <c r="RTC1" s="80"/>
      <c r="RTD1" s="80"/>
      <c r="RTE1" s="80"/>
      <c r="RTF1" s="80"/>
      <c r="RTG1" s="80"/>
      <c r="RTH1" s="80"/>
      <c r="RTI1" s="80"/>
      <c r="RTJ1" s="80"/>
      <c r="RTK1" s="80"/>
      <c r="RTL1" s="80"/>
      <c r="RTM1" s="80"/>
      <c r="RTN1" s="80"/>
      <c r="RTO1" s="80"/>
      <c r="RTP1" s="80"/>
      <c r="RTQ1" s="80"/>
      <c r="RTR1" s="80"/>
      <c r="RTS1" s="80"/>
      <c r="RTT1" s="80"/>
      <c r="RTU1" s="80"/>
      <c r="RTV1" s="80"/>
      <c r="RTW1" s="80"/>
      <c r="RTX1" s="80"/>
      <c r="RTY1" s="80"/>
      <c r="RTZ1" s="80"/>
      <c r="RUA1" s="80"/>
      <c r="RUB1" s="80"/>
      <c r="RUC1" s="80"/>
      <c r="RUD1" s="80"/>
      <c r="RUE1" s="80"/>
      <c r="RUF1" s="80"/>
      <c r="RUG1" s="80"/>
      <c r="RUH1" s="80"/>
      <c r="RUI1" s="80"/>
      <c r="RUJ1" s="80"/>
      <c r="RUK1" s="80"/>
      <c r="RUL1" s="80"/>
      <c r="RUM1" s="80"/>
      <c r="RUN1" s="80"/>
      <c r="RUO1" s="80"/>
      <c r="RUP1" s="80"/>
      <c r="RUQ1" s="80"/>
      <c r="RUR1" s="80"/>
      <c r="RUS1" s="80"/>
      <c r="RUT1" s="80"/>
      <c r="RUU1" s="80"/>
      <c r="RUV1" s="80"/>
      <c r="RUW1" s="80"/>
      <c r="RUX1" s="80"/>
      <c r="RUY1" s="80"/>
      <c r="RUZ1" s="80"/>
      <c r="RVA1" s="80"/>
      <c r="RVB1" s="80"/>
      <c r="RVC1" s="80"/>
      <c r="RVD1" s="80"/>
      <c r="RVE1" s="80"/>
      <c r="RVF1" s="80"/>
      <c r="RVG1" s="80"/>
      <c r="RVH1" s="80"/>
      <c r="RVI1" s="80"/>
      <c r="RVJ1" s="80"/>
      <c r="RVK1" s="80"/>
      <c r="RVL1" s="80"/>
      <c r="RVM1" s="80"/>
      <c r="RVN1" s="80"/>
      <c r="RVO1" s="80"/>
      <c r="RVP1" s="80"/>
      <c r="RVQ1" s="80"/>
      <c r="RVR1" s="80"/>
      <c r="RVS1" s="80"/>
      <c r="RVT1" s="80"/>
      <c r="RVU1" s="80"/>
      <c r="RVV1" s="80"/>
      <c r="RVW1" s="80"/>
      <c r="RVX1" s="80"/>
      <c r="RVY1" s="80"/>
      <c r="RVZ1" s="80"/>
      <c r="RWA1" s="80"/>
      <c r="RWB1" s="80"/>
      <c r="RWC1" s="80"/>
      <c r="RWD1" s="80"/>
      <c r="RWE1" s="80"/>
      <c r="RWF1" s="80"/>
      <c r="RWG1" s="80"/>
      <c r="RWH1" s="80"/>
      <c r="RWI1" s="80"/>
      <c r="RWJ1" s="80"/>
      <c r="RWK1" s="80"/>
      <c r="RWL1" s="80"/>
      <c r="RWM1" s="80"/>
      <c r="RWN1" s="80"/>
      <c r="RWO1" s="80"/>
      <c r="RWP1" s="80"/>
      <c r="RWQ1" s="80"/>
      <c r="RWR1" s="80"/>
      <c r="RWS1" s="80"/>
      <c r="RWT1" s="80"/>
      <c r="RWU1" s="80"/>
      <c r="RWV1" s="80"/>
      <c r="RWW1" s="80"/>
      <c r="RWX1" s="80"/>
      <c r="RWY1" s="80"/>
      <c r="RWZ1" s="80"/>
      <c r="RXA1" s="80"/>
      <c r="RXB1" s="80"/>
      <c r="RXC1" s="80"/>
      <c r="RXD1" s="80"/>
      <c r="RXE1" s="80"/>
      <c r="RXF1" s="80"/>
      <c r="RXG1" s="80"/>
      <c r="RXH1" s="80"/>
      <c r="RXI1" s="80"/>
      <c r="RXJ1" s="80"/>
      <c r="RXK1" s="80"/>
      <c r="RXL1" s="80"/>
      <c r="RXM1" s="80"/>
      <c r="RXN1" s="80"/>
      <c r="RXO1" s="80"/>
      <c r="RXP1" s="80"/>
      <c r="RXQ1" s="80"/>
      <c r="RXR1" s="80"/>
      <c r="RXS1" s="80"/>
      <c r="RXT1" s="80"/>
      <c r="RXU1" s="80"/>
      <c r="RXV1" s="80"/>
      <c r="RXW1" s="80"/>
      <c r="RXX1" s="80"/>
      <c r="RXY1" s="80"/>
      <c r="RXZ1" s="80"/>
      <c r="RYA1" s="80"/>
      <c r="RYB1" s="80"/>
      <c r="RYC1" s="80"/>
      <c r="RYD1" s="80"/>
      <c r="RYE1" s="80"/>
      <c r="RYF1" s="80"/>
      <c r="RYG1" s="80"/>
      <c r="RYH1" s="80"/>
      <c r="RYI1" s="80"/>
      <c r="RYJ1" s="80"/>
      <c r="RYK1" s="80"/>
      <c r="RYL1" s="80"/>
      <c r="RYM1" s="80"/>
      <c r="RYN1" s="80"/>
      <c r="RYO1" s="80"/>
      <c r="RYP1" s="80"/>
      <c r="RYQ1" s="80"/>
      <c r="RYR1" s="80"/>
      <c r="RYS1" s="80"/>
      <c r="RYT1" s="80"/>
      <c r="RYU1" s="80"/>
      <c r="RYV1" s="80"/>
      <c r="RYW1" s="80"/>
      <c r="RYX1" s="80"/>
      <c r="RYY1" s="80"/>
      <c r="RYZ1" s="80"/>
      <c r="RZA1" s="80"/>
      <c r="RZB1" s="80"/>
      <c r="RZC1" s="80"/>
      <c r="RZD1" s="80"/>
      <c r="RZE1" s="80"/>
      <c r="RZF1" s="80"/>
      <c r="RZG1" s="80"/>
      <c r="RZH1" s="80"/>
      <c r="RZI1" s="80"/>
      <c r="RZJ1" s="80"/>
      <c r="RZK1" s="80"/>
      <c r="RZL1" s="80"/>
      <c r="RZM1" s="80"/>
      <c r="RZN1" s="80"/>
      <c r="RZO1" s="80"/>
      <c r="RZP1" s="80"/>
      <c r="RZQ1" s="80"/>
      <c r="RZR1" s="80"/>
      <c r="RZS1" s="80"/>
      <c r="RZT1" s="80"/>
      <c r="RZU1" s="80"/>
      <c r="RZV1" s="80"/>
      <c r="RZW1" s="80"/>
      <c r="RZX1" s="80"/>
      <c r="RZY1" s="80"/>
      <c r="RZZ1" s="80"/>
      <c r="SAA1" s="80"/>
      <c r="SAB1" s="80"/>
      <c r="SAC1" s="80"/>
      <c r="SAD1" s="80"/>
      <c r="SAE1" s="80"/>
      <c r="SAF1" s="80"/>
      <c r="SAG1" s="80"/>
      <c r="SAH1" s="80"/>
      <c r="SAI1" s="80"/>
      <c r="SAJ1" s="80"/>
      <c r="SAK1" s="80"/>
      <c r="SAL1" s="80"/>
      <c r="SAM1" s="80"/>
      <c r="SAN1" s="80"/>
      <c r="SAO1" s="80"/>
      <c r="SAP1" s="80"/>
      <c r="SAQ1" s="80"/>
      <c r="SAR1" s="80"/>
      <c r="SAS1" s="80"/>
      <c r="SAT1" s="80"/>
      <c r="SAU1" s="80"/>
      <c r="SAV1" s="80"/>
      <c r="SAW1" s="80"/>
      <c r="SAX1" s="80"/>
      <c r="SAY1" s="80"/>
      <c r="SAZ1" s="80"/>
      <c r="SBA1" s="80"/>
      <c r="SBB1" s="80"/>
      <c r="SBC1" s="80"/>
      <c r="SBD1" s="80"/>
      <c r="SBE1" s="80"/>
      <c r="SBF1" s="80"/>
      <c r="SBG1" s="80"/>
      <c r="SBH1" s="80"/>
      <c r="SBI1" s="80"/>
      <c r="SBJ1" s="80"/>
      <c r="SBK1" s="80"/>
      <c r="SBL1" s="80"/>
      <c r="SBM1" s="80"/>
      <c r="SBN1" s="80"/>
      <c r="SBO1" s="80"/>
      <c r="SBP1" s="80"/>
      <c r="SBQ1" s="80"/>
      <c r="SBR1" s="80"/>
      <c r="SBS1" s="80"/>
      <c r="SBT1" s="80"/>
      <c r="SBU1" s="80"/>
      <c r="SBV1" s="80"/>
      <c r="SBW1" s="80"/>
      <c r="SBX1" s="80"/>
      <c r="SBY1" s="80"/>
      <c r="SBZ1" s="80"/>
      <c r="SCA1" s="80"/>
      <c r="SCB1" s="80"/>
      <c r="SCC1" s="80"/>
      <c r="SCD1" s="80"/>
      <c r="SCE1" s="80"/>
      <c r="SCF1" s="80"/>
      <c r="SCG1" s="80"/>
      <c r="SCH1" s="80"/>
      <c r="SCI1" s="80"/>
      <c r="SCJ1" s="80"/>
      <c r="SCK1" s="80"/>
      <c r="SCL1" s="80"/>
      <c r="SCM1" s="80"/>
      <c r="SCN1" s="80"/>
      <c r="SCO1" s="80"/>
      <c r="SCP1" s="80"/>
      <c r="SCQ1" s="80"/>
      <c r="SCR1" s="80"/>
      <c r="SCS1" s="80"/>
      <c r="SCT1" s="80"/>
      <c r="SCU1" s="80"/>
      <c r="SCV1" s="80"/>
      <c r="SCW1" s="80"/>
      <c r="SCX1" s="80"/>
      <c r="SCY1" s="80"/>
      <c r="SCZ1" s="80"/>
      <c r="SDA1" s="80"/>
      <c r="SDB1" s="80"/>
      <c r="SDC1" s="80"/>
      <c r="SDD1" s="80"/>
      <c r="SDE1" s="80"/>
      <c r="SDF1" s="80"/>
      <c r="SDG1" s="80"/>
      <c r="SDH1" s="80"/>
      <c r="SDI1" s="80"/>
      <c r="SDJ1" s="80"/>
      <c r="SDK1" s="80"/>
      <c r="SDL1" s="80"/>
      <c r="SDM1" s="80"/>
      <c r="SDN1" s="80"/>
      <c r="SDO1" s="80"/>
      <c r="SDP1" s="80"/>
      <c r="SDQ1" s="80"/>
      <c r="SDR1" s="80"/>
      <c r="SDS1" s="80"/>
      <c r="SDT1" s="80"/>
      <c r="SDU1" s="80"/>
      <c r="SDV1" s="80"/>
      <c r="SDW1" s="80"/>
      <c r="SDX1" s="80"/>
      <c r="SDY1" s="80"/>
      <c r="SDZ1" s="80"/>
      <c r="SEA1" s="80"/>
      <c r="SEB1" s="80"/>
      <c r="SEC1" s="80"/>
      <c r="SED1" s="80"/>
      <c r="SEE1" s="80"/>
      <c r="SEF1" s="80"/>
      <c r="SEG1" s="80"/>
      <c r="SEH1" s="80"/>
      <c r="SEI1" s="80"/>
      <c r="SEJ1" s="80"/>
      <c r="SEK1" s="80"/>
      <c r="SEL1" s="80"/>
      <c r="SEM1" s="80"/>
      <c r="SEN1" s="80"/>
      <c r="SEO1" s="80"/>
      <c r="SEP1" s="80"/>
      <c r="SEQ1" s="80"/>
      <c r="SER1" s="80"/>
      <c r="SES1" s="80"/>
      <c r="SET1" s="80"/>
      <c r="SEU1" s="80"/>
      <c r="SEV1" s="80"/>
      <c r="SEW1" s="80"/>
      <c r="SEX1" s="80"/>
      <c r="SEY1" s="80"/>
      <c r="SEZ1" s="80"/>
      <c r="SFA1" s="80"/>
      <c r="SFB1" s="80"/>
      <c r="SFC1" s="80"/>
      <c r="SFD1" s="80"/>
      <c r="SFE1" s="80"/>
      <c r="SFF1" s="80"/>
      <c r="SFG1" s="80"/>
      <c r="SFH1" s="80"/>
      <c r="SFI1" s="80"/>
      <c r="SFJ1" s="80"/>
      <c r="SFK1" s="80"/>
      <c r="SFL1" s="80"/>
      <c r="SFM1" s="80"/>
      <c r="SFN1" s="80"/>
      <c r="SFO1" s="80"/>
      <c r="SFP1" s="80"/>
      <c r="SFQ1" s="80"/>
      <c r="SFR1" s="80"/>
      <c r="SFS1" s="80"/>
      <c r="SFT1" s="80"/>
      <c r="SFU1" s="80"/>
      <c r="SFV1" s="80"/>
      <c r="SFW1" s="80"/>
      <c r="SFX1" s="80"/>
      <c r="SFY1" s="80"/>
      <c r="SFZ1" s="80"/>
      <c r="SGA1" s="80"/>
      <c r="SGB1" s="80"/>
      <c r="SGC1" s="80"/>
      <c r="SGD1" s="80"/>
      <c r="SGE1" s="80"/>
      <c r="SGF1" s="80"/>
      <c r="SGG1" s="80"/>
      <c r="SGH1" s="80"/>
      <c r="SGI1" s="80"/>
      <c r="SGJ1" s="80"/>
      <c r="SGK1" s="80"/>
      <c r="SGL1" s="80"/>
      <c r="SGM1" s="80"/>
      <c r="SGN1" s="80"/>
      <c r="SGO1" s="80"/>
      <c r="SGP1" s="80"/>
      <c r="SGQ1" s="80"/>
      <c r="SGR1" s="80"/>
      <c r="SGS1" s="80"/>
      <c r="SGT1" s="80"/>
      <c r="SGU1" s="80"/>
      <c r="SGV1" s="80"/>
      <c r="SGW1" s="80"/>
      <c r="SGX1" s="80"/>
      <c r="SGY1" s="80"/>
      <c r="SGZ1" s="80"/>
      <c r="SHA1" s="80"/>
      <c r="SHB1" s="80"/>
      <c r="SHC1" s="80"/>
      <c r="SHD1" s="80"/>
      <c r="SHE1" s="80"/>
      <c r="SHF1" s="80"/>
      <c r="SHG1" s="80"/>
      <c r="SHH1" s="80"/>
      <c r="SHI1" s="80"/>
      <c r="SHJ1" s="80"/>
      <c r="SHK1" s="80"/>
      <c r="SHL1" s="80"/>
      <c r="SHM1" s="80"/>
      <c r="SHN1" s="80"/>
      <c r="SHO1" s="80"/>
      <c r="SHP1" s="80"/>
      <c r="SHQ1" s="80"/>
      <c r="SHR1" s="80"/>
      <c r="SHS1" s="80"/>
      <c r="SHT1" s="80"/>
      <c r="SHU1" s="80"/>
      <c r="SHV1" s="80"/>
      <c r="SHW1" s="80"/>
      <c r="SHX1" s="80"/>
      <c r="SHY1" s="80"/>
      <c r="SHZ1" s="80"/>
      <c r="SIA1" s="80"/>
      <c r="SIB1" s="80"/>
      <c r="SIC1" s="80"/>
      <c r="SID1" s="80"/>
      <c r="SIE1" s="80"/>
      <c r="SIF1" s="80"/>
      <c r="SIG1" s="80"/>
      <c r="SIH1" s="80"/>
      <c r="SII1" s="80"/>
      <c r="SIJ1" s="80"/>
      <c r="SIK1" s="80"/>
      <c r="SIL1" s="80"/>
      <c r="SIM1" s="80"/>
      <c r="SIN1" s="80"/>
      <c r="SIO1" s="80"/>
      <c r="SIP1" s="80"/>
      <c r="SIQ1" s="80"/>
      <c r="SIR1" s="80"/>
      <c r="SIS1" s="80"/>
      <c r="SIT1" s="80"/>
      <c r="SIU1" s="80"/>
      <c r="SIV1" s="80"/>
      <c r="SIW1" s="80"/>
      <c r="SIX1" s="80"/>
      <c r="SIY1" s="80"/>
      <c r="SIZ1" s="80"/>
      <c r="SJA1" s="80"/>
      <c r="SJB1" s="80"/>
      <c r="SJC1" s="80"/>
      <c r="SJD1" s="80"/>
      <c r="SJE1" s="80"/>
      <c r="SJF1" s="80"/>
      <c r="SJG1" s="80"/>
      <c r="SJH1" s="80"/>
      <c r="SJI1" s="80"/>
      <c r="SJJ1" s="80"/>
      <c r="SJK1" s="80"/>
      <c r="SJL1" s="80"/>
      <c r="SJM1" s="80"/>
      <c r="SJN1" s="80"/>
      <c r="SJO1" s="80"/>
      <c r="SJP1" s="80"/>
      <c r="SJQ1" s="80"/>
      <c r="SJR1" s="80"/>
      <c r="SJS1" s="80"/>
      <c r="SJT1" s="80"/>
      <c r="SJU1" s="80"/>
      <c r="SJV1" s="80"/>
      <c r="SJW1" s="80"/>
      <c r="SJX1" s="80"/>
      <c r="SJY1" s="80"/>
      <c r="SJZ1" s="80"/>
      <c r="SKA1" s="80"/>
      <c r="SKB1" s="80"/>
      <c r="SKC1" s="80"/>
      <c r="SKD1" s="80"/>
      <c r="SKE1" s="80"/>
      <c r="SKF1" s="80"/>
      <c r="SKG1" s="80"/>
      <c r="SKH1" s="80"/>
      <c r="SKI1" s="80"/>
      <c r="SKJ1" s="80"/>
      <c r="SKK1" s="80"/>
      <c r="SKL1" s="80"/>
      <c r="SKM1" s="80"/>
      <c r="SKN1" s="80"/>
      <c r="SKO1" s="80"/>
      <c r="SKP1" s="80"/>
      <c r="SKQ1" s="80"/>
      <c r="SKR1" s="80"/>
      <c r="SKS1" s="80"/>
      <c r="SKT1" s="80"/>
      <c r="SKU1" s="80"/>
      <c r="SKV1" s="80"/>
      <c r="SKW1" s="80"/>
      <c r="SKX1" s="80"/>
      <c r="SKY1" s="80"/>
      <c r="SKZ1" s="80"/>
      <c r="SLA1" s="80"/>
      <c r="SLB1" s="80"/>
      <c r="SLC1" s="80"/>
      <c r="SLD1" s="80"/>
      <c r="SLE1" s="80"/>
      <c r="SLF1" s="80"/>
      <c r="SLG1" s="80"/>
      <c r="SLH1" s="80"/>
      <c r="SLI1" s="80"/>
      <c r="SLJ1" s="80"/>
      <c r="SLK1" s="80"/>
      <c r="SLL1" s="80"/>
      <c r="SLM1" s="80"/>
      <c r="SLN1" s="80"/>
      <c r="SLO1" s="80"/>
      <c r="SLP1" s="80"/>
      <c r="SLQ1" s="80"/>
      <c r="SLR1" s="80"/>
      <c r="SLS1" s="80"/>
      <c r="SLT1" s="80"/>
      <c r="SLU1" s="80"/>
      <c r="SLV1" s="80"/>
      <c r="SLW1" s="80"/>
      <c r="SLX1" s="80"/>
      <c r="SLY1" s="80"/>
      <c r="SLZ1" s="80"/>
      <c r="SMA1" s="80"/>
      <c r="SMB1" s="80"/>
      <c r="SMC1" s="80"/>
      <c r="SMD1" s="80"/>
      <c r="SME1" s="80"/>
      <c r="SMF1" s="80"/>
      <c r="SMG1" s="80"/>
      <c r="SMH1" s="80"/>
      <c r="SMI1" s="80"/>
      <c r="SMJ1" s="80"/>
      <c r="SMK1" s="80"/>
      <c r="SML1" s="80"/>
      <c r="SMM1" s="80"/>
      <c r="SMN1" s="80"/>
      <c r="SMO1" s="80"/>
      <c r="SMP1" s="80"/>
      <c r="SMQ1" s="80"/>
      <c r="SMR1" s="80"/>
      <c r="SMS1" s="80"/>
      <c r="SMT1" s="80"/>
      <c r="SMU1" s="80"/>
      <c r="SMV1" s="80"/>
      <c r="SMW1" s="80"/>
      <c r="SMX1" s="80"/>
      <c r="SMY1" s="80"/>
      <c r="SMZ1" s="80"/>
      <c r="SNA1" s="80"/>
      <c r="SNB1" s="80"/>
      <c r="SNC1" s="80"/>
      <c r="SND1" s="80"/>
      <c r="SNE1" s="80"/>
      <c r="SNF1" s="80"/>
      <c r="SNG1" s="80"/>
      <c r="SNH1" s="80"/>
      <c r="SNI1" s="80"/>
      <c r="SNJ1" s="80"/>
      <c r="SNK1" s="80"/>
      <c r="SNL1" s="80"/>
      <c r="SNM1" s="80"/>
      <c r="SNN1" s="80"/>
      <c r="SNO1" s="80"/>
      <c r="SNP1" s="80"/>
      <c r="SNQ1" s="80"/>
      <c r="SNR1" s="80"/>
      <c r="SNS1" s="80"/>
      <c r="SNT1" s="80"/>
      <c r="SNU1" s="80"/>
      <c r="SNV1" s="80"/>
      <c r="SNW1" s="80"/>
      <c r="SNX1" s="80"/>
      <c r="SNY1" s="80"/>
      <c r="SNZ1" s="80"/>
      <c r="SOA1" s="80"/>
      <c r="SOB1" s="80"/>
      <c r="SOC1" s="80"/>
      <c r="SOD1" s="80"/>
      <c r="SOE1" s="80"/>
      <c r="SOF1" s="80"/>
      <c r="SOG1" s="80"/>
      <c r="SOH1" s="80"/>
      <c r="SOI1" s="80"/>
      <c r="SOJ1" s="80"/>
      <c r="SOK1" s="80"/>
      <c r="SOL1" s="80"/>
      <c r="SOM1" s="80"/>
      <c r="SON1" s="80"/>
      <c r="SOO1" s="80"/>
      <c r="SOP1" s="80"/>
      <c r="SOQ1" s="80"/>
      <c r="SOR1" s="80"/>
      <c r="SOS1" s="80"/>
      <c r="SOT1" s="80"/>
      <c r="SOU1" s="80"/>
      <c r="SOV1" s="80"/>
      <c r="SOW1" s="80"/>
      <c r="SOX1" s="80"/>
      <c r="SOY1" s="80"/>
      <c r="SOZ1" s="80"/>
      <c r="SPA1" s="80"/>
      <c r="SPB1" s="80"/>
      <c r="SPC1" s="80"/>
      <c r="SPD1" s="80"/>
      <c r="SPE1" s="80"/>
      <c r="SPF1" s="80"/>
      <c r="SPG1" s="80"/>
      <c r="SPH1" s="80"/>
      <c r="SPI1" s="80"/>
      <c r="SPJ1" s="80"/>
      <c r="SPK1" s="80"/>
      <c r="SPL1" s="80"/>
      <c r="SPM1" s="80"/>
      <c r="SPN1" s="80"/>
      <c r="SPO1" s="80"/>
      <c r="SPP1" s="80"/>
      <c r="SPQ1" s="80"/>
      <c r="SPR1" s="80"/>
      <c r="SPS1" s="80"/>
      <c r="SPT1" s="80"/>
      <c r="SPU1" s="80"/>
      <c r="SPV1" s="80"/>
      <c r="SPW1" s="80"/>
      <c r="SPX1" s="80"/>
      <c r="SPY1" s="80"/>
      <c r="SPZ1" s="80"/>
      <c r="SQA1" s="80"/>
      <c r="SQB1" s="80"/>
      <c r="SQC1" s="80"/>
      <c r="SQD1" s="80"/>
      <c r="SQE1" s="80"/>
      <c r="SQF1" s="80"/>
      <c r="SQG1" s="80"/>
      <c r="SQH1" s="80"/>
      <c r="SQI1" s="80"/>
      <c r="SQJ1" s="80"/>
      <c r="SQK1" s="80"/>
      <c r="SQL1" s="80"/>
      <c r="SQM1" s="80"/>
      <c r="SQN1" s="80"/>
      <c r="SQO1" s="80"/>
      <c r="SQP1" s="80"/>
      <c r="SQQ1" s="80"/>
      <c r="SQR1" s="80"/>
      <c r="SQS1" s="80"/>
      <c r="SQT1" s="80"/>
      <c r="SQU1" s="80"/>
      <c r="SQV1" s="80"/>
      <c r="SQW1" s="80"/>
      <c r="SQX1" s="80"/>
      <c r="SQY1" s="80"/>
      <c r="SQZ1" s="80"/>
      <c r="SRA1" s="80"/>
      <c r="SRB1" s="80"/>
      <c r="SRC1" s="80"/>
      <c r="SRD1" s="80"/>
      <c r="SRE1" s="80"/>
      <c r="SRF1" s="80"/>
      <c r="SRG1" s="80"/>
      <c r="SRH1" s="80"/>
      <c r="SRI1" s="80"/>
      <c r="SRJ1" s="80"/>
      <c r="SRK1" s="80"/>
      <c r="SRL1" s="80"/>
      <c r="SRM1" s="80"/>
      <c r="SRN1" s="80"/>
      <c r="SRO1" s="80"/>
      <c r="SRP1" s="80"/>
      <c r="SRQ1" s="80"/>
      <c r="SRR1" s="80"/>
      <c r="SRS1" s="80"/>
      <c r="SRT1" s="80"/>
      <c r="SRU1" s="80"/>
      <c r="SRV1" s="80"/>
      <c r="SRW1" s="80"/>
      <c r="SRX1" s="80"/>
      <c r="SRY1" s="80"/>
      <c r="SRZ1" s="80"/>
      <c r="SSA1" s="80"/>
      <c r="SSB1" s="80"/>
      <c r="SSC1" s="80"/>
      <c r="SSD1" s="80"/>
      <c r="SSE1" s="80"/>
      <c r="SSF1" s="80"/>
      <c r="SSG1" s="80"/>
      <c r="SSH1" s="80"/>
      <c r="SSI1" s="80"/>
      <c r="SSJ1" s="80"/>
      <c r="SSK1" s="80"/>
      <c r="SSL1" s="80"/>
      <c r="SSM1" s="80"/>
      <c r="SSN1" s="80"/>
      <c r="SSO1" s="80"/>
      <c r="SSP1" s="80"/>
      <c r="SSQ1" s="80"/>
      <c r="SSR1" s="80"/>
      <c r="SSS1" s="80"/>
      <c r="SST1" s="80"/>
      <c r="SSU1" s="80"/>
      <c r="SSV1" s="80"/>
      <c r="SSW1" s="80"/>
      <c r="SSX1" s="80"/>
      <c r="SSY1" s="80"/>
      <c r="SSZ1" s="80"/>
      <c r="STA1" s="80"/>
      <c r="STB1" s="80"/>
      <c r="STC1" s="80"/>
      <c r="STD1" s="80"/>
      <c r="STE1" s="80"/>
      <c r="STF1" s="80"/>
      <c r="STG1" s="80"/>
      <c r="STH1" s="80"/>
      <c r="STI1" s="80"/>
      <c r="STJ1" s="80"/>
      <c r="STK1" s="80"/>
      <c r="STL1" s="80"/>
      <c r="STM1" s="80"/>
      <c r="STN1" s="80"/>
      <c r="STO1" s="80"/>
      <c r="STP1" s="80"/>
      <c r="STQ1" s="80"/>
      <c r="STR1" s="80"/>
      <c r="STS1" s="80"/>
      <c r="STT1" s="80"/>
      <c r="STU1" s="80"/>
      <c r="STV1" s="80"/>
      <c r="STW1" s="80"/>
      <c r="STX1" s="80"/>
      <c r="STY1" s="80"/>
      <c r="STZ1" s="80"/>
      <c r="SUA1" s="80"/>
      <c r="SUB1" s="80"/>
      <c r="SUC1" s="80"/>
      <c r="SUD1" s="80"/>
      <c r="SUE1" s="80"/>
      <c r="SUF1" s="80"/>
      <c r="SUG1" s="80"/>
      <c r="SUH1" s="80"/>
      <c r="SUI1" s="80"/>
      <c r="SUJ1" s="80"/>
      <c r="SUK1" s="80"/>
      <c r="SUL1" s="80"/>
      <c r="SUM1" s="80"/>
      <c r="SUN1" s="80"/>
      <c r="SUO1" s="80"/>
      <c r="SUP1" s="80"/>
      <c r="SUQ1" s="80"/>
      <c r="SUR1" s="80"/>
      <c r="SUS1" s="80"/>
      <c r="SUT1" s="80"/>
      <c r="SUU1" s="80"/>
      <c r="SUV1" s="80"/>
      <c r="SUW1" s="80"/>
      <c r="SUX1" s="80"/>
      <c r="SUY1" s="80"/>
      <c r="SUZ1" s="80"/>
      <c r="SVA1" s="80"/>
      <c r="SVB1" s="80"/>
      <c r="SVC1" s="80"/>
      <c r="SVD1" s="80"/>
      <c r="SVE1" s="80"/>
      <c r="SVF1" s="80"/>
      <c r="SVG1" s="80"/>
      <c r="SVH1" s="80"/>
      <c r="SVI1" s="80"/>
      <c r="SVJ1" s="80"/>
      <c r="SVK1" s="80"/>
      <c r="SVL1" s="80"/>
      <c r="SVM1" s="80"/>
      <c r="SVN1" s="80"/>
      <c r="SVO1" s="80"/>
      <c r="SVP1" s="80"/>
      <c r="SVQ1" s="80"/>
      <c r="SVR1" s="80"/>
      <c r="SVS1" s="80"/>
      <c r="SVT1" s="80"/>
      <c r="SVU1" s="80"/>
      <c r="SVV1" s="80"/>
      <c r="SVW1" s="80"/>
      <c r="SVX1" s="80"/>
      <c r="SVY1" s="80"/>
      <c r="SVZ1" s="80"/>
      <c r="SWA1" s="80"/>
      <c r="SWB1" s="80"/>
      <c r="SWC1" s="80"/>
      <c r="SWD1" s="80"/>
      <c r="SWE1" s="80"/>
      <c r="SWF1" s="80"/>
      <c r="SWG1" s="80"/>
      <c r="SWH1" s="80"/>
      <c r="SWI1" s="80"/>
      <c r="SWJ1" s="80"/>
      <c r="SWK1" s="80"/>
      <c r="SWL1" s="80"/>
      <c r="SWM1" s="80"/>
      <c r="SWN1" s="80"/>
      <c r="SWO1" s="80"/>
      <c r="SWP1" s="80"/>
      <c r="SWQ1" s="80"/>
      <c r="SWR1" s="80"/>
      <c r="SWS1" s="80"/>
      <c r="SWT1" s="80"/>
      <c r="SWU1" s="80"/>
      <c r="SWV1" s="80"/>
      <c r="SWW1" s="80"/>
      <c r="SWX1" s="80"/>
      <c r="SWY1" s="80"/>
      <c r="SWZ1" s="80"/>
      <c r="SXA1" s="80"/>
      <c r="SXB1" s="80"/>
      <c r="SXC1" s="80"/>
      <c r="SXD1" s="80"/>
      <c r="SXE1" s="80"/>
      <c r="SXF1" s="80"/>
      <c r="SXG1" s="80"/>
      <c r="SXH1" s="80"/>
      <c r="SXI1" s="80"/>
      <c r="SXJ1" s="80"/>
      <c r="SXK1" s="80"/>
      <c r="SXL1" s="80"/>
      <c r="SXM1" s="80"/>
      <c r="SXN1" s="80"/>
      <c r="SXO1" s="80"/>
      <c r="SXP1" s="80"/>
      <c r="SXQ1" s="80"/>
      <c r="SXR1" s="80"/>
      <c r="SXS1" s="80"/>
      <c r="SXT1" s="80"/>
      <c r="SXU1" s="80"/>
      <c r="SXV1" s="80"/>
      <c r="SXW1" s="80"/>
      <c r="SXX1" s="80"/>
      <c r="SXY1" s="80"/>
      <c r="SXZ1" s="80"/>
      <c r="SYA1" s="80"/>
      <c r="SYB1" s="80"/>
      <c r="SYC1" s="80"/>
      <c r="SYD1" s="80"/>
      <c r="SYE1" s="80"/>
      <c r="SYF1" s="80"/>
      <c r="SYG1" s="80"/>
      <c r="SYH1" s="80"/>
      <c r="SYI1" s="80"/>
      <c r="SYJ1" s="80"/>
      <c r="SYK1" s="80"/>
      <c r="SYL1" s="80"/>
      <c r="SYM1" s="80"/>
      <c r="SYN1" s="80"/>
      <c r="SYO1" s="80"/>
      <c r="SYP1" s="80"/>
      <c r="SYQ1" s="80"/>
      <c r="SYR1" s="80"/>
      <c r="SYS1" s="80"/>
      <c r="SYT1" s="80"/>
      <c r="SYU1" s="80"/>
      <c r="SYV1" s="80"/>
      <c r="SYW1" s="80"/>
      <c r="SYX1" s="80"/>
      <c r="SYY1" s="80"/>
      <c r="SYZ1" s="80"/>
      <c r="SZA1" s="80"/>
      <c r="SZB1" s="80"/>
      <c r="SZC1" s="80"/>
      <c r="SZD1" s="80"/>
      <c r="SZE1" s="80"/>
      <c r="SZF1" s="80"/>
      <c r="SZG1" s="80"/>
      <c r="SZH1" s="80"/>
      <c r="SZI1" s="80"/>
      <c r="SZJ1" s="80"/>
      <c r="SZK1" s="80"/>
      <c r="SZL1" s="80"/>
      <c r="SZM1" s="80"/>
      <c r="SZN1" s="80"/>
      <c r="SZO1" s="80"/>
      <c r="SZP1" s="80"/>
      <c r="SZQ1" s="80"/>
      <c r="SZR1" s="80"/>
      <c r="SZS1" s="80"/>
      <c r="SZT1" s="80"/>
      <c r="SZU1" s="80"/>
      <c r="SZV1" s="80"/>
      <c r="SZW1" s="80"/>
      <c r="SZX1" s="80"/>
      <c r="SZY1" s="80"/>
      <c r="SZZ1" s="80"/>
      <c r="TAA1" s="80"/>
      <c r="TAB1" s="80"/>
      <c r="TAC1" s="80"/>
      <c r="TAD1" s="80"/>
      <c r="TAE1" s="80"/>
      <c r="TAF1" s="80"/>
      <c r="TAG1" s="80"/>
      <c r="TAH1" s="80"/>
      <c r="TAI1" s="80"/>
      <c r="TAJ1" s="80"/>
      <c r="TAK1" s="80"/>
      <c r="TAL1" s="80"/>
      <c r="TAM1" s="80"/>
      <c r="TAN1" s="80"/>
      <c r="TAO1" s="80"/>
      <c r="TAP1" s="80"/>
      <c r="TAQ1" s="80"/>
      <c r="TAR1" s="80"/>
      <c r="TAS1" s="80"/>
      <c r="TAT1" s="80"/>
      <c r="TAU1" s="80"/>
      <c r="TAV1" s="80"/>
      <c r="TAW1" s="80"/>
      <c r="TAX1" s="80"/>
      <c r="TAY1" s="80"/>
      <c r="TAZ1" s="80"/>
      <c r="TBA1" s="80"/>
      <c r="TBB1" s="80"/>
      <c r="TBC1" s="80"/>
      <c r="TBD1" s="80"/>
      <c r="TBE1" s="80"/>
      <c r="TBF1" s="80"/>
      <c r="TBG1" s="80"/>
      <c r="TBH1" s="80"/>
      <c r="TBI1" s="80"/>
      <c r="TBJ1" s="80"/>
      <c r="TBK1" s="80"/>
      <c r="TBL1" s="80"/>
      <c r="TBM1" s="80"/>
      <c r="TBN1" s="80"/>
      <c r="TBO1" s="80"/>
      <c r="TBP1" s="80"/>
      <c r="TBQ1" s="80"/>
      <c r="TBR1" s="80"/>
      <c r="TBS1" s="80"/>
      <c r="TBT1" s="80"/>
      <c r="TBU1" s="80"/>
      <c r="TBV1" s="80"/>
      <c r="TBW1" s="80"/>
      <c r="TBX1" s="80"/>
      <c r="TBY1" s="80"/>
      <c r="TBZ1" s="80"/>
      <c r="TCA1" s="80"/>
      <c r="TCB1" s="80"/>
      <c r="TCC1" s="80"/>
      <c r="TCD1" s="80"/>
      <c r="TCE1" s="80"/>
      <c r="TCF1" s="80"/>
      <c r="TCG1" s="80"/>
      <c r="TCH1" s="80"/>
      <c r="TCI1" s="80"/>
      <c r="TCJ1" s="80"/>
      <c r="TCK1" s="80"/>
      <c r="TCL1" s="80"/>
      <c r="TCM1" s="80"/>
      <c r="TCN1" s="80"/>
      <c r="TCO1" s="80"/>
      <c r="TCP1" s="80"/>
      <c r="TCQ1" s="80"/>
      <c r="TCR1" s="80"/>
      <c r="TCS1" s="80"/>
      <c r="TCT1" s="80"/>
      <c r="TCU1" s="80"/>
      <c r="TCV1" s="80"/>
      <c r="TCW1" s="80"/>
      <c r="TCX1" s="80"/>
      <c r="TCY1" s="80"/>
      <c r="TCZ1" s="80"/>
      <c r="TDA1" s="80"/>
      <c r="TDB1" s="80"/>
      <c r="TDC1" s="80"/>
      <c r="TDD1" s="80"/>
      <c r="TDE1" s="80"/>
      <c r="TDF1" s="80"/>
      <c r="TDG1" s="80"/>
      <c r="TDH1" s="80"/>
      <c r="TDI1" s="80"/>
      <c r="TDJ1" s="80"/>
      <c r="TDK1" s="80"/>
      <c r="TDL1" s="80"/>
      <c r="TDM1" s="80"/>
      <c r="TDN1" s="80"/>
      <c r="TDO1" s="80"/>
      <c r="TDP1" s="80"/>
      <c r="TDQ1" s="80"/>
      <c r="TDR1" s="80"/>
      <c r="TDS1" s="80"/>
      <c r="TDT1" s="80"/>
      <c r="TDU1" s="80"/>
      <c r="TDV1" s="80"/>
      <c r="TDW1" s="80"/>
      <c r="TDX1" s="80"/>
      <c r="TDY1" s="80"/>
      <c r="TDZ1" s="80"/>
      <c r="TEA1" s="80"/>
      <c r="TEB1" s="80"/>
      <c r="TEC1" s="80"/>
      <c r="TED1" s="80"/>
      <c r="TEE1" s="80"/>
      <c r="TEF1" s="80"/>
      <c r="TEG1" s="80"/>
      <c r="TEH1" s="80"/>
      <c r="TEI1" s="80"/>
      <c r="TEJ1" s="80"/>
      <c r="TEK1" s="80"/>
      <c r="TEL1" s="80"/>
      <c r="TEM1" s="80"/>
      <c r="TEN1" s="80"/>
      <c r="TEO1" s="80"/>
      <c r="TEP1" s="80"/>
      <c r="TEQ1" s="80"/>
      <c r="TER1" s="80"/>
      <c r="TES1" s="80"/>
      <c r="TET1" s="80"/>
      <c r="TEU1" s="80"/>
      <c r="TEV1" s="80"/>
      <c r="TEW1" s="80"/>
      <c r="TEX1" s="80"/>
      <c r="TEY1" s="80"/>
      <c r="TEZ1" s="80"/>
      <c r="TFA1" s="80"/>
      <c r="TFB1" s="80"/>
      <c r="TFC1" s="80"/>
      <c r="TFD1" s="80"/>
      <c r="TFE1" s="80"/>
      <c r="TFF1" s="80"/>
      <c r="TFG1" s="80"/>
      <c r="TFH1" s="80"/>
      <c r="TFI1" s="80"/>
      <c r="TFJ1" s="80"/>
      <c r="TFK1" s="80"/>
      <c r="TFL1" s="80"/>
      <c r="TFM1" s="80"/>
      <c r="TFN1" s="80"/>
      <c r="TFO1" s="80"/>
      <c r="TFP1" s="80"/>
      <c r="TFQ1" s="80"/>
      <c r="TFR1" s="80"/>
      <c r="TFS1" s="80"/>
      <c r="TFT1" s="80"/>
      <c r="TFU1" s="80"/>
      <c r="TFV1" s="80"/>
      <c r="TFW1" s="80"/>
      <c r="TFX1" s="80"/>
      <c r="TFY1" s="80"/>
      <c r="TFZ1" s="80"/>
      <c r="TGA1" s="80"/>
      <c r="TGB1" s="80"/>
      <c r="TGC1" s="80"/>
      <c r="TGD1" s="80"/>
      <c r="TGE1" s="80"/>
      <c r="TGF1" s="80"/>
      <c r="TGG1" s="80"/>
      <c r="TGH1" s="80"/>
      <c r="TGI1" s="80"/>
      <c r="TGJ1" s="80"/>
      <c r="TGK1" s="80"/>
      <c r="TGL1" s="80"/>
      <c r="TGM1" s="80"/>
      <c r="TGN1" s="80"/>
      <c r="TGO1" s="80"/>
      <c r="TGP1" s="80"/>
      <c r="TGQ1" s="80"/>
      <c r="TGR1" s="80"/>
      <c r="TGS1" s="80"/>
      <c r="TGT1" s="80"/>
      <c r="TGU1" s="80"/>
      <c r="TGV1" s="80"/>
      <c r="TGW1" s="80"/>
      <c r="TGX1" s="80"/>
      <c r="TGY1" s="80"/>
      <c r="TGZ1" s="80"/>
      <c r="THA1" s="80"/>
      <c r="THB1" s="80"/>
      <c r="THC1" s="80"/>
      <c r="THD1" s="80"/>
      <c r="THE1" s="80"/>
      <c r="THF1" s="80"/>
      <c r="THG1" s="80"/>
      <c r="THH1" s="80"/>
      <c r="THI1" s="80"/>
      <c r="THJ1" s="80"/>
      <c r="THK1" s="80"/>
      <c r="THL1" s="80"/>
      <c r="THM1" s="80"/>
      <c r="THN1" s="80"/>
      <c r="THO1" s="80"/>
      <c r="THP1" s="80"/>
      <c r="THQ1" s="80"/>
      <c r="THR1" s="80"/>
      <c r="THS1" s="80"/>
      <c r="THT1" s="80"/>
      <c r="THU1" s="80"/>
      <c r="THV1" s="80"/>
      <c r="THW1" s="80"/>
      <c r="THX1" s="80"/>
      <c r="THY1" s="80"/>
      <c r="THZ1" s="80"/>
      <c r="TIA1" s="80"/>
      <c r="TIB1" s="80"/>
      <c r="TIC1" s="80"/>
      <c r="TID1" s="80"/>
      <c r="TIE1" s="80"/>
      <c r="TIF1" s="80"/>
      <c r="TIG1" s="80"/>
      <c r="TIH1" s="80"/>
      <c r="TII1" s="80"/>
      <c r="TIJ1" s="80"/>
      <c r="TIK1" s="80"/>
      <c r="TIL1" s="80"/>
      <c r="TIM1" s="80"/>
      <c r="TIN1" s="80"/>
      <c r="TIO1" s="80"/>
      <c r="TIP1" s="80"/>
      <c r="TIQ1" s="80"/>
      <c r="TIR1" s="80"/>
      <c r="TIS1" s="80"/>
      <c r="TIT1" s="80"/>
      <c r="TIU1" s="80"/>
      <c r="TIV1" s="80"/>
      <c r="TIW1" s="80"/>
      <c r="TIX1" s="80"/>
      <c r="TIY1" s="80"/>
      <c r="TIZ1" s="80"/>
      <c r="TJA1" s="80"/>
      <c r="TJB1" s="80"/>
      <c r="TJC1" s="80"/>
      <c r="TJD1" s="80"/>
      <c r="TJE1" s="80"/>
      <c r="TJF1" s="80"/>
      <c r="TJG1" s="80"/>
      <c r="TJH1" s="80"/>
      <c r="TJI1" s="80"/>
      <c r="TJJ1" s="80"/>
      <c r="TJK1" s="80"/>
      <c r="TJL1" s="80"/>
      <c r="TJM1" s="80"/>
      <c r="TJN1" s="80"/>
      <c r="TJO1" s="80"/>
      <c r="TJP1" s="80"/>
      <c r="TJQ1" s="80"/>
      <c r="TJR1" s="80"/>
      <c r="TJS1" s="80"/>
      <c r="TJT1" s="80"/>
      <c r="TJU1" s="80"/>
      <c r="TJV1" s="80"/>
      <c r="TJW1" s="80"/>
      <c r="TJX1" s="80"/>
      <c r="TJY1" s="80"/>
      <c r="TJZ1" s="80"/>
      <c r="TKA1" s="80"/>
      <c r="TKB1" s="80"/>
      <c r="TKC1" s="80"/>
      <c r="TKD1" s="80"/>
      <c r="TKE1" s="80"/>
      <c r="TKF1" s="80"/>
      <c r="TKG1" s="80"/>
      <c r="TKH1" s="80"/>
      <c r="TKI1" s="80"/>
      <c r="TKJ1" s="80"/>
      <c r="TKK1" s="80"/>
      <c r="TKL1" s="80"/>
      <c r="TKM1" s="80"/>
      <c r="TKN1" s="80"/>
      <c r="TKO1" s="80"/>
      <c r="TKP1" s="80"/>
      <c r="TKQ1" s="80"/>
      <c r="TKR1" s="80"/>
      <c r="TKS1" s="80"/>
      <c r="TKT1" s="80"/>
      <c r="TKU1" s="80"/>
      <c r="TKV1" s="80"/>
      <c r="TKW1" s="80"/>
      <c r="TKX1" s="80"/>
      <c r="TKY1" s="80"/>
      <c r="TKZ1" s="80"/>
      <c r="TLA1" s="80"/>
      <c r="TLB1" s="80"/>
      <c r="TLC1" s="80"/>
      <c r="TLD1" s="80"/>
      <c r="TLE1" s="80"/>
      <c r="TLF1" s="80"/>
      <c r="TLG1" s="80"/>
      <c r="TLH1" s="80"/>
      <c r="TLI1" s="80"/>
      <c r="TLJ1" s="80"/>
      <c r="TLK1" s="80"/>
      <c r="TLL1" s="80"/>
      <c r="TLM1" s="80"/>
      <c r="TLN1" s="80"/>
      <c r="TLO1" s="80"/>
      <c r="TLP1" s="80"/>
      <c r="TLQ1" s="80"/>
      <c r="TLR1" s="80"/>
      <c r="TLS1" s="80"/>
      <c r="TLT1" s="80"/>
      <c r="TLU1" s="80"/>
      <c r="TLV1" s="80"/>
      <c r="TLW1" s="80"/>
      <c r="TLX1" s="80"/>
      <c r="TLY1" s="80"/>
      <c r="TLZ1" s="80"/>
      <c r="TMA1" s="80"/>
      <c r="TMB1" s="80"/>
      <c r="TMC1" s="80"/>
      <c r="TMD1" s="80"/>
      <c r="TME1" s="80"/>
      <c r="TMF1" s="80"/>
      <c r="TMG1" s="80"/>
      <c r="TMH1" s="80"/>
      <c r="TMI1" s="80"/>
      <c r="TMJ1" s="80"/>
      <c r="TMK1" s="80"/>
      <c r="TML1" s="80"/>
      <c r="TMM1" s="80"/>
      <c r="TMN1" s="80"/>
      <c r="TMO1" s="80"/>
      <c r="TMP1" s="80"/>
      <c r="TMQ1" s="80"/>
      <c r="TMR1" s="80"/>
      <c r="TMS1" s="80"/>
      <c r="TMT1" s="80"/>
      <c r="TMU1" s="80"/>
      <c r="TMV1" s="80"/>
      <c r="TMW1" s="80"/>
      <c r="TMX1" s="80"/>
      <c r="TMY1" s="80"/>
      <c r="TMZ1" s="80"/>
      <c r="TNA1" s="80"/>
      <c r="TNB1" s="80"/>
      <c r="TNC1" s="80"/>
      <c r="TND1" s="80"/>
      <c r="TNE1" s="80"/>
      <c r="TNF1" s="80"/>
      <c r="TNG1" s="80"/>
      <c r="TNH1" s="80"/>
      <c r="TNI1" s="80"/>
      <c r="TNJ1" s="80"/>
      <c r="TNK1" s="80"/>
      <c r="TNL1" s="80"/>
      <c r="TNM1" s="80"/>
      <c r="TNN1" s="80"/>
      <c r="TNO1" s="80"/>
      <c r="TNP1" s="80"/>
      <c r="TNQ1" s="80"/>
      <c r="TNR1" s="80"/>
      <c r="TNS1" s="80"/>
      <c r="TNT1" s="80"/>
      <c r="TNU1" s="80"/>
      <c r="TNV1" s="80"/>
      <c r="TNW1" s="80"/>
      <c r="TNX1" s="80"/>
      <c r="TNY1" s="80"/>
      <c r="TNZ1" s="80"/>
      <c r="TOA1" s="80"/>
      <c r="TOB1" s="80"/>
      <c r="TOC1" s="80"/>
      <c r="TOD1" s="80"/>
      <c r="TOE1" s="80"/>
      <c r="TOF1" s="80"/>
      <c r="TOG1" s="80"/>
      <c r="TOH1" s="80"/>
      <c r="TOI1" s="80"/>
      <c r="TOJ1" s="80"/>
      <c r="TOK1" s="80"/>
      <c r="TOL1" s="80"/>
      <c r="TOM1" s="80"/>
      <c r="TON1" s="80"/>
      <c r="TOO1" s="80"/>
      <c r="TOP1" s="80"/>
      <c r="TOQ1" s="80"/>
      <c r="TOR1" s="80"/>
      <c r="TOS1" s="80"/>
      <c r="TOT1" s="80"/>
      <c r="TOU1" s="80"/>
      <c r="TOV1" s="80"/>
      <c r="TOW1" s="80"/>
      <c r="TOX1" s="80"/>
      <c r="TOY1" s="80"/>
      <c r="TOZ1" s="80"/>
      <c r="TPA1" s="80"/>
      <c r="TPB1" s="80"/>
      <c r="TPC1" s="80"/>
      <c r="TPD1" s="80"/>
      <c r="TPE1" s="80"/>
      <c r="TPF1" s="80"/>
      <c r="TPG1" s="80"/>
      <c r="TPH1" s="80"/>
      <c r="TPI1" s="80"/>
      <c r="TPJ1" s="80"/>
      <c r="TPK1" s="80"/>
      <c r="TPL1" s="80"/>
      <c r="TPM1" s="80"/>
      <c r="TPN1" s="80"/>
      <c r="TPO1" s="80"/>
      <c r="TPP1" s="80"/>
      <c r="TPQ1" s="80"/>
      <c r="TPR1" s="80"/>
      <c r="TPS1" s="80"/>
      <c r="TPT1" s="80"/>
      <c r="TPU1" s="80"/>
      <c r="TPV1" s="80"/>
      <c r="TPW1" s="80"/>
      <c r="TPX1" s="80"/>
      <c r="TPY1" s="80"/>
      <c r="TPZ1" s="80"/>
      <c r="TQA1" s="80"/>
      <c r="TQB1" s="80"/>
      <c r="TQC1" s="80"/>
      <c r="TQD1" s="80"/>
      <c r="TQE1" s="80"/>
      <c r="TQF1" s="80"/>
      <c r="TQG1" s="80"/>
      <c r="TQH1" s="80"/>
      <c r="TQI1" s="80"/>
      <c r="TQJ1" s="80"/>
      <c r="TQK1" s="80"/>
      <c r="TQL1" s="80"/>
      <c r="TQM1" s="80"/>
      <c r="TQN1" s="80"/>
      <c r="TQO1" s="80"/>
      <c r="TQP1" s="80"/>
      <c r="TQQ1" s="80"/>
      <c r="TQR1" s="80"/>
      <c r="TQS1" s="80"/>
      <c r="TQT1" s="80"/>
      <c r="TQU1" s="80"/>
      <c r="TQV1" s="80"/>
      <c r="TQW1" s="80"/>
      <c r="TQX1" s="80"/>
      <c r="TQY1" s="80"/>
      <c r="TQZ1" s="80"/>
      <c r="TRA1" s="80"/>
      <c r="TRB1" s="80"/>
      <c r="TRC1" s="80"/>
      <c r="TRD1" s="80"/>
      <c r="TRE1" s="80"/>
      <c r="TRF1" s="80"/>
      <c r="TRG1" s="80"/>
      <c r="TRH1" s="80"/>
      <c r="TRI1" s="80"/>
      <c r="TRJ1" s="80"/>
      <c r="TRK1" s="80"/>
      <c r="TRL1" s="80"/>
      <c r="TRM1" s="80"/>
      <c r="TRN1" s="80"/>
      <c r="TRO1" s="80"/>
      <c r="TRP1" s="80"/>
      <c r="TRQ1" s="80"/>
      <c r="TRR1" s="80"/>
      <c r="TRS1" s="80"/>
      <c r="TRT1" s="80"/>
      <c r="TRU1" s="80"/>
      <c r="TRV1" s="80"/>
      <c r="TRW1" s="80"/>
      <c r="TRX1" s="80"/>
      <c r="TRY1" s="80"/>
      <c r="TRZ1" s="80"/>
      <c r="TSA1" s="80"/>
      <c r="TSB1" s="80"/>
      <c r="TSC1" s="80"/>
      <c r="TSD1" s="80"/>
      <c r="TSE1" s="80"/>
      <c r="TSF1" s="80"/>
      <c r="TSG1" s="80"/>
      <c r="TSH1" s="80"/>
      <c r="TSI1" s="80"/>
      <c r="TSJ1" s="80"/>
      <c r="TSK1" s="80"/>
      <c r="TSL1" s="80"/>
      <c r="TSM1" s="80"/>
      <c r="TSN1" s="80"/>
      <c r="TSO1" s="80"/>
      <c r="TSP1" s="80"/>
      <c r="TSQ1" s="80"/>
      <c r="TSR1" s="80"/>
      <c r="TSS1" s="80"/>
      <c r="TST1" s="80"/>
      <c r="TSU1" s="80"/>
      <c r="TSV1" s="80"/>
      <c r="TSW1" s="80"/>
      <c r="TSX1" s="80"/>
      <c r="TSY1" s="80"/>
      <c r="TSZ1" s="80"/>
      <c r="TTA1" s="80"/>
      <c r="TTB1" s="80"/>
      <c r="TTC1" s="80"/>
      <c r="TTD1" s="80"/>
      <c r="TTE1" s="80"/>
      <c r="TTF1" s="80"/>
      <c r="TTG1" s="80"/>
      <c r="TTH1" s="80"/>
      <c r="TTI1" s="80"/>
      <c r="TTJ1" s="80"/>
      <c r="TTK1" s="80"/>
      <c r="TTL1" s="80"/>
      <c r="TTM1" s="80"/>
      <c r="TTN1" s="80"/>
      <c r="TTO1" s="80"/>
      <c r="TTP1" s="80"/>
      <c r="TTQ1" s="80"/>
      <c r="TTR1" s="80"/>
      <c r="TTS1" s="80"/>
      <c r="TTT1" s="80"/>
      <c r="TTU1" s="80"/>
      <c r="TTV1" s="80"/>
      <c r="TTW1" s="80"/>
      <c r="TTX1" s="80"/>
      <c r="TTY1" s="80"/>
      <c r="TTZ1" s="80"/>
      <c r="TUA1" s="80"/>
      <c r="TUB1" s="80"/>
      <c r="TUC1" s="80"/>
      <c r="TUD1" s="80"/>
      <c r="TUE1" s="80"/>
      <c r="TUF1" s="80"/>
      <c r="TUG1" s="80"/>
      <c r="TUH1" s="80"/>
      <c r="TUI1" s="80"/>
      <c r="TUJ1" s="80"/>
      <c r="TUK1" s="80"/>
      <c r="TUL1" s="80"/>
      <c r="TUM1" s="80"/>
      <c r="TUN1" s="80"/>
      <c r="TUO1" s="80"/>
      <c r="TUP1" s="80"/>
      <c r="TUQ1" s="80"/>
      <c r="TUR1" s="80"/>
      <c r="TUS1" s="80"/>
      <c r="TUT1" s="80"/>
      <c r="TUU1" s="80"/>
      <c r="TUV1" s="80"/>
      <c r="TUW1" s="80"/>
      <c r="TUX1" s="80"/>
      <c r="TUY1" s="80"/>
      <c r="TUZ1" s="80"/>
      <c r="TVA1" s="80"/>
      <c r="TVB1" s="80"/>
      <c r="TVC1" s="80"/>
      <c r="TVD1" s="80"/>
      <c r="TVE1" s="80"/>
      <c r="TVF1" s="80"/>
      <c r="TVG1" s="80"/>
      <c r="TVH1" s="80"/>
      <c r="TVI1" s="80"/>
      <c r="TVJ1" s="80"/>
      <c r="TVK1" s="80"/>
      <c r="TVL1" s="80"/>
      <c r="TVM1" s="80"/>
      <c r="TVN1" s="80"/>
      <c r="TVO1" s="80"/>
      <c r="TVP1" s="80"/>
      <c r="TVQ1" s="80"/>
      <c r="TVR1" s="80"/>
      <c r="TVS1" s="80"/>
      <c r="TVT1" s="80"/>
      <c r="TVU1" s="80"/>
      <c r="TVV1" s="80"/>
      <c r="TVW1" s="80"/>
      <c r="TVX1" s="80"/>
      <c r="TVY1" s="80"/>
      <c r="TVZ1" s="80"/>
      <c r="TWA1" s="80"/>
      <c r="TWB1" s="80"/>
      <c r="TWC1" s="80"/>
      <c r="TWD1" s="80"/>
      <c r="TWE1" s="80"/>
      <c r="TWF1" s="80"/>
      <c r="TWG1" s="80"/>
      <c r="TWH1" s="80"/>
      <c r="TWI1" s="80"/>
      <c r="TWJ1" s="80"/>
      <c r="TWK1" s="80"/>
      <c r="TWL1" s="80"/>
      <c r="TWM1" s="80"/>
      <c r="TWN1" s="80"/>
      <c r="TWO1" s="80"/>
      <c r="TWP1" s="80"/>
      <c r="TWQ1" s="80"/>
      <c r="TWR1" s="80"/>
      <c r="TWS1" s="80"/>
      <c r="TWT1" s="80"/>
      <c r="TWU1" s="80"/>
      <c r="TWV1" s="80"/>
      <c r="TWW1" s="80"/>
      <c r="TWX1" s="80"/>
      <c r="TWY1" s="80"/>
      <c r="TWZ1" s="80"/>
      <c r="TXA1" s="80"/>
      <c r="TXB1" s="80"/>
      <c r="TXC1" s="80"/>
      <c r="TXD1" s="80"/>
      <c r="TXE1" s="80"/>
      <c r="TXF1" s="80"/>
      <c r="TXG1" s="80"/>
      <c r="TXH1" s="80"/>
      <c r="TXI1" s="80"/>
      <c r="TXJ1" s="80"/>
      <c r="TXK1" s="80"/>
      <c r="TXL1" s="80"/>
      <c r="TXM1" s="80"/>
      <c r="TXN1" s="80"/>
      <c r="TXO1" s="80"/>
      <c r="TXP1" s="80"/>
      <c r="TXQ1" s="80"/>
      <c r="TXR1" s="80"/>
      <c r="TXS1" s="80"/>
      <c r="TXT1" s="80"/>
      <c r="TXU1" s="80"/>
      <c r="TXV1" s="80"/>
      <c r="TXW1" s="80"/>
      <c r="TXX1" s="80"/>
      <c r="TXY1" s="80"/>
      <c r="TXZ1" s="80"/>
      <c r="TYA1" s="80"/>
      <c r="TYB1" s="80"/>
      <c r="TYC1" s="80"/>
      <c r="TYD1" s="80"/>
      <c r="TYE1" s="80"/>
      <c r="TYF1" s="80"/>
      <c r="TYG1" s="80"/>
      <c r="TYH1" s="80"/>
      <c r="TYI1" s="80"/>
      <c r="TYJ1" s="80"/>
      <c r="TYK1" s="80"/>
      <c r="TYL1" s="80"/>
      <c r="TYM1" s="80"/>
      <c r="TYN1" s="80"/>
      <c r="TYO1" s="80"/>
      <c r="TYP1" s="80"/>
      <c r="TYQ1" s="80"/>
      <c r="TYR1" s="80"/>
      <c r="TYS1" s="80"/>
      <c r="TYT1" s="80"/>
      <c r="TYU1" s="80"/>
      <c r="TYV1" s="80"/>
      <c r="TYW1" s="80"/>
      <c r="TYX1" s="80"/>
      <c r="TYY1" s="80"/>
      <c r="TYZ1" s="80"/>
      <c r="TZA1" s="80"/>
      <c r="TZB1" s="80"/>
      <c r="TZC1" s="80"/>
      <c r="TZD1" s="80"/>
      <c r="TZE1" s="80"/>
      <c r="TZF1" s="80"/>
      <c r="TZG1" s="80"/>
      <c r="TZH1" s="80"/>
      <c r="TZI1" s="80"/>
      <c r="TZJ1" s="80"/>
      <c r="TZK1" s="80"/>
      <c r="TZL1" s="80"/>
      <c r="TZM1" s="80"/>
      <c r="TZN1" s="80"/>
      <c r="TZO1" s="80"/>
      <c r="TZP1" s="80"/>
      <c r="TZQ1" s="80"/>
      <c r="TZR1" s="80"/>
      <c r="TZS1" s="80"/>
      <c r="TZT1" s="80"/>
      <c r="TZU1" s="80"/>
      <c r="TZV1" s="80"/>
      <c r="TZW1" s="80"/>
      <c r="TZX1" s="80"/>
      <c r="TZY1" s="80"/>
      <c r="TZZ1" s="80"/>
      <c r="UAA1" s="80"/>
      <c r="UAB1" s="80"/>
      <c r="UAC1" s="80"/>
      <c r="UAD1" s="80"/>
      <c r="UAE1" s="80"/>
      <c r="UAF1" s="80"/>
      <c r="UAG1" s="80"/>
      <c r="UAH1" s="80"/>
      <c r="UAI1" s="80"/>
      <c r="UAJ1" s="80"/>
      <c r="UAK1" s="80"/>
      <c r="UAL1" s="80"/>
      <c r="UAM1" s="80"/>
      <c r="UAN1" s="80"/>
      <c r="UAO1" s="80"/>
      <c r="UAP1" s="80"/>
      <c r="UAQ1" s="80"/>
      <c r="UAR1" s="80"/>
      <c r="UAS1" s="80"/>
      <c r="UAT1" s="80"/>
      <c r="UAU1" s="80"/>
      <c r="UAV1" s="80"/>
      <c r="UAW1" s="80"/>
      <c r="UAX1" s="80"/>
      <c r="UAY1" s="80"/>
      <c r="UAZ1" s="80"/>
      <c r="UBA1" s="80"/>
      <c r="UBB1" s="80"/>
      <c r="UBC1" s="80"/>
      <c r="UBD1" s="80"/>
      <c r="UBE1" s="80"/>
      <c r="UBF1" s="80"/>
      <c r="UBG1" s="80"/>
      <c r="UBH1" s="80"/>
      <c r="UBI1" s="80"/>
      <c r="UBJ1" s="80"/>
      <c r="UBK1" s="80"/>
      <c r="UBL1" s="80"/>
      <c r="UBM1" s="80"/>
      <c r="UBN1" s="80"/>
      <c r="UBO1" s="80"/>
      <c r="UBP1" s="80"/>
      <c r="UBQ1" s="80"/>
      <c r="UBR1" s="80"/>
      <c r="UBS1" s="80"/>
      <c r="UBT1" s="80"/>
      <c r="UBU1" s="80"/>
      <c r="UBV1" s="80"/>
      <c r="UBW1" s="80"/>
      <c r="UBX1" s="80"/>
      <c r="UBY1" s="80"/>
      <c r="UBZ1" s="80"/>
      <c r="UCA1" s="80"/>
      <c r="UCB1" s="80"/>
      <c r="UCC1" s="80"/>
      <c r="UCD1" s="80"/>
      <c r="UCE1" s="80"/>
      <c r="UCF1" s="80"/>
      <c r="UCG1" s="80"/>
      <c r="UCH1" s="80"/>
      <c r="UCI1" s="80"/>
      <c r="UCJ1" s="80"/>
      <c r="UCK1" s="80"/>
      <c r="UCL1" s="80"/>
      <c r="UCM1" s="80"/>
      <c r="UCN1" s="80"/>
      <c r="UCO1" s="80"/>
      <c r="UCP1" s="80"/>
      <c r="UCQ1" s="80"/>
      <c r="UCR1" s="80"/>
      <c r="UCS1" s="80"/>
      <c r="UCT1" s="80"/>
      <c r="UCU1" s="80"/>
      <c r="UCV1" s="80"/>
      <c r="UCW1" s="80"/>
      <c r="UCX1" s="80"/>
      <c r="UCY1" s="80"/>
      <c r="UCZ1" s="80"/>
      <c r="UDA1" s="80"/>
      <c r="UDB1" s="80"/>
      <c r="UDC1" s="80"/>
      <c r="UDD1" s="80"/>
      <c r="UDE1" s="80"/>
      <c r="UDF1" s="80"/>
      <c r="UDG1" s="80"/>
      <c r="UDH1" s="80"/>
      <c r="UDI1" s="80"/>
      <c r="UDJ1" s="80"/>
      <c r="UDK1" s="80"/>
      <c r="UDL1" s="80"/>
      <c r="UDM1" s="80"/>
      <c r="UDN1" s="80"/>
      <c r="UDO1" s="80"/>
      <c r="UDP1" s="80"/>
      <c r="UDQ1" s="80"/>
      <c r="UDR1" s="80"/>
      <c r="UDS1" s="80"/>
      <c r="UDT1" s="80"/>
      <c r="UDU1" s="80"/>
      <c r="UDV1" s="80"/>
      <c r="UDW1" s="80"/>
      <c r="UDX1" s="80"/>
      <c r="UDY1" s="80"/>
      <c r="UDZ1" s="80"/>
      <c r="UEA1" s="80"/>
      <c r="UEB1" s="80"/>
      <c r="UEC1" s="80"/>
      <c r="UED1" s="80"/>
      <c r="UEE1" s="80"/>
      <c r="UEF1" s="80"/>
      <c r="UEG1" s="80"/>
      <c r="UEH1" s="80"/>
      <c r="UEI1" s="80"/>
      <c r="UEJ1" s="80"/>
      <c r="UEK1" s="80"/>
      <c r="UEL1" s="80"/>
      <c r="UEM1" s="80"/>
      <c r="UEN1" s="80"/>
      <c r="UEO1" s="80"/>
      <c r="UEP1" s="80"/>
      <c r="UEQ1" s="80"/>
      <c r="UER1" s="80"/>
      <c r="UES1" s="80"/>
      <c r="UET1" s="80"/>
      <c r="UEU1" s="80"/>
      <c r="UEV1" s="80"/>
      <c r="UEW1" s="80"/>
      <c r="UEX1" s="80"/>
      <c r="UEY1" s="80"/>
      <c r="UEZ1" s="80"/>
      <c r="UFA1" s="80"/>
      <c r="UFB1" s="80"/>
      <c r="UFC1" s="80"/>
      <c r="UFD1" s="80"/>
      <c r="UFE1" s="80"/>
      <c r="UFF1" s="80"/>
      <c r="UFG1" s="80"/>
      <c r="UFH1" s="80"/>
      <c r="UFI1" s="80"/>
      <c r="UFJ1" s="80"/>
      <c r="UFK1" s="80"/>
      <c r="UFL1" s="80"/>
      <c r="UFM1" s="80"/>
      <c r="UFN1" s="80"/>
      <c r="UFO1" s="80"/>
      <c r="UFP1" s="80"/>
      <c r="UFQ1" s="80"/>
      <c r="UFR1" s="80"/>
      <c r="UFS1" s="80"/>
      <c r="UFT1" s="80"/>
      <c r="UFU1" s="80"/>
      <c r="UFV1" s="80"/>
      <c r="UFW1" s="80"/>
      <c r="UFX1" s="80"/>
      <c r="UFY1" s="80"/>
      <c r="UFZ1" s="80"/>
      <c r="UGA1" s="80"/>
      <c r="UGB1" s="80"/>
      <c r="UGC1" s="80"/>
      <c r="UGD1" s="80"/>
      <c r="UGE1" s="80"/>
      <c r="UGF1" s="80"/>
      <c r="UGG1" s="80"/>
      <c r="UGH1" s="80"/>
      <c r="UGI1" s="80"/>
      <c r="UGJ1" s="80"/>
      <c r="UGK1" s="80"/>
      <c r="UGL1" s="80"/>
      <c r="UGM1" s="80"/>
      <c r="UGN1" s="80"/>
      <c r="UGO1" s="80"/>
      <c r="UGP1" s="80"/>
      <c r="UGQ1" s="80"/>
      <c r="UGR1" s="80"/>
      <c r="UGS1" s="80"/>
      <c r="UGT1" s="80"/>
      <c r="UGU1" s="80"/>
      <c r="UGV1" s="80"/>
      <c r="UGW1" s="80"/>
      <c r="UGX1" s="80"/>
      <c r="UGY1" s="80"/>
      <c r="UGZ1" s="80"/>
      <c r="UHA1" s="80"/>
      <c r="UHB1" s="80"/>
      <c r="UHC1" s="80"/>
      <c r="UHD1" s="80"/>
      <c r="UHE1" s="80"/>
      <c r="UHF1" s="80"/>
      <c r="UHG1" s="80"/>
      <c r="UHH1" s="80"/>
      <c r="UHI1" s="80"/>
      <c r="UHJ1" s="80"/>
      <c r="UHK1" s="80"/>
      <c r="UHL1" s="80"/>
      <c r="UHM1" s="80"/>
      <c r="UHN1" s="80"/>
      <c r="UHO1" s="80"/>
      <c r="UHP1" s="80"/>
      <c r="UHQ1" s="80"/>
      <c r="UHR1" s="80"/>
      <c r="UHS1" s="80"/>
      <c r="UHT1" s="80"/>
      <c r="UHU1" s="80"/>
      <c r="UHV1" s="80"/>
      <c r="UHW1" s="80"/>
      <c r="UHX1" s="80"/>
      <c r="UHY1" s="80"/>
      <c r="UHZ1" s="80"/>
      <c r="UIA1" s="80"/>
      <c r="UIB1" s="80"/>
      <c r="UIC1" s="80"/>
      <c r="UID1" s="80"/>
      <c r="UIE1" s="80"/>
      <c r="UIF1" s="80"/>
      <c r="UIG1" s="80"/>
      <c r="UIH1" s="80"/>
      <c r="UII1" s="80"/>
      <c r="UIJ1" s="80"/>
      <c r="UIK1" s="80"/>
      <c r="UIL1" s="80"/>
      <c r="UIM1" s="80"/>
      <c r="UIN1" s="80"/>
      <c r="UIO1" s="80"/>
      <c r="UIP1" s="80"/>
      <c r="UIQ1" s="80"/>
      <c r="UIR1" s="80"/>
      <c r="UIS1" s="80"/>
      <c r="UIT1" s="80"/>
      <c r="UIU1" s="80"/>
      <c r="UIV1" s="80"/>
      <c r="UIW1" s="80"/>
      <c r="UIX1" s="80"/>
      <c r="UIY1" s="80"/>
      <c r="UIZ1" s="80"/>
      <c r="UJA1" s="80"/>
      <c r="UJB1" s="80"/>
      <c r="UJC1" s="80"/>
      <c r="UJD1" s="80"/>
      <c r="UJE1" s="80"/>
      <c r="UJF1" s="80"/>
      <c r="UJG1" s="80"/>
      <c r="UJH1" s="80"/>
      <c r="UJI1" s="80"/>
      <c r="UJJ1" s="80"/>
      <c r="UJK1" s="80"/>
      <c r="UJL1" s="80"/>
      <c r="UJM1" s="80"/>
      <c r="UJN1" s="80"/>
      <c r="UJO1" s="80"/>
      <c r="UJP1" s="80"/>
      <c r="UJQ1" s="80"/>
      <c r="UJR1" s="80"/>
      <c r="UJS1" s="80"/>
      <c r="UJT1" s="80"/>
      <c r="UJU1" s="80"/>
      <c r="UJV1" s="80"/>
      <c r="UJW1" s="80"/>
      <c r="UJX1" s="80"/>
      <c r="UJY1" s="80"/>
      <c r="UJZ1" s="80"/>
      <c r="UKA1" s="80"/>
      <c r="UKB1" s="80"/>
      <c r="UKC1" s="80"/>
      <c r="UKD1" s="80"/>
      <c r="UKE1" s="80"/>
      <c r="UKF1" s="80"/>
      <c r="UKG1" s="80"/>
      <c r="UKH1" s="80"/>
      <c r="UKI1" s="80"/>
      <c r="UKJ1" s="80"/>
      <c r="UKK1" s="80"/>
      <c r="UKL1" s="80"/>
      <c r="UKM1" s="80"/>
      <c r="UKN1" s="80"/>
      <c r="UKO1" s="80"/>
      <c r="UKP1" s="80"/>
      <c r="UKQ1" s="80"/>
      <c r="UKR1" s="80"/>
      <c r="UKS1" s="80"/>
      <c r="UKT1" s="80"/>
      <c r="UKU1" s="80"/>
      <c r="UKV1" s="80"/>
      <c r="UKW1" s="80"/>
      <c r="UKX1" s="80"/>
      <c r="UKY1" s="80"/>
      <c r="UKZ1" s="80"/>
      <c r="ULA1" s="80"/>
      <c r="ULB1" s="80"/>
      <c r="ULC1" s="80"/>
      <c r="ULD1" s="80"/>
      <c r="ULE1" s="80"/>
      <c r="ULF1" s="80"/>
      <c r="ULG1" s="80"/>
      <c r="ULH1" s="80"/>
      <c r="ULI1" s="80"/>
      <c r="ULJ1" s="80"/>
      <c r="ULK1" s="80"/>
      <c r="ULL1" s="80"/>
      <c r="ULM1" s="80"/>
      <c r="ULN1" s="80"/>
      <c r="ULO1" s="80"/>
      <c r="ULP1" s="80"/>
      <c r="ULQ1" s="80"/>
      <c r="ULR1" s="80"/>
      <c r="ULS1" s="80"/>
      <c r="ULT1" s="80"/>
      <c r="ULU1" s="80"/>
      <c r="ULV1" s="80"/>
      <c r="ULW1" s="80"/>
      <c r="ULX1" s="80"/>
      <c r="ULY1" s="80"/>
      <c r="ULZ1" s="80"/>
      <c r="UMA1" s="80"/>
      <c r="UMB1" s="80"/>
      <c r="UMC1" s="80"/>
      <c r="UMD1" s="80"/>
      <c r="UME1" s="80"/>
      <c r="UMF1" s="80"/>
      <c r="UMG1" s="80"/>
      <c r="UMH1" s="80"/>
      <c r="UMI1" s="80"/>
      <c r="UMJ1" s="80"/>
      <c r="UMK1" s="80"/>
      <c r="UML1" s="80"/>
      <c r="UMM1" s="80"/>
      <c r="UMN1" s="80"/>
      <c r="UMO1" s="80"/>
      <c r="UMP1" s="80"/>
      <c r="UMQ1" s="80"/>
      <c r="UMR1" s="80"/>
      <c r="UMS1" s="80"/>
      <c r="UMT1" s="80"/>
      <c r="UMU1" s="80"/>
      <c r="UMV1" s="80"/>
      <c r="UMW1" s="80"/>
      <c r="UMX1" s="80"/>
      <c r="UMY1" s="80"/>
      <c r="UMZ1" s="80"/>
      <c r="UNA1" s="80"/>
      <c r="UNB1" s="80"/>
      <c r="UNC1" s="80"/>
      <c r="UND1" s="80"/>
      <c r="UNE1" s="80"/>
      <c r="UNF1" s="80"/>
      <c r="UNG1" s="80"/>
      <c r="UNH1" s="80"/>
      <c r="UNI1" s="80"/>
      <c r="UNJ1" s="80"/>
      <c r="UNK1" s="80"/>
      <c r="UNL1" s="80"/>
      <c r="UNM1" s="80"/>
      <c r="UNN1" s="80"/>
      <c r="UNO1" s="80"/>
      <c r="UNP1" s="80"/>
      <c r="UNQ1" s="80"/>
      <c r="UNR1" s="80"/>
      <c r="UNS1" s="80"/>
      <c r="UNT1" s="80"/>
      <c r="UNU1" s="80"/>
      <c r="UNV1" s="80"/>
      <c r="UNW1" s="80"/>
      <c r="UNX1" s="80"/>
      <c r="UNY1" s="80"/>
      <c r="UNZ1" s="80"/>
      <c r="UOA1" s="80"/>
      <c r="UOB1" s="80"/>
      <c r="UOC1" s="80"/>
      <c r="UOD1" s="80"/>
      <c r="UOE1" s="80"/>
      <c r="UOF1" s="80"/>
      <c r="UOG1" s="80"/>
      <c r="UOH1" s="80"/>
      <c r="UOI1" s="80"/>
      <c r="UOJ1" s="80"/>
      <c r="UOK1" s="80"/>
      <c r="UOL1" s="80"/>
      <c r="UOM1" s="80"/>
      <c r="UON1" s="80"/>
      <c r="UOO1" s="80"/>
      <c r="UOP1" s="80"/>
      <c r="UOQ1" s="80"/>
      <c r="UOR1" s="80"/>
      <c r="UOS1" s="80"/>
      <c r="UOT1" s="80"/>
      <c r="UOU1" s="80"/>
      <c r="UOV1" s="80"/>
      <c r="UOW1" s="80"/>
      <c r="UOX1" s="80"/>
      <c r="UOY1" s="80"/>
      <c r="UOZ1" s="80"/>
      <c r="UPA1" s="80"/>
      <c r="UPB1" s="80"/>
      <c r="UPC1" s="80"/>
      <c r="UPD1" s="80"/>
      <c r="UPE1" s="80"/>
      <c r="UPF1" s="80"/>
      <c r="UPG1" s="80"/>
      <c r="UPH1" s="80"/>
      <c r="UPI1" s="80"/>
      <c r="UPJ1" s="80"/>
      <c r="UPK1" s="80"/>
      <c r="UPL1" s="80"/>
      <c r="UPM1" s="80"/>
      <c r="UPN1" s="80"/>
      <c r="UPO1" s="80"/>
      <c r="UPP1" s="80"/>
      <c r="UPQ1" s="80"/>
      <c r="UPR1" s="80"/>
      <c r="UPS1" s="80"/>
      <c r="UPT1" s="80"/>
      <c r="UPU1" s="80"/>
      <c r="UPV1" s="80"/>
      <c r="UPW1" s="80"/>
      <c r="UPX1" s="80"/>
      <c r="UPY1" s="80"/>
      <c r="UPZ1" s="80"/>
      <c r="UQA1" s="80"/>
      <c r="UQB1" s="80"/>
      <c r="UQC1" s="80"/>
      <c r="UQD1" s="80"/>
      <c r="UQE1" s="80"/>
      <c r="UQF1" s="80"/>
      <c r="UQG1" s="80"/>
      <c r="UQH1" s="80"/>
      <c r="UQI1" s="80"/>
      <c r="UQJ1" s="80"/>
      <c r="UQK1" s="80"/>
      <c r="UQL1" s="80"/>
      <c r="UQM1" s="80"/>
      <c r="UQN1" s="80"/>
      <c r="UQO1" s="80"/>
      <c r="UQP1" s="80"/>
      <c r="UQQ1" s="80"/>
      <c r="UQR1" s="80"/>
      <c r="UQS1" s="80"/>
      <c r="UQT1" s="80"/>
      <c r="UQU1" s="80"/>
      <c r="UQV1" s="80"/>
      <c r="UQW1" s="80"/>
      <c r="UQX1" s="80"/>
      <c r="UQY1" s="80"/>
      <c r="UQZ1" s="80"/>
      <c r="URA1" s="80"/>
      <c r="URB1" s="80"/>
      <c r="URC1" s="80"/>
      <c r="URD1" s="80"/>
      <c r="URE1" s="80"/>
      <c r="URF1" s="80"/>
      <c r="URG1" s="80"/>
      <c r="URH1" s="80"/>
      <c r="URI1" s="80"/>
      <c r="URJ1" s="80"/>
      <c r="URK1" s="80"/>
      <c r="URL1" s="80"/>
      <c r="URM1" s="80"/>
      <c r="URN1" s="80"/>
      <c r="URO1" s="80"/>
      <c r="URP1" s="80"/>
      <c r="URQ1" s="80"/>
      <c r="URR1" s="80"/>
      <c r="URS1" s="80"/>
      <c r="URT1" s="80"/>
      <c r="URU1" s="80"/>
      <c r="URV1" s="80"/>
      <c r="URW1" s="80"/>
      <c r="URX1" s="80"/>
      <c r="URY1" s="80"/>
      <c r="URZ1" s="80"/>
      <c r="USA1" s="80"/>
      <c r="USB1" s="80"/>
      <c r="USC1" s="80"/>
      <c r="USD1" s="80"/>
      <c r="USE1" s="80"/>
      <c r="USF1" s="80"/>
      <c r="USG1" s="80"/>
      <c r="USH1" s="80"/>
      <c r="USI1" s="80"/>
      <c r="USJ1" s="80"/>
      <c r="USK1" s="80"/>
      <c r="USL1" s="80"/>
      <c r="USM1" s="80"/>
      <c r="USN1" s="80"/>
      <c r="USO1" s="80"/>
      <c r="USP1" s="80"/>
      <c r="USQ1" s="80"/>
      <c r="USR1" s="80"/>
      <c r="USS1" s="80"/>
      <c r="UST1" s="80"/>
      <c r="USU1" s="80"/>
      <c r="USV1" s="80"/>
      <c r="USW1" s="80"/>
      <c r="USX1" s="80"/>
      <c r="USY1" s="80"/>
      <c r="USZ1" s="80"/>
      <c r="UTA1" s="80"/>
      <c r="UTB1" s="80"/>
      <c r="UTC1" s="80"/>
      <c r="UTD1" s="80"/>
      <c r="UTE1" s="80"/>
      <c r="UTF1" s="80"/>
      <c r="UTG1" s="80"/>
      <c r="UTH1" s="80"/>
      <c r="UTI1" s="80"/>
      <c r="UTJ1" s="80"/>
      <c r="UTK1" s="80"/>
      <c r="UTL1" s="80"/>
      <c r="UTM1" s="80"/>
      <c r="UTN1" s="80"/>
      <c r="UTO1" s="80"/>
      <c r="UTP1" s="80"/>
      <c r="UTQ1" s="80"/>
      <c r="UTR1" s="80"/>
      <c r="UTS1" s="80"/>
      <c r="UTT1" s="80"/>
      <c r="UTU1" s="80"/>
      <c r="UTV1" s="80"/>
      <c r="UTW1" s="80"/>
      <c r="UTX1" s="80"/>
      <c r="UTY1" s="80"/>
      <c r="UTZ1" s="80"/>
      <c r="UUA1" s="80"/>
      <c r="UUB1" s="80"/>
      <c r="UUC1" s="80"/>
      <c r="UUD1" s="80"/>
      <c r="UUE1" s="80"/>
      <c r="UUF1" s="80"/>
      <c r="UUG1" s="80"/>
      <c r="UUH1" s="80"/>
      <c r="UUI1" s="80"/>
      <c r="UUJ1" s="80"/>
      <c r="UUK1" s="80"/>
      <c r="UUL1" s="80"/>
      <c r="UUM1" s="80"/>
      <c r="UUN1" s="80"/>
      <c r="UUO1" s="80"/>
      <c r="UUP1" s="80"/>
      <c r="UUQ1" s="80"/>
      <c r="UUR1" s="80"/>
      <c r="UUS1" s="80"/>
      <c r="UUT1" s="80"/>
      <c r="UUU1" s="80"/>
      <c r="UUV1" s="80"/>
      <c r="UUW1" s="80"/>
      <c r="UUX1" s="80"/>
      <c r="UUY1" s="80"/>
      <c r="UUZ1" s="80"/>
      <c r="UVA1" s="80"/>
      <c r="UVB1" s="80"/>
      <c r="UVC1" s="80"/>
      <c r="UVD1" s="80"/>
      <c r="UVE1" s="80"/>
      <c r="UVF1" s="80"/>
      <c r="UVG1" s="80"/>
      <c r="UVH1" s="80"/>
      <c r="UVI1" s="80"/>
      <c r="UVJ1" s="80"/>
      <c r="UVK1" s="80"/>
      <c r="UVL1" s="80"/>
      <c r="UVM1" s="80"/>
      <c r="UVN1" s="80"/>
      <c r="UVO1" s="80"/>
      <c r="UVP1" s="80"/>
      <c r="UVQ1" s="80"/>
      <c r="UVR1" s="80"/>
      <c r="UVS1" s="80"/>
      <c r="UVT1" s="80"/>
      <c r="UVU1" s="80"/>
      <c r="UVV1" s="80"/>
      <c r="UVW1" s="80"/>
      <c r="UVX1" s="80"/>
      <c r="UVY1" s="80"/>
      <c r="UVZ1" s="80"/>
      <c r="UWA1" s="80"/>
      <c r="UWB1" s="80"/>
      <c r="UWC1" s="80"/>
      <c r="UWD1" s="80"/>
      <c r="UWE1" s="80"/>
      <c r="UWF1" s="80"/>
      <c r="UWG1" s="80"/>
      <c r="UWH1" s="80"/>
      <c r="UWI1" s="80"/>
      <c r="UWJ1" s="80"/>
      <c r="UWK1" s="80"/>
      <c r="UWL1" s="80"/>
      <c r="UWM1" s="80"/>
      <c r="UWN1" s="80"/>
      <c r="UWO1" s="80"/>
      <c r="UWP1" s="80"/>
      <c r="UWQ1" s="80"/>
      <c r="UWR1" s="80"/>
      <c r="UWS1" s="80"/>
      <c r="UWT1" s="80"/>
      <c r="UWU1" s="80"/>
      <c r="UWV1" s="80"/>
      <c r="UWW1" s="80"/>
      <c r="UWX1" s="80"/>
      <c r="UWY1" s="80"/>
      <c r="UWZ1" s="80"/>
      <c r="UXA1" s="80"/>
      <c r="UXB1" s="80"/>
      <c r="UXC1" s="80"/>
      <c r="UXD1" s="80"/>
      <c r="UXE1" s="80"/>
      <c r="UXF1" s="80"/>
      <c r="UXG1" s="80"/>
      <c r="UXH1" s="80"/>
      <c r="UXI1" s="80"/>
      <c r="UXJ1" s="80"/>
      <c r="UXK1" s="80"/>
      <c r="UXL1" s="80"/>
      <c r="UXM1" s="80"/>
      <c r="UXN1" s="80"/>
      <c r="UXO1" s="80"/>
      <c r="UXP1" s="80"/>
      <c r="UXQ1" s="80"/>
      <c r="UXR1" s="80"/>
      <c r="UXS1" s="80"/>
      <c r="UXT1" s="80"/>
      <c r="UXU1" s="80"/>
      <c r="UXV1" s="80"/>
      <c r="UXW1" s="80"/>
      <c r="UXX1" s="80"/>
      <c r="UXY1" s="80"/>
      <c r="UXZ1" s="80"/>
      <c r="UYA1" s="80"/>
      <c r="UYB1" s="80"/>
      <c r="UYC1" s="80"/>
      <c r="UYD1" s="80"/>
      <c r="UYE1" s="80"/>
      <c r="UYF1" s="80"/>
      <c r="UYG1" s="80"/>
      <c r="UYH1" s="80"/>
      <c r="UYI1" s="80"/>
      <c r="UYJ1" s="80"/>
      <c r="UYK1" s="80"/>
      <c r="UYL1" s="80"/>
      <c r="UYM1" s="80"/>
      <c r="UYN1" s="80"/>
      <c r="UYO1" s="80"/>
      <c r="UYP1" s="80"/>
      <c r="UYQ1" s="80"/>
      <c r="UYR1" s="80"/>
      <c r="UYS1" s="80"/>
      <c r="UYT1" s="80"/>
      <c r="UYU1" s="80"/>
      <c r="UYV1" s="80"/>
      <c r="UYW1" s="80"/>
      <c r="UYX1" s="80"/>
      <c r="UYY1" s="80"/>
      <c r="UYZ1" s="80"/>
      <c r="UZA1" s="80"/>
      <c r="UZB1" s="80"/>
      <c r="UZC1" s="80"/>
      <c r="UZD1" s="80"/>
      <c r="UZE1" s="80"/>
      <c r="UZF1" s="80"/>
      <c r="UZG1" s="80"/>
      <c r="UZH1" s="80"/>
      <c r="UZI1" s="80"/>
      <c r="UZJ1" s="80"/>
      <c r="UZK1" s="80"/>
      <c r="UZL1" s="80"/>
      <c r="UZM1" s="80"/>
      <c r="UZN1" s="80"/>
      <c r="UZO1" s="80"/>
      <c r="UZP1" s="80"/>
      <c r="UZQ1" s="80"/>
      <c r="UZR1" s="80"/>
      <c r="UZS1" s="80"/>
      <c r="UZT1" s="80"/>
      <c r="UZU1" s="80"/>
      <c r="UZV1" s="80"/>
      <c r="UZW1" s="80"/>
      <c r="UZX1" s="80"/>
      <c r="UZY1" s="80"/>
      <c r="UZZ1" s="80"/>
      <c r="VAA1" s="80"/>
      <c r="VAB1" s="80"/>
      <c r="VAC1" s="80"/>
      <c r="VAD1" s="80"/>
      <c r="VAE1" s="80"/>
      <c r="VAF1" s="80"/>
      <c r="VAG1" s="80"/>
      <c r="VAH1" s="80"/>
      <c r="VAI1" s="80"/>
      <c r="VAJ1" s="80"/>
      <c r="VAK1" s="80"/>
      <c r="VAL1" s="80"/>
      <c r="VAM1" s="80"/>
      <c r="VAN1" s="80"/>
      <c r="VAO1" s="80"/>
      <c r="VAP1" s="80"/>
      <c r="VAQ1" s="80"/>
      <c r="VAR1" s="80"/>
      <c r="VAS1" s="80"/>
      <c r="VAT1" s="80"/>
      <c r="VAU1" s="80"/>
      <c r="VAV1" s="80"/>
      <c r="VAW1" s="80"/>
      <c r="VAX1" s="80"/>
      <c r="VAY1" s="80"/>
      <c r="VAZ1" s="80"/>
      <c r="VBA1" s="80"/>
      <c r="VBB1" s="80"/>
      <c r="VBC1" s="80"/>
      <c r="VBD1" s="80"/>
      <c r="VBE1" s="80"/>
      <c r="VBF1" s="80"/>
      <c r="VBG1" s="80"/>
      <c r="VBH1" s="80"/>
      <c r="VBI1" s="80"/>
      <c r="VBJ1" s="80"/>
      <c r="VBK1" s="80"/>
      <c r="VBL1" s="80"/>
      <c r="VBM1" s="80"/>
      <c r="VBN1" s="80"/>
      <c r="VBO1" s="80"/>
      <c r="VBP1" s="80"/>
      <c r="VBQ1" s="80"/>
      <c r="VBR1" s="80"/>
      <c r="VBS1" s="80"/>
      <c r="VBT1" s="80"/>
      <c r="VBU1" s="80"/>
      <c r="VBV1" s="80"/>
      <c r="VBW1" s="80"/>
      <c r="VBX1" s="80"/>
      <c r="VBY1" s="80"/>
      <c r="VBZ1" s="80"/>
      <c r="VCA1" s="80"/>
      <c r="VCB1" s="80"/>
      <c r="VCC1" s="80"/>
      <c r="VCD1" s="80"/>
      <c r="VCE1" s="80"/>
      <c r="VCF1" s="80"/>
      <c r="VCG1" s="80"/>
      <c r="VCH1" s="80"/>
      <c r="VCI1" s="80"/>
      <c r="VCJ1" s="80"/>
      <c r="VCK1" s="80"/>
      <c r="VCL1" s="80"/>
      <c r="VCM1" s="80"/>
      <c r="VCN1" s="80"/>
      <c r="VCO1" s="80"/>
      <c r="VCP1" s="80"/>
      <c r="VCQ1" s="80"/>
      <c r="VCR1" s="80"/>
      <c r="VCS1" s="80"/>
      <c r="VCT1" s="80"/>
      <c r="VCU1" s="80"/>
      <c r="VCV1" s="80"/>
      <c r="VCW1" s="80"/>
      <c r="VCX1" s="80"/>
      <c r="VCY1" s="80"/>
      <c r="VCZ1" s="80"/>
      <c r="VDA1" s="80"/>
      <c r="VDB1" s="80"/>
      <c r="VDC1" s="80"/>
      <c r="VDD1" s="80"/>
      <c r="VDE1" s="80"/>
      <c r="VDF1" s="80"/>
      <c r="VDG1" s="80"/>
      <c r="VDH1" s="80"/>
      <c r="VDI1" s="80"/>
      <c r="VDJ1" s="80"/>
      <c r="VDK1" s="80"/>
      <c r="VDL1" s="80"/>
      <c r="VDM1" s="80"/>
      <c r="VDN1" s="80"/>
      <c r="VDO1" s="80"/>
      <c r="VDP1" s="80"/>
      <c r="VDQ1" s="80"/>
      <c r="VDR1" s="80"/>
      <c r="VDS1" s="80"/>
      <c r="VDT1" s="80"/>
      <c r="VDU1" s="80"/>
      <c r="VDV1" s="80"/>
      <c r="VDW1" s="80"/>
      <c r="VDX1" s="80"/>
      <c r="VDY1" s="80"/>
      <c r="VDZ1" s="80"/>
      <c r="VEA1" s="80"/>
      <c r="VEB1" s="80"/>
      <c r="VEC1" s="80"/>
      <c r="VED1" s="80"/>
      <c r="VEE1" s="80"/>
      <c r="VEF1" s="80"/>
      <c r="VEG1" s="80"/>
      <c r="VEH1" s="80"/>
      <c r="VEI1" s="80"/>
      <c r="VEJ1" s="80"/>
      <c r="VEK1" s="80"/>
      <c r="VEL1" s="80"/>
      <c r="VEM1" s="80"/>
      <c r="VEN1" s="80"/>
      <c r="VEO1" s="80"/>
      <c r="VEP1" s="80"/>
      <c r="VEQ1" s="80"/>
      <c r="VER1" s="80"/>
      <c r="VES1" s="80"/>
      <c r="VET1" s="80"/>
      <c r="VEU1" s="80"/>
      <c r="VEV1" s="80"/>
      <c r="VEW1" s="80"/>
      <c r="VEX1" s="80"/>
      <c r="VEY1" s="80"/>
      <c r="VEZ1" s="80"/>
      <c r="VFA1" s="80"/>
      <c r="VFB1" s="80"/>
      <c r="VFC1" s="80"/>
      <c r="VFD1" s="80"/>
      <c r="VFE1" s="80"/>
      <c r="VFF1" s="80"/>
      <c r="VFG1" s="80"/>
      <c r="VFH1" s="80"/>
      <c r="VFI1" s="80"/>
      <c r="VFJ1" s="80"/>
      <c r="VFK1" s="80"/>
      <c r="VFL1" s="80"/>
      <c r="VFM1" s="80"/>
      <c r="VFN1" s="80"/>
      <c r="VFO1" s="80"/>
      <c r="VFP1" s="80"/>
      <c r="VFQ1" s="80"/>
      <c r="VFR1" s="80"/>
      <c r="VFS1" s="80"/>
      <c r="VFT1" s="80"/>
      <c r="VFU1" s="80"/>
      <c r="VFV1" s="80"/>
      <c r="VFW1" s="80"/>
      <c r="VFX1" s="80"/>
      <c r="VFY1" s="80"/>
      <c r="VFZ1" s="80"/>
      <c r="VGA1" s="80"/>
      <c r="VGB1" s="80"/>
      <c r="VGC1" s="80"/>
      <c r="VGD1" s="80"/>
      <c r="VGE1" s="80"/>
      <c r="VGF1" s="80"/>
      <c r="VGG1" s="80"/>
      <c r="VGH1" s="80"/>
      <c r="VGI1" s="80"/>
      <c r="VGJ1" s="80"/>
      <c r="VGK1" s="80"/>
      <c r="VGL1" s="80"/>
      <c r="VGM1" s="80"/>
      <c r="VGN1" s="80"/>
      <c r="VGO1" s="80"/>
      <c r="VGP1" s="80"/>
      <c r="VGQ1" s="80"/>
      <c r="VGR1" s="80"/>
      <c r="VGS1" s="80"/>
      <c r="VGT1" s="80"/>
      <c r="VGU1" s="80"/>
      <c r="VGV1" s="80"/>
      <c r="VGW1" s="80"/>
      <c r="VGX1" s="80"/>
      <c r="VGY1" s="80"/>
      <c r="VGZ1" s="80"/>
      <c r="VHA1" s="80"/>
      <c r="VHB1" s="80"/>
      <c r="VHC1" s="80"/>
      <c r="VHD1" s="80"/>
      <c r="VHE1" s="80"/>
      <c r="VHF1" s="80"/>
      <c r="VHG1" s="80"/>
      <c r="VHH1" s="80"/>
      <c r="VHI1" s="80"/>
      <c r="VHJ1" s="80"/>
      <c r="VHK1" s="80"/>
      <c r="VHL1" s="80"/>
      <c r="VHM1" s="80"/>
      <c r="VHN1" s="80"/>
      <c r="VHO1" s="80"/>
      <c r="VHP1" s="80"/>
      <c r="VHQ1" s="80"/>
      <c r="VHR1" s="80"/>
      <c r="VHS1" s="80"/>
      <c r="VHT1" s="80"/>
      <c r="VHU1" s="80"/>
      <c r="VHV1" s="80"/>
      <c r="VHW1" s="80"/>
      <c r="VHX1" s="80"/>
      <c r="VHY1" s="80"/>
      <c r="VHZ1" s="80"/>
      <c r="VIA1" s="80"/>
      <c r="VIB1" s="80"/>
      <c r="VIC1" s="80"/>
      <c r="VID1" s="80"/>
      <c r="VIE1" s="80"/>
      <c r="VIF1" s="80"/>
      <c r="VIG1" s="80"/>
      <c r="VIH1" s="80"/>
      <c r="VII1" s="80"/>
      <c r="VIJ1" s="80"/>
      <c r="VIK1" s="80"/>
      <c r="VIL1" s="80"/>
      <c r="VIM1" s="80"/>
      <c r="VIN1" s="80"/>
      <c r="VIO1" s="80"/>
      <c r="VIP1" s="80"/>
      <c r="VIQ1" s="80"/>
      <c r="VIR1" s="80"/>
      <c r="VIS1" s="80"/>
      <c r="VIT1" s="80"/>
      <c r="VIU1" s="80"/>
      <c r="VIV1" s="80"/>
      <c r="VIW1" s="80"/>
      <c r="VIX1" s="80"/>
      <c r="VIY1" s="80"/>
      <c r="VIZ1" s="80"/>
      <c r="VJA1" s="80"/>
      <c r="VJB1" s="80"/>
      <c r="VJC1" s="80"/>
      <c r="VJD1" s="80"/>
      <c r="VJE1" s="80"/>
      <c r="VJF1" s="80"/>
      <c r="VJG1" s="80"/>
      <c r="VJH1" s="80"/>
      <c r="VJI1" s="80"/>
      <c r="VJJ1" s="80"/>
      <c r="VJK1" s="80"/>
      <c r="VJL1" s="80"/>
      <c r="VJM1" s="80"/>
      <c r="VJN1" s="80"/>
      <c r="VJO1" s="80"/>
      <c r="VJP1" s="80"/>
      <c r="VJQ1" s="80"/>
      <c r="VJR1" s="80"/>
      <c r="VJS1" s="80"/>
      <c r="VJT1" s="80"/>
      <c r="VJU1" s="80"/>
      <c r="VJV1" s="80"/>
      <c r="VJW1" s="80"/>
      <c r="VJX1" s="80"/>
      <c r="VJY1" s="80"/>
      <c r="VJZ1" s="80"/>
      <c r="VKA1" s="80"/>
      <c r="VKB1" s="80"/>
      <c r="VKC1" s="80"/>
      <c r="VKD1" s="80"/>
      <c r="VKE1" s="80"/>
      <c r="VKF1" s="80"/>
      <c r="VKG1" s="80"/>
      <c r="VKH1" s="80"/>
      <c r="VKI1" s="80"/>
      <c r="VKJ1" s="80"/>
      <c r="VKK1" s="80"/>
      <c r="VKL1" s="80"/>
      <c r="VKM1" s="80"/>
      <c r="VKN1" s="80"/>
      <c r="VKO1" s="80"/>
      <c r="VKP1" s="80"/>
      <c r="VKQ1" s="80"/>
      <c r="VKR1" s="80"/>
      <c r="VKS1" s="80"/>
      <c r="VKT1" s="80"/>
      <c r="VKU1" s="80"/>
      <c r="VKV1" s="80"/>
      <c r="VKW1" s="80"/>
      <c r="VKX1" s="80"/>
      <c r="VKY1" s="80"/>
      <c r="VKZ1" s="80"/>
      <c r="VLA1" s="80"/>
      <c r="VLB1" s="80"/>
      <c r="VLC1" s="80"/>
      <c r="VLD1" s="80"/>
      <c r="VLE1" s="80"/>
      <c r="VLF1" s="80"/>
      <c r="VLG1" s="80"/>
      <c r="VLH1" s="80"/>
      <c r="VLI1" s="80"/>
      <c r="VLJ1" s="80"/>
      <c r="VLK1" s="80"/>
      <c r="VLL1" s="80"/>
      <c r="VLM1" s="80"/>
      <c r="VLN1" s="80"/>
      <c r="VLO1" s="80"/>
      <c r="VLP1" s="80"/>
      <c r="VLQ1" s="80"/>
      <c r="VLR1" s="80"/>
      <c r="VLS1" s="80"/>
      <c r="VLT1" s="80"/>
      <c r="VLU1" s="80"/>
      <c r="VLV1" s="80"/>
      <c r="VLW1" s="80"/>
      <c r="VLX1" s="80"/>
      <c r="VLY1" s="80"/>
      <c r="VLZ1" s="80"/>
      <c r="VMA1" s="80"/>
      <c r="VMB1" s="80"/>
      <c r="VMC1" s="80"/>
      <c r="VMD1" s="80"/>
      <c r="VME1" s="80"/>
      <c r="VMF1" s="80"/>
      <c r="VMG1" s="80"/>
      <c r="VMH1" s="80"/>
      <c r="VMI1" s="80"/>
      <c r="VMJ1" s="80"/>
      <c r="VMK1" s="80"/>
      <c r="VML1" s="80"/>
      <c r="VMM1" s="80"/>
      <c r="VMN1" s="80"/>
      <c r="VMO1" s="80"/>
      <c r="VMP1" s="80"/>
      <c r="VMQ1" s="80"/>
      <c r="VMR1" s="80"/>
      <c r="VMS1" s="80"/>
      <c r="VMT1" s="80"/>
      <c r="VMU1" s="80"/>
      <c r="VMV1" s="80"/>
      <c r="VMW1" s="80"/>
      <c r="VMX1" s="80"/>
      <c r="VMY1" s="80"/>
      <c r="VMZ1" s="80"/>
      <c r="VNA1" s="80"/>
      <c r="VNB1" s="80"/>
      <c r="VNC1" s="80"/>
      <c r="VND1" s="80"/>
      <c r="VNE1" s="80"/>
      <c r="VNF1" s="80"/>
      <c r="VNG1" s="80"/>
      <c r="VNH1" s="80"/>
      <c r="VNI1" s="80"/>
      <c r="VNJ1" s="80"/>
      <c r="VNK1" s="80"/>
      <c r="VNL1" s="80"/>
      <c r="VNM1" s="80"/>
      <c r="VNN1" s="80"/>
      <c r="VNO1" s="80"/>
      <c r="VNP1" s="80"/>
      <c r="VNQ1" s="80"/>
      <c r="VNR1" s="80"/>
      <c r="VNS1" s="80"/>
      <c r="VNT1" s="80"/>
      <c r="VNU1" s="80"/>
      <c r="VNV1" s="80"/>
      <c r="VNW1" s="80"/>
      <c r="VNX1" s="80"/>
      <c r="VNY1" s="80"/>
      <c r="VNZ1" s="80"/>
      <c r="VOA1" s="80"/>
      <c r="VOB1" s="80"/>
      <c r="VOC1" s="80"/>
      <c r="VOD1" s="80"/>
      <c r="VOE1" s="80"/>
      <c r="VOF1" s="80"/>
      <c r="VOG1" s="80"/>
      <c r="VOH1" s="80"/>
      <c r="VOI1" s="80"/>
      <c r="VOJ1" s="80"/>
      <c r="VOK1" s="80"/>
      <c r="VOL1" s="80"/>
      <c r="VOM1" s="80"/>
      <c r="VON1" s="80"/>
      <c r="VOO1" s="80"/>
      <c r="VOP1" s="80"/>
      <c r="VOQ1" s="80"/>
      <c r="VOR1" s="80"/>
      <c r="VOS1" s="80"/>
      <c r="VOT1" s="80"/>
      <c r="VOU1" s="80"/>
      <c r="VOV1" s="80"/>
      <c r="VOW1" s="80"/>
      <c r="VOX1" s="80"/>
      <c r="VOY1" s="80"/>
      <c r="VOZ1" s="80"/>
      <c r="VPA1" s="80"/>
      <c r="VPB1" s="80"/>
      <c r="VPC1" s="80"/>
      <c r="VPD1" s="80"/>
      <c r="VPE1" s="80"/>
      <c r="VPF1" s="80"/>
      <c r="VPG1" s="80"/>
      <c r="VPH1" s="80"/>
      <c r="VPI1" s="80"/>
      <c r="VPJ1" s="80"/>
      <c r="VPK1" s="80"/>
      <c r="VPL1" s="80"/>
      <c r="VPM1" s="80"/>
      <c r="VPN1" s="80"/>
      <c r="VPO1" s="80"/>
      <c r="VPP1" s="80"/>
      <c r="VPQ1" s="80"/>
      <c r="VPR1" s="80"/>
      <c r="VPS1" s="80"/>
      <c r="VPT1" s="80"/>
      <c r="VPU1" s="80"/>
      <c r="VPV1" s="80"/>
      <c r="VPW1" s="80"/>
      <c r="VPX1" s="80"/>
      <c r="VPY1" s="80"/>
      <c r="VPZ1" s="80"/>
      <c r="VQA1" s="80"/>
      <c r="VQB1" s="80"/>
      <c r="VQC1" s="80"/>
      <c r="VQD1" s="80"/>
      <c r="VQE1" s="80"/>
      <c r="VQF1" s="80"/>
      <c r="VQG1" s="80"/>
      <c r="VQH1" s="80"/>
      <c r="VQI1" s="80"/>
      <c r="VQJ1" s="80"/>
      <c r="VQK1" s="80"/>
      <c r="VQL1" s="80"/>
      <c r="VQM1" s="80"/>
      <c r="VQN1" s="80"/>
      <c r="VQO1" s="80"/>
      <c r="VQP1" s="80"/>
      <c r="VQQ1" s="80"/>
      <c r="VQR1" s="80"/>
      <c r="VQS1" s="80"/>
      <c r="VQT1" s="80"/>
      <c r="VQU1" s="80"/>
      <c r="VQV1" s="80"/>
      <c r="VQW1" s="80"/>
      <c r="VQX1" s="80"/>
      <c r="VQY1" s="80"/>
      <c r="VQZ1" s="80"/>
      <c r="VRA1" s="80"/>
      <c r="VRB1" s="80"/>
      <c r="VRC1" s="80"/>
      <c r="VRD1" s="80"/>
      <c r="VRE1" s="80"/>
      <c r="VRF1" s="80"/>
      <c r="VRG1" s="80"/>
      <c r="VRH1" s="80"/>
      <c r="VRI1" s="80"/>
      <c r="VRJ1" s="80"/>
      <c r="VRK1" s="80"/>
      <c r="VRL1" s="80"/>
      <c r="VRM1" s="80"/>
      <c r="VRN1" s="80"/>
      <c r="VRO1" s="80"/>
      <c r="VRP1" s="80"/>
      <c r="VRQ1" s="80"/>
      <c r="VRR1" s="80"/>
      <c r="VRS1" s="80"/>
      <c r="VRT1" s="80"/>
      <c r="VRU1" s="80"/>
      <c r="VRV1" s="80"/>
      <c r="VRW1" s="80"/>
      <c r="VRX1" s="80"/>
      <c r="VRY1" s="80"/>
      <c r="VRZ1" s="80"/>
      <c r="VSA1" s="80"/>
      <c r="VSB1" s="80"/>
      <c r="VSC1" s="80"/>
      <c r="VSD1" s="80"/>
      <c r="VSE1" s="80"/>
      <c r="VSF1" s="80"/>
      <c r="VSG1" s="80"/>
      <c r="VSH1" s="80"/>
      <c r="VSI1" s="80"/>
      <c r="VSJ1" s="80"/>
      <c r="VSK1" s="80"/>
      <c r="VSL1" s="80"/>
      <c r="VSM1" s="80"/>
      <c r="VSN1" s="80"/>
      <c r="VSO1" s="80"/>
      <c r="VSP1" s="80"/>
      <c r="VSQ1" s="80"/>
      <c r="VSR1" s="80"/>
      <c r="VSS1" s="80"/>
      <c r="VST1" s="80"/>
      <c r="VSU1" s="80"/>
      <c r="VSV1" s="80"/>
      <c r="VSW1" s="80"/>
      <c r="VSX1" s="80"/>
      <c r="VSY1" s="80"/>
      <c r="VSZ1" s="80"/>
      <c r="VTA1" s="80"/>
      <c r="VTB1" s="80"/>
      <c r="VTC1" s="80"/>
      <c r="VTD1" s="80"/>
      <c r="VTE1" s="80"/>
      <c r="VTF1" s="80"/>
      <c r="VTG1" s="80"/>
      <c r="VTH1" s="80"/>
      <c r="VTI1" s="80"/>
      <c r="VTJ1" s="80"/>
      <c r="VTK1" s="80"/>
      <c r="VTL1" s="80"/>
      <c r="VTM1" s="80"/>
      <c r="VTN1" s="80"/>
      <c r="VTO1" s="80"/>
      <c r="VTP1" s="80"/>
      <c r="VTQ1" s="80"/>
      <c r="VTR1" s="80"/>
      <c r="VTS1" s="80"/>
      <c r="VTT1" s="80"/>
      <c r="VTU1" s="80"/>
      <c r="VTV1" s="80"/>
      <c r="VTW1" s="80"/>
      <c r="VTX1" s="80"/>
      <c r="VTY1" s="80"/>
      <c r="VTZ1" s="80"/>
      <c r="VUA1" s="80"/>
      <c r="VUB1" s="80"/>
      <c r="VUC1" s="80"/>
      <c r="VUD1" s="80"/>
      <c r="VUE1" s="80"/>
      <c r="VUF1" s="80"/>
      <c r="VUG1" s="80"/>
      <c r="VUH1" s="80"/>
      <c r="VUI1" s="80"/>
      <c r="VUJ1" s="80"/>
      <c r="VUK1" s="80"/>
      <c r="VUL1" s="80"/>
      <c r="VUM1" s="80"/>
      <c r="VUN1" s="80"/>
      <c r="VUO1" s="80"/>
      <c r="VUP1" s="80"/>
      <c r="VUQ1" s="80"/>
      <c r="VUR1" s="80"/>
      <c r="VUS1" s="80"/>
      <c r="VUT1" s="80"/>
      <c r="VUU1" s="80"/>
      <c r="VUV1" s="80"/>
      <c r="VUW1" s="80"/>
      <c r="VUX1" s="80"/>
      <c r="VUY1" s="80"/>
      <c r="VUZ1" s="80"/>
      <c r="VVA1" s="80"/>
      <c r="VVB1" s="80"/>
      <c r="VVC1" s="80"/>
      <c r="VVD1" s="80"/>
      <c r="VVE1" s="80"/>
      <c r="VVF1" s="80"/>
      <c r="VVG1" s="80"/>
      <c r="VVH1" s="80"/>
      <c r="VVI1" s="80"/>
      <c r="VVJ1" s="80"/>
      <c r="VVK1" s="80"/>
      <c r="VVL1" s="80"/>
      <c r="VVM1" s="80"/>
      <c r="VVN1" s="80"/>
      <c r="VVO1" s="80"/>
      <c r="VVP1" s="80"/>
      <c r="VVQ1" s="80"/>
      <c r="VVR1" s="80"/>
      <c r="VVS1" s="80"/>
      <c r="VVT1" s="80"/>
      <c r="VVU1" s="80"/>
      <c r="VVV1" s="80"/>
      <c r="VVW1" s="80"/>
      <c r="VVX1" s="80"/>
      <c r="VVY1" s="80"/>
      <c r="VVZ1" s="80"/>
      <c r="VWA1" s="80"/>
      <c r="VWB1" s="80"/>
      <c r="VWC1" s="80"/>
      <c r="VWD1" s="80"/>
      <c r="VWE1" s="80"/>
      <c r="VWF1" s="80"/>
      <c r="VWG1" s="80"/>
      <c r="VWH1" s="80"/>
      <c r="VWI1" s="80"/>
      <c r="VWJ1" s="80"/>
      <c r="VWK1" s="80"/>
      <c r="VWL1" s="80"/>
      <c r="VWM1" s="80"/>
      <c r="VWN1" s="80"/>
      <c r="VWO1" s="80"/>
      <c r="VWP1" s="80"/>
      <c r="VWQ1" s="80"/>
      <c r="VWR1" s="80"/>
      <c r="VWS1" s="80"/>
      <c r="VWT1" s="80"/>
      <c r="VWU1" s="80"/>
      <c r="VWV1" s="80"/>
      <c r="VWW1" s="80"/>
      <c r="VWX1" s="80"/>
      <c r="VWY1" s="80"/>
      <c r="VWZ1" s="80"/>
      <c r="VXA1" s="80"/>
      <c r="VXB1" s="80"/>
      <c r="VXC1" s="80"/>
      <c r="VXD1" s="80"/>
      <c r="VXE1" s="80"/>
      <c r="VXF1" s="80"/>
      <c r="VXG1" s="80"/>
      <c r="VXH1" s="80"/>
      <c r="VXI1" s="80"/>
      <c r="VXJ1" s="80"/>
      <c r="VXK1" s="80"/>
      <c r="VXL1" s="80"/>
      <c r="VXM1" s="80"/>
      <c r="VXN1" s="80"/>
      <c r="VXO1" s="80"/>
      <c r="VXP1" s="80"/>
      <c r="VXQ1" s="80"/>
      <c r="VXR1" s="80"/>
      <c r="VXS1" s="80"/>
      <c r="VXT1" s="80"/>
      <c r="VXU1" s="80"/>
      <c r="VXV1" s="80"/>
      <c r="VXW1" s="80"/>
      <c r="VXX1" s="80"/>
      <c r="VXY1" s="80"/>
      <c r="VXZ1" s="80"/>
      <c r="VYA1" s="80"/>
      <c r="VYB1" s="80"/>
      <c r="VYC1" s="80"/>
      <c r="VYD1" s="80"/>
      <c r="VYE1" s="80"/>
      <c r="VYF1" s="80"/>
      <c r="VYG1" s="80"/>
      <c r="VYH1" s="80"/>
      <c r="VYI1" s="80"/>
      <c r="VYJ1" s="80"/>
      <c r="VYK1" s="80"/>
      <c r="VYL1" s="80"/>
      <c r="VYM1" s="80"/>
      <c r="VYN1" s="80"/>
      <c r="VYO1" s="80"/>
      <c r="VYP1" s="80"/>
      <c r="VYQ1" s="80"/>
      <c r="VYR1" s="80"/>
      <c r="VYS1" s="80"/>
      <c r="VYT1" s="80"/>
      <c r="VYU1" s="80"/>
      <c r="VYV1" s="80"/>
      <c r="VYW1" s="80"/>
      <c r="VYX1" s="80"/>
      <c r="VYY1" s="80"/>
      <c r="VYZ1" s="80"/>
      <c r="VZA1" s="80"/>
      <c r="VZB1" s="80"/>
      <c r="VZC1" s="80"/>
      <c r="VZD1" s="80"/>
      <c r="VZE1" s="80"/>
      <c r="VZF1" s="80"/>
      <c r="VZG1" s="80"/>
      <c r="VZH1" s="80"/>
      <c r="VZI1" s="80"/>
      <c r="VZJ1" s="80"/>
      <c r="VZK1" s="80"/>
      <c r="VZL1" s="80"/>
      <c r="VZM1" s="80"/>
      <c r="VZN1" s="80"/>
      <c r="VZO1" s="80"/>
      <c r="VZP1" s="80"/>
      <c r="VZQ1" s="80"/>
      <c r="VZR1" s="80"/>
      <c r="VZS1" s="80"/>
      <c r="VZT1" s="80"/>
      <c r="VZU1" s="80"/>
      <c r="VZV1" s="80"/>
      <c r="VZW1" s="80"/>
      <c r="VZX1" s="80"/>
      <c r="VZY1" s="80"/>
      <c r="VZZ1" s="80"/>
      <c r="WAA1" s="80"/>
      <c r="WAB1" s="80"/>
      <c r="WAC1" s="80"/>
      <c r="WAD1" s="80"/>
      <c r="WAE1" s="80"/>
      <c r="WAF1" s="80"/>
      <c r="WAG1" s="80"/>
      <c r="WAH1" s="80"/>
      <c r="WAI1" s="80"/>
      <c r="WAJ1" s="80"/>
      <c r="WAK1" s="80"/>
      <c r="WAL1" s="80"/>
      <c r="WAM1" s="80"/>
      <c r="WAN1" s="80"/>
      <c r="WAO1" s="80"/>
      <c r="WAP1" s="80"/>
      <c r="WAQ1" s="80"/>
      <c r="WAR1" s="80"/>
      <c r="WAS1" s="80"/>
      <c r="WAT1" s="80"/>
      <c r="WAU1" s="80"/>
      <c r="WAV1" s="80"/>
      <c r="WAW1" s="80"/>
      <c r="WAX1" s="80"/>
      <c r="WAY1" s="80"/>
      <c r="WAZ1" s="80"/>
      <c r="WBA1" s="80"/>
      <c r="WBB1" s="80"/>
      <c r="WBC1" s="80"/>
      <c r="WBD1" s="80"/>
      <c r="WBE1" s="80"/>
      <c r="WBF1" s="80"/>
      <c r="WBG1" s="80"/>
      <c r="WBH1" s="80"/>
      <c r="WBI1" s="80"/>
      <c r="WBJ1" s="80"/>
      <c r="WBK1" s="80"/>
      <c r="WBL1" s="80"/>
      <c r="WBM1" s="80"/>
      <c r="WBN1" s="80"/>
      <c r="WBO1" s="80"/>
      <c r="WBP1" s="80"/>
      <c r="WBQ1" s="80"/>
      <c r="WBR1" s="80"/>
      <c r="WBS1" s="80"/>
      <c r="WBT1" s="80"/>
      <c r="WBU1" s="80"/>
      <c r="WBV1" s="80"/>
      <c r="WBW1" s="80"/>
      <c r="WBX1" s="80"/>
      <c r="WBY1" s="80"/>
      <c r="WBZ1" s="80"/>
      <c r="WCA1" s="80"/>
      <c r="WCB1" s="80"/>
      <c r="WCC1" s="80"/>
      <c r="WCD1" s="80"/>
      <c r="WCE1" s="80"/>
      <c r="WCF1" s="80"/>
      <c r="WCG1" s="80"/>
      <c r="WCH1" s="80"/>
      <c r="WCI1" s="80"/>
      <c r="WCJ1" s="80"/>
      <c r="WCK1" s="80"/>
      <c r="WCL1" s="80"/>
      <c r="WCM1" s="80"/>
      <c r="WCN1" s="80"/>
      <c r="WCO1" s="80"/>
      <c r="WCP1" s="80"/>
      <c r="WCQ1" s="80"/>
      <c r="WCR1" s="80"/>
      <c r="WCS1" s="80"/>
      <c r="WCT1" s="80"/>
      <c r="WCU1" s="80"/>
      <c r="WCV1" s="80"/>
      <c r="WCW1" s="80"/>
      <c r="WCX1" s="80"/>
      <c r="WCY1" s="80"/>
      <c r="WCZ1" s="80"/>
      <c r="WDA1" s="80"/>
      <c r="WDB1" s="80"/>
      <c r="WDC1" s="80"/>
      <c r="WDD1" s="80"/>
      <c r="WDE1" s="80"/>
      <c r="WDF1" s="80"/>
      <c r="WDG1" s="80"/>
      <c r="WDH1" s="80"/>
      <c r="WDI1" s="80"/>
      <c r="WDJ1" s="80"/>
      <c r="WDK1" s="80"/>
      <c r="WDL1" s="80"/>
      <c r="WDM1" s="80"/>
      <c r="WDN1" s="80"/>
      <c r="WDO1" s="80"/>
      <c r="WDP1" s="80"/>
      <c r="WDQ1" s="80"/>
      <c r="WDR1" s="80"/>
      <c r="WDS1" s="80"/>
      <c r="WDT1" s="80"/>
      <c r="WDU1" s="80"/>
      <c r="WDV1" s="80"/>
      <c r="WDW1" s="80"/>
      <c r="WDX1" s="80"/>
      <c r="WDY1" s="80"/>
      <c r="WDZ1" s="80"/>
      <c r="WEA1" s="80"/>
      <c r="WEB1" s="80"/>
      <c r="WEC1" s="80"/>
      <c r="WED1" s="80"/>
      <c r="WEE1" s="80"/>
      <c r="WEF1" s="80"/>
      <c r="WEG1" s="80"/>
      <c r="WEH1" s="80"/>
      <c r="WEI1" s="80"/>
      <c r="WEJ1" s="80"/>
      <c r="WEK1" s="80"/>
      <c r="WEL1" s="80"/>
      <c r="WEM1" s="80"/>
      <c r="WEN1" s="80"/>
      <c r="WEO1" s="80"/>
      <c r="WEP1" s="80"/>
      <c r="WEQ1" s="80"/>
      <c r="WER1" s="80"/>
      <c r="WES1" s="80"/>
      <c r="WET1" s="80"/>
      <c r="WEU1" s="80"/>
      <c r="WEV1" s="80"/>
      <c r="WEW1" s="80"/>
      <c r="WEX1" s="80"/>
      <c r="WEY1" s="80"/>
      <c r="WEZ1" s="80"/>
      <c r="WFA1" s="80"/>
      <c r="WFB1" s="80"/>
      <c r="WFC1" s="80"/>
      <c r="WFD1" s="80"/>
      <c r="WFE1" s="80"/>
      <c r="WFF1" s="80"/>
      <c r="WFG1" s="80"/>
      <c r="WFH1" s="80"/>
      <c r="WFI1" s="80"/>
      <c r="WFJ1" s="80"/>
      <c r="WFK1" s="80"/>
      <c r="WFL1" s="80"/>
      <c r="WFM1" s="80"/>
      <c r="WFN1" s="80"/>
      <c r="WFO1" s="80"/>
      <c r="WFP1" s="80"/>
      <c r="WFQ1" s="80"/>
      <c r="WFR1" s="80"/>
      <c r="WFS1" s="80"/>
      <c r="WFT1" s="80"/>
      <c r="WFU1" s="80"/>
      <c r="WFV1" s="80"/>
      <c r="WFW1" s="80"/>
      <c r="WFX1" s="80"/>
      <c r="WFY1" s="80"/>
      <c r="WFZ1" s="80"/>
      <c r="WGA1" s="80"/>
      <c r="WGB1" s="80"/>
      <c r="WGC1" s="80"/>
      <c r="WGD1" s="80"/>
      <c r="WGE1" s="80"/>
      <c r="WGF1" s="80"/>
      <c r="WGG1" s="80"/>
      <c r="WGH1" s="80"/>
      <c r="WGI1" s="80"/>
      <c r="WGJ1" s="80"/>
      <c r="WGK1" s="80"/>
      <c r="WGL1" s="80"/>
      <c r="WGM1" s="80"/>
      <c r="WGN1" s="80"/>
      <c r="WGO1" s="80"/>
      <c r="WGP1" s="80"/>
      <c r="WGQ1" s="80"/>
      <c r="WGR1" s="80"/>
      <c r="WGS1" s="80"/>
      <c r="WGT1" s="80"/>
      <c r="WGU1" s="80"/>
      <c r="WGV1" s="80"/>
      <c r="WGW1" s="80"/>
      <c r="WGX1" s="80"/>
      <c r="WGY1" s="80"/>
      <c r="WGZ1" s="80"/>
      <c r="WHA1" s="80"/>
      <c r="WHB1" s="80"/>
      <c r="WHC1" s="80"/>
      <c r="WHD1" s="80"/>
      <c r="WHE1" s="80"/>
      <c r="WHF1" s="80"/>
      <c r="WHG1" s="80"/>
      <c r="WHH1" s="80"/>
      <c r="WHI1" s="80"/>
      <c r="WHJ1" s="80"/>
      <c r="WHK1" s="80"/>
      <c r="WHL1" s="80"/>
      <c r="WHM1" s="80"/>
      <c r="WHN1" s="80"/>
      <c r="WHO1" s="80"/>
      <c r="WHP1" s="80"/>
      <c r="WHQ1" s="80"/>
      <c r="WHR1" s="80"/>
      <c r="WHS1" s="80"/>
      <c r="WHT1" s="80"/>
      <c r="WHU1" s="80"/>
      <c r="WHV1" s="80"/>
      <c r="WHW1" s="80"/>
      <c r="WHX1" s="80"/>
      <c r="WHY1" s="80"/>
      <c r="WHZ1" s="80"/>
      <c r="WIA1" s="80"/>
      <c r="WIB1" s="80"/>
      <c r="WIC1" s="80"/>
      <c r="WID1" s="80"/>
      <c r="WIE1" s="80"/>
      <c r="WIF1" s="80"/>
      <c r="WIG1" s="80"/>
      <c r="WIH1" s="80"/>
      <c r="WII1" s="80"/>
      <c r="WIJ1" s="80"/>
      <c r="WIK1" s="80"/>
      <c r="WIL1" s="80"/>
      <c r="WIM1" s="80"/>
      <c r="WIN1" s="80"/>
      <c r="WIO1" s="80"/>
      <c r="WIP1" s="80"/>
      <c r="WIQ1" s="80"/>
      <c r="WIR1" s="80"/>
      <c r="WIS1" s="80"/>
      <c r="WIT1" s="80"/>
      <c r="WIU1" s="80"/>
      <c r="WIV1" s="80"/>
      <c r="WIW1" s="80"/>
      <c r="WIX1" s="80"/>
      <c r="WIY1" s="80"/>
      <c r="WIZ1" s="80"/>
      <c r="WJA1" s="80"/>
      <c r="WJB1" s="80"/>
      <c r="WJC1" s="80"/>
      <c r="WJD1" s="80"/>
      <c r="WJE1" s="80"/>
      <c r="WJF1" s="80"/>
      <c r="WJG1" s="80"/>
      <c r="WJH1" s="80"/>
      <c r="WJI1" s="80"/>
      <c r="WJJ1" s="80"/>
      <c r="WJK1" s="80"/>
      <c r="WJL1" s="80"/>
      <c r="WJM1" s="80"/>
      <c r="WJN1" s="80"/>
      <c r="WJO1" s="80"/>
      <c r="WJP1" s="80"/>
      <c r="WJQ1" s="80"/>
      <c r="WJR1" s="80"/>
      <c r="WJS1" s="80"/>
      <c r="WJT1" s="80"/>
      <c r="WJU1" s="80"/>
      <c r="WJV1" s="80"/>
      <c r="WJW1" s="80"/>
      <c r="WJX1" s="80"/>
      <c r="WJY1" s="80"/>
      <c r="WJZ1" s="80"/>
      <c r="WKA1" s="80"/>
      <c r="WKB1" s="80"/>
      <c r="WKC1" s="80"/>
      <c r="WKD1" s="80"/>
      <c r="WKE1" s="80"/>
      <c r="WKF1" s="80"/>
      <c r="WKG1" s="80"/>
      <c r="WKH1" s="80"/>
      <c r="WKI1" s="80"/>
      <c r="WKJ1" s="80"/>
      <c r="WKK1" s="80"/>
      <c r="WKL1" s="80"/>
      <c r="WKM1" s="80"/>
      <c r="WKN1" s="80"/>
      <c r="WKO1" s="80"/>
      <c r="WKP1" s="80"/>
      <c r="WKQ1" s="80"/>
      <c r="WKR1" s="80"/>
      <c r="WKS1" s="80"/>
      <c r="WKT1" s="80"/>
      <c r="WKU1" s="80"/>
      <c r="WKV1" s="80"/>
      <c r="WKW1" s="80"/>
      <c r="WKX1" s="80"/>
      <c r="WKY1" s="80"/>
      <c r="WKZ1" s="80"/>
      <c r="WLA1" s="80"/>
      <c r="WLB1" s="80"/>
      <c r="WLC1" s="80"/>
      <c r="WLD1" s="80"/>
      <c r="WLE1" s="80"/>
      <c r="WLF1" s="80"/>
      <c r="WLG1" s="80"/>
      <c r="WLH1" s="80"/>
      <c r="WLI1" s="80"/>
      <c r="WLJ1" s="80"/>
      <c r="WLK1" s="80"/>
      <c r="WLL1" s="80"/>
      <c r="WLM1" s="80"/>
      <c r="WLN1" s="80"/>
      <c r="WLO1" s="80"/>
      <c r="WLP1" s="80"/>
      <c r="WLQ1" s="80"/>
      <c r="WLR1" s="80"/>
      <c r="WLS1" s="80"/>
      <c r="WLT1" s="80"/>
      <c r="WLU1" s="80"/>
      <c r="WLV1" s="80"/>
      <c r="WLW1" s="80"/>
      <c r="WLX1" s="80"/>
      <c r="WLY1" s="80"/>
      <c r="WLZ1" s="80"/>
      <c r="WMA1" s="80"/>
      <c r="WMB1" s="80"/>
      <c r="WMC1" s="80"/>
      <c r="WMD1" s="80"/>
      <c r="WME1" s="80"/>
      <c r="WMF1" s="80"/>
      <c r="WMG1" s="80"/>
      <c r="WMH1" s="80"/>
      <c r="WMI1" s="80"/>
      <c r="WMJ1" s="80"/>
      <c r="WMK1" s="80"/>
      <c r="WML1" s="80"/>
      <c r="WMM1" s="80"/>
      <c r="WMN1" s="80"/>
      <c r="WMO1" s="80"/>
      <c r="WMP1" s="80"/>
      <c r="WMQ1" s="80"/>
      <c r="WMR1" s="80"/>
      <c r="WMS1" s="80"/>
      <c r="WMT1" s="80"/>
      <c r="WMU1" s="80"/>
      <c r="WMV1" s="80"/>
      <c r="WMW1" s="80"/>
      <c r="WMX1" s="80"/>
      <c r="WMY1" s="80"/>
      <c r="WMZ1" s="80"/>
      <c r="WNA1" s="80"/>
      <c r="WNB1" s="80"/>
      <c r="WNC1" s="80"/>
      <c r="WND1" s="80"/>
      <c r="WNE1" s="80"/>
      <c r="WNF1" s="80"/>
      <c r="WNG1" s="80"/>
      <c r="WNH1" s="80"/>
      <c r="WNI1" s="80"/>
      <c r="WNJ1" s="80"/>
      <c r="WNK1" s="80"/>
      <c r="WNL1" s="80"/>
      <c r="WNM1" s="80"/>
      <c r="WNN1" s="80"/>
      <c r="WNO1" s="80"/>
      <c r="WNP1" s="80"/>
      <c r="WNQ1" s="80"/>
      <c r="WNR1" s="80"/>
      <c r="WNS1" s="80"/>
      <c r="WNT1" s="80"/>
      <c r="WNU1" s="80"/>
      <c r="WNV1" s="80"/>
      <c r="WNW1" s="80"/>
      <c r="WNX1" s="80"/>
      <c r="WNY1" s="80"/>
      <c r="WNZ1" s="80"/>
      <c r="WOA1" s="80"/>
      <c r="WOB1" s="80"/>
      <c r="WOC1" s="80"/>
      <c r="WOD1" s="80"/>
      <c r="WOE1" s="80"/>
      <c r="WOF1" s="80"/>
      <c r="WOG1" s="80"/>
      <c r="WOH1" s="80"/>
      <c r="WOI1" s="80"/>
      <c r="WOJ1" s="80"/>
      <c r="WOK1" s="80"/>
      <c r="WOL1" s="80"/>
      <c r="WOM1" s="80"/>
      <c r="WON1" s="80"/>
      <c r="WOO1" s="80"/>
      <c r="WOP1" s="80"/>
      <c r="WOQ1" s="80"/>
      <c r="WOR1" s="80"/>
      <c r="WOS1" s="80"/>
      <c r="WOT1" s="80"/>
      <c r="WOU1" s="80"/>
      <c r="WOV1" s="80"/>
      <c r="WOW1" s="80"/>
      <c r="WOX1" s="80"/>
      <c r="WOY1" s="80"/>
      <c r="WOZ1" s="80"/>
      <c r="WPA1" s="80"/>
      <c r="WPB1" s="80"/>
      <c r="WPC1" s="80"/>
      <c r="WPD1" s="80"/>
      <c r="WPE1" s="80"/>
      <c r="WPF1" s="80"/>
      <c r="WPG1" s="80"/>
      <c r="WPH1" s="80"/>
      <c r="WPI1" s="80"/>
      <c r="WPJ1" s="80"/>
      <c r="WPK1" s="80"/>
      <c r="WPL1" s="80"/>
      <c r="WPM1" s="80"/>
      <c r="WPN1" s="80"/>
      <c r="WPO1" s="80"/>
      <c r="WPP1" s="80"/>
      <c r="WPQ1" s="80"/>
      <c r="WPR1" s="80"/>
      <c r="WPS1" s="80"/>
      <c r="WPT1" s="80"/>
      <c r="WPU1" s="80"/>
      <c r="WPV1" s="80"/>
      <c r="WPW1" s="80"/>
      <c r="WPX1" s="80"/>
      <c r="WPY1" s="80"/>
      <c r="WPZ1" s="80"/>
      <c r="WQA1" s="80"/>
      <c r="WQB1" s="80"/>
      <c r="WQC1" s="80"/>
      <c r="WQD1" s="80"/>
      <c r="WQE1" s="80"/>
      <c r="WQF1" s="80"/>
      <c r="WQG1" s="80"/>
      <c r="WQH1" s="80"/>
      <c r="WQI1" s="80"/>
      <c r="WQJ1" s="80"/>
      <c r="WQK1" s="80"/>
      <c r="WQL1" s="80"/>
      <c r="WQM1" s="80"/>
      <c r="WQN1" s="80"/>
      <c r="WQO1" s="80"/>
      <c r="WQP1" s="80"/>
      <c r="WQQ1" s="80"/>
      <c r="WQR1" s="80"/>
      <c r="WQS1" s="80"/>
      <c r="WQT1" s="80"/>
      <c r="WQU1" s="80"/>
      <c r="WQV1" s="80"/>
      <c r="WQW1" s="80"/>
      <c r="WQX1" s="80"/>
      <c r="WQY1" s="80"/>
      <c r="WQZ1" s="80"/>
      <c r="WRA1" s="80"/>
      <c r="WRB1" s="80"/>
      <c r="WRC1" s="80"/>
      <c r="WRD1" s="80"/>
      <c r="WRE1" s="80"/>
      <c r="WRF1" s="80"/>
      <c r="WRG1" s="80"/>
      <c r="WRH1" s="80"/>
      <c r="WRI1" s="80"/>
      <c r="WRJ1" s="80"/>
      <c r="WRK1" s="80"/>
      <c r="WRL1" s="80"/>
      <c r="WRM1" s="80"/>
      <c r="WRN1" s="80"/>
      <c r="WRO1" s="80"/>
      <c r="WRP1" s="80"/>
      <c r="WRQ1" s="80"/>
      <c r="WRR1" s="80"/>
      <c r="WRS1" s="80"/>
      <c r="WRT1" s="80"/>
      <c r="WRU1" s="80"/>
      <c r="WRV1" s="80"/>
      <c r="WRW1" s="80"/>
      <c r="WRX1" s="80"/>
      <c r="WRY1" s="80"/>
      <c r="WRZ1" s="80"/>
      <c r="WSA1" s="80"/>
      <c r="WSB1" s="80"/>
      <c r="WSC1" s="80"/>
      <c r="WSD1" s="80"/>
      <c r="WSE1" s="80"/>
      <c r="WSF1" s="80"/>
      <c r="WSG1" s="80"/>
      <c r="WSH1" s="80"/>
      <c r="WSI1" s="80"/>
      <c r="WSJ1" s="80"/>
      <c r="WSK1" s="80"/>
      <c r="WSL1" s="80"/>
      <c r="WSM1" s="80"/>
      <c r="WSN1" s="80"/>
      <c r="WSO1" s="80"/>
      <c r="WSP1" s="80"/>
      <c r="WSQ1" s="80"/>
      <c r="WSR1" s="80"/>
      <c r="WSS1" s="80"/>
      <c r="WST1" s="80"/>
      <c r="WSU1" s="80"/>
      <c r="WSV1" s="80"/>
      <c r="WSW1" s="80"/>
      <c r="WSX1" s="80"/>
      <c r="WSY1" s="80"/>
      <c r="WSZ1" s="80"/>
      <c r="WTA1" s="80"/>
      <c r="WTB1" s="80"/>
      <c r="WTC1" s="80"/>
      <c r="WTD1" s="80"/>
      <c r="WTE1" s="80"/>
      <c r="WTF1" s="80"/>
      <c r="WTG1" s="80"/>
      <c r="WTH1" s="80"/>
      <c r="WTI1" s="80"/>
      <c r="WTJ1" s="80"/>
      <c r="WTK1" s="80"/>
      <c r="WTL1" s="80"/>
      <c r="WTM1" s="80"/>
      <c r="WTN1" s="80"/>
      <c r="WTO1" s="80"/>
      <c r="WTP1" s="80"/>
      <c r="WTQ1" s="80"/>
      <c r="WTR1" s="80"/>
      <c r="WTS1" s="80"/>
      <c r="WTT1" s="80"/>
      <c r="WTU1" s="80"/>
      <c r="WTV1" s="80"/>
      <c r="WTW1" s="80"/>
      <c r="WTX1" s="80"/>
      <c r="WTY1" s="80"/>
      <c r="WTZ1" s="80"/>
      <c r="WUA1" s="80"/>
      <c r="WUB1" s="80"/>
      <c r="WUC1" s="80"/>
      <c r="WUD1" s="80"/>
      <c r="WUE1" s="80"/>
      <c r="WUF1" s="80"/>
      <c r="WUG1" s="80"/>
      <c r="WUH1" s="80"/>
      <c r="WUI1" s="80"/>
      <c r="WUJ1" s="80"/>
      <c r="WUK1" s="80"/>
      <c r="WUL1" s="80"/>
      <c r="WUM1" s="80"/>
      <c r="WUN1" s="80"/>
      <c r="WUO1" s="80"/>
      <c r="WUP1" s="80"/>
      <c r="WUQ1" s="80"/>
      <c r="WUR1" s="80"/>
      <c r="WUS1" s="80"/>
      <c r="WUT1" s="80"/>
      <c r="WUU1" s="80"/>
      <c r="WUV1" s="80"/>
      <c r="WUW1" s="80"/>
      <c r="WUX1" s="80"/>
      <c r="WUY1" s="80"/>
      <c r="WUZ1" s="80"/>
      <c r="WVA1" s="80"/>
      <c r="WVB1" s="80"/>
      <c r="WVC1" s="80"/>
      <c r="WVD1" s="80"/>
      <c r="WVE1" s="80"/>
      <c r="WVF1" s="80"/>
      <c r="WVG1" s="80"/>
      <c r="WVH1" s="80"/>
      <c r="WVI1" s="80"/>
      <c r="WVJ1" s="80"/>
      <c r="WVK1" s="80"/>
      <c r="WVL1" s="80"/>
      <c r="WVM1" s="80"/>
      <c r="WVN1" s="80"/>
      <c r="WVO1" s="80"/>
      <c r="WVP1" s="80"/>
      <c r="WVQ1" s="80"/>
      <c r="WVR1" s="80"/>
      <c r="WVS1" s="80"/>
      <c r="WVT1" s="80"/>
      <c r="WVU1" s="80"/>
      <c r="WVV1" s="80"/>
      <c r="WVW1" s="80"/>
      <c r="WVX1" s="80"/>
      <c r="WVY1" s="80"/>
      <c r="WVZ1" s="80"/>
      <c r="WWA1" s="80"/>
      <c r="WWB1" s="80"/>
      <c r="WWC1" s="80"/>
      <c r="WWD1" s="80"/>
      <c r="WWE1" s="80"/>
      <c r="WWF1" s="80"/>
      <c r="WWG1" s="80"/>
      <c r="WWH1" s="80"/>
      <c r="WWI1" s="80"/>
      <c r="WWJ1" s="80"/>
      <c r="WWK1" s="80"/>
      <c r="WWL1" s="80"/>
      <c r="WWM1" s="80"/>
      <c r="WWN1" s="80"/>
      <c r="WWO1" s="80"/>
      <c r="WWP1" s="80"/>
      <c r="WWQ1" s="80"/>
      <c r="WWR1" s="80"/>
      <c r="WWS1" s="80"/>
      <c r="WWT1" s="80"/>
      <c r="WWU1" s="80"/>
      <c r="WWV1" s="80"/>
      <c r="WWW1" s="80"/>
      <c r="WWX1" s="80"/>
      <c r="WWY1" s="80"/>
      <c r="WWZ1" s="80"/>
      <c r="WXA1" s="80"/>
      <c r="WXB1" s="80"/>
      <c r="WXC1" s="80"/>
      <c r="WXD1" s="80"/>
      <c r="WXE1" s="80"/>
      <c r="WXF1" s="80"/>
      <c r="WXG1" s="80"/>
      <c r="WXH1" s="80"/>
      <c r="WXI1" s="80"/>
      <c r="WXJ1" s="80"/>
      <c r="WXK1" s="80"/>
      <c r="WXL1" s="80"/>
      <c r="WXM1" s="80"/>
      <c r="WXN1" s="80"/>
      <c r="WXO1" s="80"/>
      <c r="WXP1" s="80"/>
      <c r="WXQ1" s="80"/>
      <c r="WXR1" s="80"/>
      <c r="WXS1" s="80"/>
      <c r="WXT1" s="80"/>
      <c r="WXU1" s="80"/>
      <c r="WXV1" s="80"/>
      <c r="WXW1" s="80"/>
      <c r="WXX1" s="80"/>
      <c r="WXY1" s="80"/>
      <c r="WXZ1" s="80"/>
      <c r="WYA1" s="80"/>
      <c r="WYB1" s="80"/>
      <c r="WYC1" s="80"/>
      <c r="WYD1" s="80"/>
      <c r="WYE1" s="80"/>
      <c r="WYF1" s="80"/>
      <c r="WYG1" s="80"/>
      <c r="WYH1" s="80"/>
      <c r="WYI1" s="80"/>
      <c r="WYJ1" s="80"/>
      <c r="WYK1" s="80"/>
      <c r="WYL1" s="80"/>
      <c r="WYM1" s="80"/>
      <c r="WYN1" s="80"/>
      <c r="WYO1" s="80"/>
      <c r="WYP1" s="80"/>
      <c r="WYQ1" s="80"/>
      <c r="WYR1" s="80"/>
      <c r="WYS1" s="80"/>
      <c r="WYT1" s="80"/>
      <c r="WYU1" s="80"/>
      <c r="WYV1" s="80"/>
      <c r="WYW1" s="80"/>
      <c r="WYX1" s="80"/>
      <c r="WYY1" s="80"/>
      <c r="WYZ1" s="80"/>
      <c r="WZA1" s="80"/>
      <c r="WZB1" s="80"/>
      <c r="WZC1" s="80"/>
      <c r="WZD1" s="80"/>
      <c r="WZE1" s="80"/>
      <c r="WZF1" s="80"/>
      <c r="WZG1" s="80"/>
      <c r="WZH1" s="80"/>
      <c r="WZI1" s="80"/>
      <c r="WZJ1" s="80"/>
      <c r="WZK1" s="80"/>
      <c r="WZL1" s="80"/>
      <c r="WZM1" s="80"/>
      <c r="WZN1" s="80"/>
      <c r="WZO1" s="80"/>
      <c r="WZP1" s="80"/>
      <c r="WZQ1" s="80"/>
      <c r="WZR1" s="80"/>
      <c r="WZS1" s="80"/>
      <c r="WZT1" s="80"/>
      <c r="WZU1" s="80"/>
      <c r="WZV1" s="80"/>
      <c r="WZW1" s="80"/>
      <c r="WZX1" s="80"/>
      <c r="WZY1" s="80"/>
      <c r="WZZ1" s="80"/>
      <c r="XAA1" s="80"/>
      <c r="XAB1" s="80"/>
      <c r="XAC1" s="80"/>
      <c r="XAD1" s="80"/>
      <c r="XAE1" s="80"/>
      <c r="XAF1" s="80"/>
      <c r="XAG1" s="80"/>
      <c r="XAH1" s="80"/>
      <c r="XAI1" s="80"/>
      <c r="XAJ1" s="80"/>
      <c r="XAK1" s="80"/>
      <c r="XAL1" s="80"/>
      <c r="XAM1" s="80"/>
      <c r="XAN1" s="80"/>
      <c r="XAO1" s="80"/>
      <c r="XAP1" s="80"/>
      <c r="XAQ1" s="80"/>
      <c r="XAR1" s="80"/>
      <c r="XAS1" s="80"/>
      <c r="XAT1" s="80"/>
      <c r="XAU1" s="80"/>
      <c r="XAV1" s="80"/>
      <c r="XAW1" s="80"/>
      <c r="XAX1" s="80"/>
      <c r="XAY1" s="80"/>
      <c r="XAZ1" s="80"/>
      <c r="XBA1" s="80"/>
      <c r="XBB1" s="80"/>
      <c r="XBC1" s="80"/>
      <c r="XBD1" s="80"/>
      <c r="XBE1" s="80"/>
      <c r="XBF1" s="80"/>
      <c r="XBG1" s="80"/>
      <c r="XBH1" s="80"/>
      <c r="XBI1" s="80"/>
      <c r="XBJ1" s="80"/>
      <c r="XBK1" s="80"/>
      <c r="XBL1" s="80"/>
      <c r="XBM1" s="80"/>
      <c r="XBN1" s="80"/>
      <c r="XBO1" s="80"/>
      <c r="XBP1" s="80"/>
      <c r="XBQ1" s="80"/>
      <c r="XBR1" s="80"/>
      <c r="XBS1" s="80"/>
      <c r="XBT1" s="80"/>
      <c r="XBU1" s="80"/>
      <c r="XBV1" s="80"/>
      <c r="XBW1" s="80"/>
      <c r="XBX1" s="80"/>
      <c r="XBY1" s="80"/>
      <c r="XBZ1" s="80"/>
      <c r="XCA1" s="80"/>
      <c r="XCB1" s="80"/>
      <c r="XCC1" s="80"/>
      <c r="XCD1" s="80"/>
      <c r="XCE1" s="80"/>
      <c r="XCF1" s="80"/>
      <c r="XCG1" s="80"/>
      <c r="XCH1" s="80"/>
      <c r="XCI1" s="80"/>
      <c r="XCJ1" s="80"/>
      <c r="XCK1" s="80"/>
      <c r="XCL1" s="80"/>
      <c r="XCM1" s="80"/>
      <c r="XCN1" s="80"/>
      <c r="XCO1" s="80"/>
      <c r="XCP1" s="80"/>
      <c r="XCQ1" s="80"/>
      <c r="XCR1" s="80"/>
      <c r="XCS1" s="80"/>
      <c r="XCT1" s="80"/>
      <c r="XCU1" s="80"/>
      <c r="XCV1" s="80"/>
      <c r="XCW1" s="80"/>
      <c r="XCX1" s="80"/>
      <c r="XCY1" s="80"/>
      <c r="XCZ1" s="80"/>
      <c r="XDA1" s="80"/>
      <c r="XDB1" s="80"/>
      <c r="XDC1" s="80"/>
      <c r="XDD1" s="80"/>
      <c r="XDE1" s="80"/>
      <c r="XDF1" s="80"/>
      <c r="XDG1" s="80"/>
      <c r="XDH1" s="80"/>
      <c r="XDI1" s="80"/>
      <c r="XDJ1" s="80"/>
      <c r="XDK1" s="80"/>
      <c r="XDL1" s="80"/>
      <c r="XDM1" s="80"/>
      <c r="XDN1" s="80"/>
      <c r="XDO1" s="80"/>
      <c r="XDP1" s="80"/>
      <c r="XDQ1" s="80"/>
      <c r="XDR1" s="80"/>
      <c r="XDS1" s="80"/>
      <c r="XDT1" s="80"/>
      <c r="XDU1" s="80"/>
      <c r="XDV1" s="80"/>
      <c r="XDW1" s="80"/>
      <c r="XDX1" s="80"/>
      <c r="XDY1" s="80"/>
      <c r="XDZ1" s="80"/>
      <c r="XEA1" s="80"/>
      <c r="XEB1" s="80"/>
      <c r="XEC1" s="80"/>
      <c r="XED1" s="80"/>
      <c r="XEE1" s="80"/>
      <c r="XEF1" s="80"/>
      <c r="XEG1" s="80"/>
      <c r="XEH1" s="80"/>
      <c r="XEI1" s="80"/>
      <c r="XEJ1" s="80"/>
      <c r="XEK1" s="80"/>
      <c r="XEL1" s="80"/>
      <c r="XEM1" s="80"/>
      <c r="XEN1" s="80"/>
      <c r="XEO1" s="80"/>
      <c r="XEP1" s="80"/>
      <c r="XEQ1" s="80"/>
      <c r="XER1" s="80"/>
      <c r="XES1" s="80"/>
      <c r="XET1" s="80"/>
      <c r="XEU1" s="80"/>
      <c r="XEV1" s="80"/>
      <c r="XEW1" s="80"/>
      <c r="XEX1" s="80"/>
      <c r="XEY1" s="80"/>
      <c r="XEZ1" s="80"/>
      <c r="XFA1" s="80"/>
      <c r="XFB1" s="80"/>
      <c r="XFC1" s="80"/>
      <c r="XFD1" s="80"/>
    </row>
    <row r="2" spans="1:16384" ht="18.75" thickBot="1" x14ac:dyDescent="0.3">
      <c r="A2" s="371" t="s">
        <v>64</v>
      </c>
      <c r="B2" s="372"/>
      <c r="C2" s="372"/>
      <c r="D2" s="372"/>
      <c r="E2" s="372"/>
      <c r="F2" s="372"/>
      <c r="G2" s="372"/>
      <c r="H2" s="372"/>
      <c r="I2" s="372"/>
      <c r="J2" s="373"/>
    </row>
    <row r="3" spans="1:16384" ht="291" customHeight="1" thickBot="1" x14ac:dyDescent="0.25">
      <c r="A3" s="374" t="s">
        <v>12614</v>
      </c>
      <c r="B3" s="375"/>
      <c r="C3" s="375"/>
      <c r="D3" s="375"/>
      <c r="E3" s="375"/>
      <c r="F3" s="375"/>
      <c r="G3" s="375"/>
      <c r="H3" s="375"/>
      <c r="I3" s="375"/>
      <c r="J3" s="376"/>
    </row>
    <row r="4" spans="1:16384" ht="15" thickBot="1" x14ac:dyDescent="0.25">
      <c r="A4" s="223" t="s">
        <v>75</v>
      </c>
      <c r="B4" s="223"/>
      <c r="C4" s="223"/>
      <c r="D4" s="223"/>
      <c r="E4" s="223"/>
      <c r="F4" s="223"/>
      <c r="G4" s="223"/>
      <c r="H4" s="223"/>
      <c r="I4" s="223"/>
      <c r="J4" s="223"/>
    </row>
    <row r="5" spans="1:16384" ht="15.75" thickBot="1" x14ac:dyDescent="0.3">
      <c r="A5" s="224" t="s">
        <v>12530</v>
      </c>
      <c r="B5" s="225"/>
      <c r="C5" s="225"/>
      <c r="D5" s="225"/>
      <c r="E5" s="225"/>
      <c r="F5" s="225"/>
      <c r="G5" s="225"/>
      <c r="H5" s="225"/>
      <c r="I5" s="225"/>
      <c r="J5" s="226"/>
    </row>
    <row r="6" spans="1:16384" x14ac:dyDescent="0.2">
      <c r="A6" s="23" t="s">
        <v>86</v>
      </c>
      <c r="B6" s="381"/>
      <c r="C6" s="381"/>
      <c r="D6" s="381"/>
      <c r="E6" s="381"/>
      <c r="F6" s="381"/>
      <c r="G6" s="382"/>
      <c r="H6" s="382"/>
      <c r="I6" s="382"/>
      <c r="J6" s="383"/>
    </row>
    <row r="7" spans="1:16384" x14ac:dyDescent="0.2">
      <c r="A7" s="150" t="s">
        <v>12779</v>
      </c>
      <c r="B7" s="197"/>
      <c r="C7" s="366"/>
      <c r="D7" s="366"/>
      <c r="E7" s="366"/>
      <c r="F7" s="366"/>
      <c r="G7" s="366"/>
      <c r="H7" s="366"/>
      <c r="I7" s="366"/>
      <c r="J7" s="367"/>
    </row>
    <row r="8" spans="1:16384" x14ac:dyDescent="0.2">
      <c r="A8" s="24" t="s">
        <v>85</v>
      </c>
      <c r="B8" s="384"/>
      <c r="C8" s="384"/>
      <c r="D8" s="384"/>
      <c r="E8" s="384"/>
      <c r="F8" s="384"/>
      <c r="G8" s="197"/>
      <c r="H8" s="197"/>
      <c r="I8" s="197"/>
      <c r="J8" s="385"/>
    </row>
    <row r="9" spans="1:16384" x14ac:dyDescent="0.2">
      <c r="A9" s="158" t="s">
        <v>84</v>
      </c>
      <c r="B9" s="197"/>
      <c r="C9" s="366"/>
      <c r="D9" s="366"/>
      <c r="E9" s="366"/>
      <c r="F9" s="366"/>
      <c r="G9" s="366"/>
      <c r="H9" s="366"/>
      <c r="I9" s="366"/>
      <c r="J9" s="367"/>
    </row>
    <row r="10" spans="1:16384" ht="33.75" customHeight="1" thickBot="1" x14ac:dyDescent="0.3">
      <c r="A10" s="239" t="s">
        <v>12792</v>
      </c>
      <c r="B10" s="240"/>
      <c r="C10" s="240"/>
      <c r="D10" s="240"/>
      <c r="E10" s="240"/>
      <c r="F10" s="240"/>
      <c r="G10" s="240"/>
      <c r="H10" s="240"/>
      <c r="I10" s="241"/>
      <c r="J10" s="160"/>
    </row>
    <row r="11" spans="1:16384" ht="15" thickBot="1" x14ac:dyDescent="0.25">
      <c r="A11" s="223" t="s">
        <v>75</v>
      </c>
      <c r="B11" s="223"/>
      <c r="C11" s="223"/>
      <c r="D11" s="223"/>
      <c r="E11" s="223"/>
      <c r="F11" s="223"/>
      <c r="G11" s="223"/>
      <c r="H11" s="223"/>
      <c r="I11" s="223"/>
      <c r="J11" s="223"/>
    </row>
    <row r="12" spans="1:16384" ht="15.75" thickBot="1" x14ac:dyDescent="0.3">
      <c r="A12" s="224" t="s">
        <v>87</v>
      </c>
      <c r="B12" s="225"/>
      <c r="C12" s="225"/>
      <c r="D12" s="225"/>
      <c r="E12" s="225"/>
      <c r="F12" s="225"/>
      <c r="G12" s="225"/>
      <c r="H12" s="225"/>
      <c r="I12" s="225"/>
      <c r="J12" s="226"/>
    </row>
    <row r="13" spans="1:16384" ht="15" customHeight="1" thickBot="1" x14ac:dyDescent="0.25">
      <c r="A13" s="377" t="s">
        <v>12777</v>
      </c>
      <c r="B13" s="378"/>
      <c r="C13" s="378"/>
      <c r="D13" s="378"/>
      <c r="E13" s="341"/>
      <c r="F13" s="341"/>
      <c r="G13" s="341"/>
      <c r="H13" s="341"/>
      <c r="I13" s="341"/>
      <c r="J13" s="342"/>
    </row>
    <row r="14" spans="1:16384" ht="30.75" customHeight="1" thickBot="1" x14ac:dyDescent="0.25">
      <c r="A14" s="379" t="s">
        <v>75</v>
      </c>
      <c r="B14" s="379"/>
      <c r="C14" s="379"/>
      <c r="D14" s="379"/>
      <c r="E14" s="379"/>
      <c r="F14" s="379"/>
      <c r="G14" s="379"/>
      <c r="H14" s="379"/>
      <c r="I14" s="379"/>
      <c r="J14" s="379"/>
    </row>
    <row r="15" spans="1:16384" ht="15.75" thickBot="1" x14ac:dyDescent="0.3">
      <c r="A15" s="224" t="s">
        <v>12536</v>
      </c>
      <c r="B15" s="225"/>
      <c r="C15" s="225"/>
      <c r="D15" s="225"/>
      <c r="E15" s="225"/>
      <c r="F15" s="225"/>
      <c r="G15" s="225"/>
      <c r="H15" s="225"/>
      <c r="I15" s="225"/>
      <c r="J15" s="226"/>
    </row>
    <row r="16" spans="1:16384" ht="30" x14ac:dyDescent="0.25">
      <c r="A16" s="21" t="s">
        <v>0</v>
      </c>
      <c r="B16" s="77" t="s">
        <v>41</v>
      </c>
      <c r="C16" s="25" t="s">
        <v>30</v>
      </c>
      <c r="D16" s="199" t="s">
        <v>12545</v>
      </c>
      <c r="E16" s="402"/>
      <c r="F16" s="402"/>
      <c r="G16" s="402"/>
      <c r="H16" s="200"/>
      <c r="I16" s="85" t="s">
        <v>89</v>
      </c>
      <c r="J16" s="86" t="s">
        <v>90</v>
      </c>
    </row>
    <row r="17" spans="1:10" x14ac:dyDescent="0.2">
      <c r="A17" s="56" t="s">
        <v>7</v>
      </c>
      <c r="B17" s="40" t="s">
        <v>8</v>
      </c>
      <c r="C17" s="92"/>
      <c r="D17" s="343">
        <f>'Industry Factor Sets'!K2</f>
        <v>2.87E-5</v>
      </c>
      <c r="E17" s="365"/>
      <c r="F17" s="365"/>
      <c r="G17" s="365"/>
      <c r="H17" s="344"/>
      <c r="I17" s="57">
        <f>$C17*$D17</f>
        <v>0</v>
      </c>
      <c r="J17" s="81">
        <f>IFERROR(I17*4.38,"")</f>
        <v>0</v>
      </c>
    </row>
    <row r="18" spans="1:10" x14ac:dyDescent="0.2">
      <c r="A18" s="56" t="s">
        <v>7</v>
      </c>
      <c r="B18" s="40" t="s">
        <v>9</v>
      </c>
      <c r="C18" s="92"/>
      <c r="D18" s="343">
        <f>'Industry Factor Sets'!K3</f>
        <v>9.48E-5</v>
      </c>
      <c r="E18" s="365"/>
      <c r="F18" s="365"/>
      <c r="G18" s="365"/>
      <c r="H18" s="344"/>
      <c r="I18" s="57">
        <f t="shared" ref="I18:I42" si="0">$C18*$D18</f>
        <v>0</v>
      </c>
      <c r="J18" s="123">
        <f t="shared" ref="J18:J42" si="1">IFERROR(I18*4.38,"")</f>
        <v>0</v>
      </c>
    </row>
    <row r="19" spans="1:10" x14ac:dyDescent="0.2">
      <c r="A19" s="113" t="s">
        <v>12557</v>
      </c>
      <c r="B19" s="114" t="s">
        <v>12579</v>
      </c>
      <c r="C19" s="92"/>
      <c r="D19" s="343">
        <f>'Industry Factor Sets'!K4</f>
        <v>2.87E-5</v>
      </c>
      <c r="E19" s="365"/>
      <c r="F19" s="365"/>
      <c r="G19" s="365"/>
      <c r="H19" s="344"/>
      <c r="I19" s="57">
        <f t="shared" si="0"/>
        <v>0</v>
      </c>
      <c r="J19" s="123">
        <f t="shared" si="1"/>
        <v>0</v>
      </c>
    </row>
    <row r="20" spans="1:10" x14ac:dyDescent="0.2">
      <c r="A20" s="113" t="s">
        <v>12557</v>
      </c>
      <c r="B20" s="114" t="s">
        <v>12580</v>
      </c>
      <c r="C20" s="92"/>
      <c r="D20" s="343">
        <f>'Industry Factor Sets'!K5</f>
        <v>9.48E-5</v>
      </c>
      <c r="E20" s="365"/>
      <c r="F20" s="365"/>
      <c r="G20" s="365"/>
      <c r="H20" s="344"/>
      <c r="I20" s="57">
        <f t="shared" si="0"/>
        <v>0</v>
      </c>
      <c r="J20" s="123">
        <f t="shared" si="1"/>
        <v>0</v>
      </c>
    </row>
    <row r="21" spans="1:10" x14ac:dyDescent="0.2">
      <c r="A21" s="113" t="s">
        <v>12560</v>
      </c>
      <c r="B21" s="114" t="s">
        <v>12581</v>
      </c>
      <c r="C21" s="92"/>
      <c r="D21" s="343">
        <f>'Industry Factor Sets'!K6</f>
        <v>2.87E-5</v>
      </c>
      <c r="E21" s="365"/>
      <c r="F21" s="365"/>
      <c r="G21" s="365"/>
      <c r="H21" s="344"/>
      <c r="I21" s="57">
        <f t="shared" si="0"/>
        <v>0</v>
      </c>
      <c r="J21" s="123">
        <f t="shared" si="1"/>
        <v>0</v>
      </c>
    </row>
    <row r="22" spans="1:10" s="37" customFormat="1" x14ac:dyDescent="0.2">
      <c r="A22" s="113" t="s">
        <v>12560</v>
      </c>
      <c r="B22" s="114" t="s">
        <v>12582</v>
      </c>
      <c r="C22" s="92"/>
      <c r="D22" s="343">
        <f>'Industry Factor Sets'!K7</f>
        <v>9.48E-5</v>
      </c>
      <c r="E22" s="365"/>
      <c r="F22" s="365"/>
      <c r="G22" s="365"/>
      <c r="H22" s="344"/>
      <c r="I22" s="57">
        <f t="shared" si="0"/>
        <v>0</v>
      </c>
      <c r="J22" s="123">
        <f t="shared" si="1"/>
        <v>0</v>
      </c>
    </row>
    <row r="23" spans="1:10" x14ac:dyDescent="0.2">
      <c r="A23" s="56" t="s">
        <v>7</v>
      </c>
      <c r="B23" s="40" t="s">
        <v>10</v>
      </c>
      <c r="C23" s="92"/>
      <c r="D23" s="343">
        <f>'Industry Factor Sets'!K8</f>
        <v>9.48E-5</v>
      </c>
      <c r="E23" s="365"/>
      <c r="F23" s="365"/>
      <c r="G23" s="365"/>
      <c r="H23" s="344"/>
      <c r="I23" s="57">
        <f t="shared" si="0"/>
        <v>0</v>
      </c>
      <c r="J23" s="123">
        <f t="shared" si="1"/>
        <v>0</v>
      </c>
    </row>
    <row r="24" spans="1:10" x14ac:dyDescent="0.2">
      <c r="A24" s="56" t="s">
        <v>7</v>
      </c>
      <c r="B24" s="40" t="s">
        <v>12540</v>
      </c>
      <c r="C24" s="92"/>
      <c r="D24" s="343">
        <f>'Industry Factor Sets'!K9</f>
        <v>9.48E-5</v>
      </c>
      <c r="E24" s="365"/>
      <c r="F24" s="365"/>
      <c r="G24" s="365"/>
      <c r="H24" s="344"/>
      <c r="I24" s="57">
        <f t="shared" si="0"/>
        <v>0</v>
      </c>
      <c r="J24" s="123">
        <f t="shared" si="1"/>
        <v>0</v>
      </c>
    </row>
    <row r="25" spans="1:10" x14ac:dyDescent="0.2">
      <c r="A25" s="56" t="s">
        <v>45</v>
      </c>
      <c r="B25" s="40" t="s">
        <v>15</v>
      </c>
      <c r="C25" s="92"/>
      <c r="D25" s="343">
        <f>'Industry Factor Sets'!K10</f>
        <v>0</v>
      </c>
      <c r="E25" s="365"/>
      <c r="F25" s="365"/>
      <c r="G25" s="365"/>
      <c r="H25" s="344"/>
      <c r="I25" s="57">
        <f t="shared" si="0"/>
        <v>0</v>
      </c>
      <c r="J25" s="123">
        <f t="shared" si="1"/>
        <v>0</v>
      </c>
    </row>
    <row r="26" spans="1:10" s="37" customFormat="1" x14ac:dyDescent="0.2">
      <c r="A26" s="56" t="s">
        <v>11</v>
      </c>
      <c r="B26" s="40" t="s">
        <v>9</v>
      </c>
      <c r="C26" s="92"/>
      <c r="D26" s="343">
        <f>'Industry Factor Sets'!K11</f>
        <v>1.1900000000000001E-3</v>
      </c>
      <c r="E26" s="365"/>
      <c r="F26" s="365"/>
      <c r="G26" s="365"/>
      <c r="H26" s="344"/>
      <c r="I26" s="57">
        <f t="shared" si="0"/>
        <v>0</v>
      </c>
      <c r="J26" s="123">
        <f t="shared" si="1"/>
        <v>0</v>
      </c>
    </row>
    <row r="27" spans="1:10" x14ac:dyDescent="0.2">
      <c r="A27" s="56" t="s">
        <v>11</v>
      </c>
      <c r="B27" s="40" t="s">
        <v>10</v>
      </c>
      <c r="C27" s="92"/>
      <c r="D27" s="343">
        <f>'Industry Factor Sets'!K12</f>
        <v>1.1900000000000001E-3</v>
      </c>
      <c r="E27" s="365"/>
      <c r="F27" s="365"/>
      <c r="G27" s="365"/>
      <c r="H27" s="344"/>
      <c r="I27" s="57">
        <f t="shared" si="0"/>
        <v>0</v>
      </c>
      <c r="J27" s="123">
        <f t="shared" si="1"/>
        <v>0</v>
      </c>
    </row>
    <row r="28" spans="1:10" x14ac:dyDescent="0.2">
      <c r="A28" s="56" t="s">
        <v>11</v>
      </c>
      <c r="B28" s="40" t="s">
        <v>12540</v>
      </c>
      <c r="C28" s="92"/>
      <c r="D28" s="343">
        <f>'Industry Factor Sets'!K13</f>
        <v>1.1900000000000001E-3</v>
      </c>
      <c r="E28" s="365"/>
      <c r="F28" s="365"/>
      <c r="G28" s="365"/>
      <c r="H28" s="344"/>
      <c r="I28" s="57">
        <f t="shared" si="0"/>
        <v>0</v>
      </c>
      <c r="J28" s="123">
        <f t="shared" si="1"/>
        <v>0</v>
      </c>
    </row>
    <row r="29" spans="1:10" x14ac:dyDescent="0.2">
      <c r="A29" s="56" t="s">
        <v>44</v>
      </c>
      <c r="B29" s="40" t="s">
        <v>15</v>
      </c>
      <c r="C29" s="92"/>
      <c r="D29" s="343">
        <f>'Industry Factor Sets'!K14</f>
        <v>0</v>
      </c>
      <c r="E29" s="365"/>
      <c r="F29" s="365"/>
      <c r="G29" s="365"/>
      <c r="H29" s="344"/>
      <c r="I29" s="57">
        <f t="shared" si="0"/>
        <v>0</v>
      </c>
      <c r="J29" s="123">
        <f t="shared" si="1"/>
        <v>0</v>
      </c>
    </row>
    <row r="30" spans="1:10" x14ac:dyDescent="0.2">
      <c r="A30" s="56" t="s">
        <v>19</v>
      </c>
      <c r="B30" s="40" t="s">
        <v>8</v>
      </c>
      <c r="C30" s="92"/>
      <c r="D30" s="343">
        <f>'Industry Factor Sets'!K15</f>
        <v>9.2603999999999996E-5</v>
      </c>
      <c r="E30" s="365"/>
      <c r="F30" s="365"/>
      <c r="G30" s="365"/>
      <c r="H30" s="344"/>
      <c r="I30" s="57">
        <f t="shared" si="0"/>
        <v>0</v>
      </c>
      <c r="J30" s="123">
        <f t="shared" si="1"/>
        <v>0</v>
      </c>
    </row>
    <row r="31" spans="1:10" x14ac:dyDescent="0.2">
      <c r="A31" s="56" t="s">
        <v>19</v>
      </c>
      <c r="B31" s="40" t="s">
        <v>9</v>
      </c>
      <c r="C31" s="92"/>
      <c r="D31" s="343">
        <f>'Industry Factor Sets'!K16</f>
        <v>1.7620000000000001E-5</v>
      </c>
      <c r="E31" s="365"/>
      <c r="F31" s="365"/>
      <c r="G31" s="365"/>
      <c r="H31" s="344"/>
      <c r="I31" s="57">
        <f t="shared" si="0"/>
        <v>0</v>
      </c>
      <c r="J31" s="123">
        <f t="shared" si="1"/>
        <v>0</v>
      </c>
    </row>
    <row r="32" spans="1:10" x14ac:dyDescent="0.2">
      <c r="A32" s="113" t="s">
        <v>12563</v>
      </c>
      <c r="B32" s="114" t="s">
        <v>12579</v>
      </c>
      <c r="C32" s="92"/>
      <c r="D32" s="343">
        <f>'Industry Factor Sets'!K17</f>
        <v>9.2603999999999996E-5</v>
      </c>
      <c r="E32" s="365"/>
      <c r="F32" s="365"/>
      <c r="G32" s="365"/>
      <c r="H32" s="344"/>
      <c r="I32" s="57">
        <f t="shared" si="0"/>
        <v>0</v>
      </c>
      <c r="J32" s="123">
        <f t="shared" si="1"/>
        <v>0</v>
      </c>
    </row>
    <row r="33" spans="1:13" x14ac:dyDescent="0.2">
      <c r="A33" s="113" t="s">
        <v>12563</v>
      </c>
      <c r="B33" s="114" t="s">
        <v>12580</v>
      </c>
      <c r="C33" s="92"/>
      <c r="D33" s="343">
        <f>'Industry Factor Sets'!K18</f>
        <v>1.7620000000000001E-5</v>
      </c>
      <c r="E33" s="365"/>
      <c r="F33" s="365"/>
      <c r="G33" s="365"/>
      <c r="H33" s="344"/>
      <c r="I33" s="57">
        <f t="shared" si="0"/>
        <v>0</v>
      </c>
      <c r="J33" s="123">
        <f t="shared" si="1"/>
        <v>0</v>
      </c>
    </row>
    <row r="34" spans="1:13" x14ac:dyDescent="0.2">
      <c r="A34" s="113" t="s">
        <v>12564</v>
      </c>
      <c r="B34" s="114" t="s">
        <v>12581</v>
      </c>
      <c r="C34" s="92"/>
      <c r="D34" s="343">
        <f>'Industry Factor Sets'!K19</f>
        <v>9.2603999999999996E-5</v>
      </c>
      <c r="E34" s="365"/>
      <c r="F34" s="365"/>
      <c r="G34" s="365"/>
      <c r="H34" s="344"/>
      <c r="I34" s="57">
        <f t="shared" si="0"/>
        <v>0</v>
      </c>
      <c r="J34" s="123">
        <f t="shared" si="1"/>
        <v>0</v>
      </c>
    </row>
    <row r="35" spans="1:13" s="37" customFormat="1" x14ac:dyDescent="0.2">
      <c r="A35" s="113" t="s">
        <v>12564</v>
      </c>
      <c r="B35" s="114" t="s">
        <v>12582</v>
      </c>
      <c r="C35" s="92"/>
      <c r="D35" s="343">
        <f>'Industry Factor Sets'!K20</f>
        <v>1.7620000000000001E-5</v>
      </c>
      <c r="E35" s="365"/>
      <c r="F35" s="365"/>
      <c r="G35" s="365"/>
      <c r="H35" s="344"/>
      <c r="I35" s="57">
        <f t="shared" si="0"/>
        <v>0</v>
      </c>
      <c r="J35" s="123">
        <f t="shared" si="1"/>
        <v>0</v>
      </c>
    </row>
    <row r="36" spans="1:13" x14ac:dyDescent="0.2">
      <c r="A36" s="56" t="s">
        <v>19</v>
      </c>
      <c r="B36" s="40" t="s">
        <v>10</v>
      </c>
      <c r="C36" s="92"/>
      <c r="D36" s="343">
        <f>'Industry Factor Sets'!K21</f>
        <v>1.7600000000000001E-5</v>
      </c>
      <c r="E36" s="365"/>
      <c r="F36" s="365"/>
      <c r="G36" s="365"/>
      <c r="H36" s="344"/>
      <c r="I36" s="57">
        <f t="shared" si="0"/>
        <v>0</v>
      </c>
      <c r="J36" s="123">
        <f t="shared" si="1"/>
        <v>0</v>
      </c>
    </row>
    <row r="37" spans="1:13" x14ac:dyDescent="0.2">
      <c r="A37" s="56" t="s">
        <v>19</v>
      </c>
      <c r="B37" s="40" t="s">
        <v>12540</v>
      </c>
      <c r="C37" s="92"/>
      <c r="D37" s="343">
        <f>'Industry Factor Sets'!K22</f>
        <v>1.7600000000000001E-5</v>
      </c>
      <c r="E37" s="365"/>
      <c r="F37" s="365"/>
      <c r="G37" s="365"/>
      <c r="H37" s="344"/>
      <c r="I37" s="57">
        <f t="shared" si="0"/>
        <v>0</v>
      </c>
      <c r="J37" s="123">
        <f t="shared" si="1"/>
        <v>0</v>
      </c>
    </row>
    <row r="38" spans="1:13" x14ac:dyDescent="0.2">
      <c r="A38" s="56" t="s">
        <v>50</v>
      </c>
      <c r="B38" s="40" t="s">
        <v>15</v>
      </c>
      <c r="C38" s="92"/>
      <c r="D38" s="343">
        <f>'Industry Factor Sets'!K23</f>
        <v>0</v>
      </c>
      <c r="E38" s="365"/>
      <c r="F38" s="365"/>
      <c r="G38" s="365"/>
      <c r="H38" s="344"/>
      <c r="I38" s="57">
        <f t="shared" si="0"/>
        <v>0</v>
      </c>
      <c r="J38" s="123">
        <f t="shared" si="1"/>
        <v>0</v>
      </c>
    </row>
    <row r="39" spans="1:13" x14ac:dyDescent="0.2">
      <c r="A39" s="56" t="s">
        <v>67</v>
      </c>
      <c r="B39" s="40" t="s">
        <v>8</v>
      </c>
      <c r="C39" s="92"/>
      <c r="D39" s="343">
        <f>'Industry Factor Sets'!K35</f>
        <v>2.6499999999999999E-4</v>
      </c>
      <c r="E39" s="365"/>
      <c r="F39" s="365"/>
      <c r="G39" s="365"/>
      <c r="H39" s="344"/>
      <c r="I39" s="57">
        <f t="shared" si="0"/>
        <v>0</v>
      </c>
      <c r="J39" s="123">
        <f t="shared" si="1"/>
        <v>0</v>
      </c>
    </row>
    <row r="40" spans="1:13" x14ac:dyDescent="0.2">
      <c r="A40" s="56" t="s">
        <v>67</v>
      </c>
      <c r="B40" s="40" t="s">
        <v>9</v>
      </c>
      <c r="C40" s="92"/>
      <c r="D40" s="343">
        <f>'Industry Factor Sets'!K36</f>
        <v>2.8699999999999998E-4</v>
      </c>
      <c r="E40" s="365"/>
      <c r="F40" s="365"/>
      <c r="G40" s="365"/>
      <c r="H40" s="344"/>
      <c r="I40" s="57">
        <f t="shared" si="0"/>
        <v>0</v>
      </c>
      <c r="J40" s="123">
        <f t="shared" si="1"/>
        <v>0</v>
      </c>
    </row>
    <row r="41" spans="1:13" x14ac:dyDescent="0.2">
      <c r="A41" s="56" t="s">
        <v>67</v>
      </c>
      <c r="B41" s="40" t="s">
        <v>10</v>
      </c>
      <c r="C41" s="92"/>
      <c r="D41" s="343">
        <f>'Industry Factor Sets'!K37</f>
        <v>2.8699999999999998E-4</v>
      </c>
      <c r="E41" s="365"/>
      <c r="F41" s="365"/>
      <c r="G41" s="365"/>
      <c r="H41" s="344"/>
      <c r="I41" s="57">
        <f t="shared" si="0"/>
        <v>0</v>
      </c>
      <c r="J41" s="123">
        <f t="shared" si="1"/>
        <v>0</v>
      </c>
    </row>
    <row r="42" spans="1:13" ht="15" thickBot="1" x14ac:dyDescent="0.25">
      <c r="A42" s="101" t="s">
        <v>67</v>
      </c>
      <c r="B42" s="102" t="s">
        <v>12540</v>
      </c>
      <c r="C42" s="99"/>
      <c r="D42" s="363">
        <f>'Industry Factor Sets'!K38</f>
        <v>2.8699999999999998E-4</v>
      </c>
      <c r="E42" s="411"/>
      <c r="F42" s="411"/>
      <c r="G42" s="411"/>
      <c r="H42" s="364"/>
      <c r="I42" s="57">
        <f t="shared" si="0"/>
        <v>0</v>
      </c>
      <c r="J42" s="123">
        <f t="shared" si="1"/>
        <v>0</v>
      </c>
    </row>
    <row r="43" spans="1:13" ht="15.75" thickBot="1" x14ac:dyDescent="0.3">
      <c r="A43" s="403" t="s">
        <v>12783</v>
      </c>
      <c r="B43" s="404"/>
      <c r="C43" s="404"/>
      <c r="D43" s="404"/>
      <c r="E43" s="404"/>
      <c r="F43" s="404"/>
      <c r="G43" s="404"/>
      <c r="H43" s="404"/>
      <c r="I43" s="103">
        <f>SUM(I17:I42)</f>
        <v>0</v>
      </c>
      <c r="J43" s="104">
        <f>SUM(J17:J42)</f>
        <v>0</v>
      </c>
      <c r="K43" s="75"/>
      <c r="L43" s="75"/>
      <c r="M43" s="76"/>
    </row>
    <row r="44" spans="1:13" ht="15.75" thickBot="1" x14ac:dyDescent="0.3">
      <c r="A44" s="368" t="s">
        <v>75</v>
      </c>
      <c r="B44" s="369"/>
      <c r="C44" s="369"/>
      <c r="D44" s="369"/>
      <c r="E44" s="369"/>
      <c r="F44" s="369"/>
      <c r="G44" s="369"/>
      <c r="H44" s="369"/>
      <c r="I44" s="369"/>
      <c r="J44" s="370"/>
      <c r="K44" s="78"/>
      <c r="L44" s="78"/>
      <c r="M44" s="79"/>
    </row>
    <row r="45" spans="1:13" ht="15.75" thickBot="1" x14ac:dyDescent="0.3">
      <c r="A45" s="400" t="s">
        <v>12599</v>
      </c>
      <c r="B45" s="401"/>
      <c r="C45" s="401"/>
      <c r="D45" s="401"/>
      <c r="E45" s="401"/>
      <c r="F45" s="401"/>
      <c r="G45" s="401"/>
      <c r="H45" s="401"/>
      <c r="I45" s="401"/>
      <c r="J45" s="401"/>
      <c r="K45" s="83"/>
      <c r="L45" s="83"/>
      <c r="M45" s="84"/>
    </row>
    <row r="46" spans="1:13" ht="20.25" customHeight="1" x14ac:dyDescent="0.25">
      <c r="A46" s="255" t="s">
        <v>12570</v>
      </c>
      <c r="B46" s="256"/>
      <c r="C46" s="256"/>
      <c r="D46" s="256"/>
      <c r="E46" s="408"/>
      <c r="F46" s="409"/>
      <c r="G46" s="409"/>
      <c r="H46" s="409"/>
      <c r="I46" s="409"/>
      <c r="J46" s="410"/>
      <c r="K46" s="105" t="s">
        <v>12556</v>
      </c>
      <c r="L46" s="60" t="s">
        <v>89</v>
      </c>
      <c r="M46" s="61" t="s">
        <v>90</v>
      </c>
    </row>
    <row r="47" spans="1:13" ht="75.75" customHeight="1" thickBot="1" x14ac:dyDescent="0.25">
      <c r="A47" s="327" t="s">
        <v>12571</v>
      </c>
      <c r="B47" s="328"/>
      <c r="C47" s="328"/>
      <c r="D47" s="328"/>
      <c r="E47" s="329"/>
      <c r="F47" s="330"/>
      <c r="G47" s="330"/>
      <c r="H47" s="330"/>
      <c r="I47" s="330"/>
      <c r="J47" s="331"/>
      <c r="K47" s="117"/>
      <c r="L47" s="28" t="e">
        <f>_xlfn.IFNA((_xlfn.IFS(AND(#REF!="No",$I$16="No"),C49*E49*(1-K47),AND(#REF!="No",$I$16="Yes"),C49*E49*MIN(1-F49,1-G49),AND(#REF!="Yes",$I$16="No"),IF($F$13="SOCMI Non-leaker",C49*D49,C49*D49*(1-K47)),AND(#REF!="Yes",$I$16="Yes"),IF($F$13="SOCMI Non-leaker",C49*D49,C49*D49*MIN(1-F49,1-G49)))),"")</f>
        <v>#REF!</v>
      </c>
      <c r="M47" s="29" t="str">
        <f t="shared" ref="M47:M56" si="2">IFERROR((L47*4.38),"")</f>
        <v/>
      </c>
    </row>
    <row r="48" spans="1:13" ht="30" x14ac:dyDescent="0.25">
      <c r="A48" s="21" t="s">
        <v>0</v>
      </c>
      <c r="B48" s="77" t="s">
        <v>41</v>
      </c>
      <c r="C48" s="263" t="s">
        <v>30</v>
      </c>
      <c r="D48" s="264"/>
      <c r="E48" s="291" t="s">
        <v>91</v>
      </c>
      <c r="F48" s="292"/>
      <c r="G48" s="199" t="s">
        <v>12556</v>
      </c>
      <c r="H48" s="200"/>
      <c r="I48" s="94" t="s">
        <v>89</v>
      </c>
      <c r="J48" s="36" t="s">
        <v>90</v>
      </c>
      <c r="K48" s="112"/>
      <c r="L48" s="28" t="e">
        <f>_xlfn.IFNA((_xlfn.IFS(AND(#REF!="No",$I$16="No"),C50*E50*(1-K48),AND(#REF!="No",$I$16="Yes"),C50*E50*MIN(1-F50,1-G50),AND(#REF!="Yes",$I$16="No"),IF($F$13="SOCMI Non-leaker",C50*D50,C50*D50*(1-K48)),AND(#REF!="Yes",$I$16="Yes"),IF($F$13="SOCMI Non-leaker",C50*D50,C50*D50*MIN(1-F50,1-G50)))),"")</f>
        <v>#REF!</v>
      </c>
      <c r="M48" s="29" t="str">
        <f t="shared" si="2"/>
        <v/>
      </c>
    </row>
    <row r="49" spans="1:13" x14ac:dyDescent="0.2">
      <c r="A49" s="134"/>
      <c r="B49" s="135"/>
      <c r="C49" s="205"/>
      <c r="D49" s="206"/>
      <c r="E49" s="197"/>
      <c r="F49" s="198"/>
      <c r="G49" s="197"/>
      <c r="H49" s="198"/>
      <c r="I49" s="28">
        <f>$C49*$E49*(1-$G49)</f>
        <v>0</v>
      </c>
      <c r="J49" s="29">
        <f t="shared" ref="J49:J58" si="3">IFERROR((I49*4.38),"")</f>
        <v>0</v>
      </c>
      <c r="K49" s="112"/>
      <c r="L49" s="28" t="e">
        <f>_xlfn.IFNA((_xlfn.IFS(AND(#REF!="No",$I$16="No"),C51*E51*(1-K49),AND(#REF!="No",$I$16="Yes"),C51*E51*MIN(1-F51,1-G51),AND(#REF!="Yes",$I$16="No"),IF($F$13="SOCMI Non-leaker",C51*D51,C51*D51*(1-K49)),AND(#REF!="Yes",$I$16="Yes"),IF($F$13="SOCMI Non-leaker",C51*D51,C51*D51*MIN(1-F51,1-G51)))),"")</f>
        <v>#REF!</v>
      </c>
      <c r="M49" s="29" t="str">
        <f t="shared" si="2"/>
        <v/>
      </c>
    </row>
    <row r="50" spans="1:13" x14ac:dyDescent="0.2">
      <c r="A50" s="134"/>
      <c r="B50" s="135"/>
      <c r="C50" s="205"/>
      <c r="D50" s="206"/>
      <c r="E50" s="197"/>
      <c r="F50" s="198"/>
      <c r="G50" s="197"/>
      <c r="H50" s="198"/>
      <c r="I50" s="28">
        <f t="shared" ref="I50:I58" si="4">$C50*$E50*(1-$G50)</f>
        <v>0</v>
      </c>
      <c r="J50" s="29">
        <f t="shared" si="3"/>
        <v>0</v>
      </c>
      <c r="K50" s="112"/>
      <c r="L50" s="28" t="e">
        <f>_xlfn.IFNA((_xlfn.IFS(AND(#REF!="No",$I$16="No"),C52*E52*(1-K50),AND(#REF!="No",$I$16="Yes"),C52*E52*MIN(1-F52,1-G52),AND(#REF!="Yes",$I$16="No"),IF($F$13="SOCMI Non-leaker",C52*D52,C52*D52*(1-K50)),AND(#REF!="Yes",$I$16="Yes"),IF($F$13="SOCMI Non-leaker",C52*D52,C52*D52*MIN(1-F52,1-G52)))),"")</f>
        <v>#REF!</v>
      </c>
      <c r="M50" s="29" t="str">
        <f t="shared" si="2"/>
        <v/>
      </c>
    </row>
    <row r="51" spans="1:13" x14ac:dyDescent="0.2">
      <c r="A51" s="134"/>
      <c r="B51" s="135"/>
      <c r="C51" s="205"/>
      <c r="D51" s="206"/>
      <c r="E51" s="197"/>
      <c r="F51" s="198"/>
      <c r="G51" s="197"/>
      <c r="H51" s="198"/>
      <c r="I51" s="28">
        <f t="shared" si="4"/>
        <v>0</v>
      </c>
      <c r="J51" s="29">
        <f t="shared" si="3"/>
        <v>0</v>
      </c>
      <c r="K51" s="112"/>
      <c r="L51" s="28" t="e">
        <f>_xlfn.IFNA((_xlfn.IFS(AND(#REF!="No",$I$16="No"),C53*E53*(1-K51),AND(#REF!="No",$I$16="Yes"),C53*E53*MIN(1-F53,1-G53),AND(#REF!="Yes",$I$16="No"),IF($F$13="SOCMI Non-leaker",C53*D53,C53*D53*(1-K51)),AND(#REF!="Yes",$I$16="Yes"),IF($F$13="SOCMI Non-leaker",C53*D53,C53*D53*MIN(1-F53,1-G53)))),"")</f>
        <v>#REF!</v>
      </c>
      <c r="M51" s="29" t="str">
        <f t="shared" si="2"/>
        <v/>
      </c>
    </row>
    <row r="52" spans="1:13" x14ac:dyDescent="0.2">
      <c r="A52" s="134"/>
      <c r="B52" s="135"/>
      <c r="C52" s="205"/>
      <c r="D52" s="206"/>
      <c r="E52" s="197"/>
      <c r="F52" s="198"/>
      <c r="G52" s="197"/>
      <c r="H52" s="198"/>
      <c r="I52" s="28">
        <f t="shared" si="4"/>
        <v>0</v>
      </c>
      <c r="J52" s="29">
        <f t="shared" si="3"/>
        <v>0</v>
      </c>
      <c r="K52" s="112"/>
      <c r="L52" s="28" t="e">
        <f>_xlfn.IFNA((_xlfn.IFS(AND(#REF!="No",$I$16="No"),C54*E54*(1-K52),AND(#REF!="No",$I$16="Yes"),C54*E54*MIN(1-F54,1-G54),AND(#REF!="Yes",$I$16="No"),IF($F$13="SOCMI Non-leaker",C54*D54,C54*D54*(1-K52)),AND(#REF!="Yes",$I$16="Yes"),IF($F$13="SOCMI Non-leaker",C54*D54,C54*D54*MIN(1-F54,1-G54)))),"")</f>
        <v>#REF!</v>
      </c>
      <c r="M52" s="29" t="str">
        <f t="shared" si="2"/>
        <v/>
      </c>
    </row>
    <row r="53" spans="1:13" x14ac:dyDescent="0.2">
      <c r="A53" s="134"/>
      <c r="B53" s="135"/>
      <c r="C53" s="205"/>
      <c r="D53" s="206"/>
      <c r="E53" s="197"/>
      <c r="F53" s="198"/>
      <c r="G53" s="197"/>
      <c r="H53" s="198"/>
      <c r="I53" s="28">
        <f t="shared" si="4"/>
        <v>0</v>
      </c>
      <c r="J53" s="29">
        <f t="shared" si="3"/>
        <v>0</v>
      </c>
      <c r="K53" s="112"/>
      <c r="L53" s="28" t="e">
        <f>_xlfn.IFNA((_xlfn.IFS(AND(#REF!="No",$I$16="No"),C55*E55*(1-K53),AND(#REF!="No",$I$16="Yes"),C55*E55*MIN(1-F55,1-G55),AND(#REF!="Yes",$I$16="No"),IF($F$13="SOCMI Non-leaker",C55*D55,C55*D55*(1-K53)),AND(#REF!="Yes",$I$16="Yes"),IF($F$13="SOCMI Non-leaker",C55*D55,C55*D55*MIN(1-F55,1-G55)))),"")</f>
        <v>#REF!</v>
      </c>
      <c r="M53" s="29" t="str">
        <f t="shared" si="2"/>
        <v/>
      </c>
    </row>
    <row r="54" spans="1:13" x14ac:dyDescent="0.2">
      <c r="A54" s="134"/>
      <c r="B54" s="135"/>
      <c r="C54" s="205"/>
      <c r="D54" s="206"/>
      <c r="E54" s="197"/>
      <c r="F54" s="198"/>
      <c r="G54" s="197"/>
      <c r="H54" s="198"/>
      <c r="I54" s="28">
        <f t="shared" si="4"/>
        <v>0</v>
      </c>
      <c r="J54" s="29">
        <f t="shared" si="3"/>
        <v>0</v>
      </c>
      <c r="K54" s="112"/>
      <c r="L54" s="28" t="e">
        <f>_xlfn.IFNA((_xlfn.IFS(AND(#REF!="No",$I$16="No"),C56*E56*(1-K54),AND(#REF!="No",$I$16="Yes"),C56*E56*MIN(1-F56,1-G56),AND(#REF!="Yes",$I$16="No"),IF($F$13="SOCMI Non-leaker",C56*D56,C56*D56*(1-K54)),AND(#REF!="Yes",$I$16="Yes"),IF($F$13="SOCMI Non-leaker",C56*D56,C56*D56*MIN(1-F56,1-G56)))),"")</f>
        <v>#REF!</v>
      </c>
      <c r="M54" s="29" t="str">
        <f t="shared" si="2"/>
        <v/>
      </c>
    </row>
    <row r="55" spans="1:13" x14ac:dyDescent="0.2">
      <c r="A55" s="134"/>
      <c r="B55" s="135"/>
      <c r="C55" s="205"/>
      <c r="D55" s="206"/>
      <c r="E55" s="197"/>
      <c r="F55" s="198"/>
      <c r="G55" s="197"/>
      <c r="H55" s="198"/>
      <c r="I55" s="28">
        <f t="shared" si="4"/>
        <v>0</v>
      </c>
      <c r="J55" s="29">
        <f t="shared" si="3"/>
        <v>0</v>
      </c>
      <c r="K55" s="112"/>
      <c r="L55" s="28" t="e">
        <f>_xlfn.IFNA((_xlfn.IFS(AND(#REF!="No",$I$16="No"),C57*E57*(1-K55),AND(#REF!="No",$I$16="Yes"),C57*E57*MIN(1-F57,1-G57),AND(#REF!="Yes",$I$16="No"),IF($F$13="SOCMI Non-leaker",C57*D57,C57*D57*(1-K55)),AND(#REF!="Yes",$I$16="Yes"),IF($F$13="SOCMI Non-leaker",C57*D57,C57*D57*MIN(1-F57,1-G57)))),"")</f>
        <v>#REF!</v>
      </c>
      <c r="M55" s="29" t="str">
        <f t="shared" si="2"/>
        <v/>
      </c>
    </row>
    <row r="56" spans="1:13" x14ac:dyDescent="0.2">
      <c r="A56" s="134"/>
      <c r="B56" s="135"/>
      <c r="C56" s="205"/>
      <c r="D56" s="206"/>
      <c r="E56" s="197"/>
      <c r="F56" s="198"/>
      <c r="G56" s="197"/>
      <c r="H56" s="198"/>
      <c r="I56" s="28">
        <f t="shared" si="4"/>
        <v>0</v>
      </c>
      <c r="J56" s="29">
        <f t="shared" si="3"/>
        <v>0</v>
      </c>
      <c r="K56" s="112"/>
      <c r="L56" s="28" t="e">
        <f>_xlfn.IFNA((_xlfn.IFS(AND(#REF!="No",$I$16="No"),C58*E58*(1-K56),AND(#REF!="No",$I$16="Yes"),C58*E58*MIN(1-F58,1-G58),AND(#REF!="Yes",$I$16="No"),IF($F$13="SOCMI Non-leaker",C58*D58,C58*D58*(1-K56)),AND(#REF!="Yes",$I$16="Yes"),IF($F$13="SOCMI Non-leaker",C58*D58,C58*D58*MIN(1-F58,1-G58)))),"")</f>
        <v>#REF!</v>
      </c>
      <c r="M56" s="29" t="str">
        <f t="shared" si="2"/>
        <v/>
      </c>
    </row>
    <row r="57" spans="1:13" ht="15.75" thickBot="1" x14ac:dyDescent="0.3">
      <c r="A57" s="134"/>
      <c r="B57" s="135"/>
      <c r="C57" s="205"/>
      <c r="D57" s="206"/>
      <c r="E57" s="197"/>
      <c r="F57" s="198"/>
      <c r="G57" s="197"/>
      <c r="H57" s="198"/>
      <c r="I57" s="28">
        <f t="shared" si="4"/>
        <v>0</v>
      </c>
      <c r="J57" s="29">
        <f t="shared" si="3"/>
        <v>0</v>
      </c>
      <c r="K57" s="63"/>
      <c r="L57" s="55" t="e">
        <f>SUM(L47:L56)</f>
        <v>#REF!</v>
      </c>
      <c r="M57" s="55">
        <f>SUM(M47:M56)</f>
        <v>0</v>
      </c>
    </row>
    <row r="58" spans="1:13" ht="15.75" thickBot="1" x14ac:dyDescent="0.3">
      <c r="A58" s="136"/>
      <c r="B58" s="137"/>
      <c r="C58" s="201"/>
      <c r="D58" s="202"/>
      <c r="E58" s="203"/>
      <c r="F58" s="204"/>
      <c r="G58" s="203"/>
      <c r="H58" s="204"/>
      <c r="I58" s="28">
        <f t="shared" si="4"/>
        <v>0</v>
      </c>
      <c r="J58" s="89">
        <f t="shared" si="3"/>
        <v>0</v>
      </c>
      <c r="K58" s="63"/>
      <c r="L58" s="55" t="e">
        <f>SUM(L41+L57)</f>
        <v>#REF!</v>
      </c>
      <c r="M58" s="55">
        <f>SUM(M41+M57)</f>
        <v>0</v>
      </c>
    </row>
    <row r="59" spans="1:13" ht="15" x14ac:dyDescent="0.25">
      <c r="A59" s="405" t="s">
        <v>12574</v>
      </c>
      <c r="B59" s="254"/>
      <c r="C59" s="254"/>
      <c r="D59" s="254"/>
      <c r="E59" s="254"/>
      <c r="F59" s="254"/>
      <c r="G59" s="254"/>
      <c r="H59" s="254"/>
      <c r="I59" s="106">
        <f>SUM(I49:I58)</f>
        <v>0</v>
      </c>
      <c r="J59" s="107">
        <f>SUM(J49:J58)</f>
        <v>0</v>
      </c>
    </row>
    <row r="60" spans="1:13" ht="15.75" thickBot="1" x14ac:dyDescent="0.3">
      <c r="A60" s="406" t="s">
        <v>12600</v>
      </c>
      <c r="B60" s="407"/>
      <c r="C60" s="407"/>
      <c r="D60" s="407"/>
      <c r="E60" s="407"/>
      <c r="F60" s="407"/>
      <c r="G60" s="407"/>
      <c r="H60" s="407"/>
      <c r="I60" s="108">
        <f>IFERROR(SUM(I59+I43),"")</f>
        <v>0</v>
      </c>
      <c r="J60" s="109">
        <f>IFERROR(SUM(J59+J43),"")</f>
        <v>0</v>
      </c>
    </row>
    <row r="61" spans="1:13" ht="15" thickBot="1" x14ac:dyDescent="0.25">
      <c r="A61" s="223" t="s">
        <v>75</v>
      </c>
      <c r="B61" s="223"/>
      <c r="C61" s="223"/>
      <c r="D61" s="223"/>
      <c r="E61" s="223"/>
      <c r="F61" s="223"/>
      <c r="G61" s="223"/>
      <c r="H61" s="223"/>
      <c r="I61" s="223"/>
      <c r="J61" s="223"/>
    </row>
    <row r="62" spans="1:13" ht="15.75" thickBot="1" x14ac:dyDescent="0.3">
      <c r="A62" s="317" t="s">
        <v>12529</v>
      </c>
      <c r="B62" s="318"/>
      <c r="C62" s="318"/>
      <c r="D62" s="318"/>
      <c r="E62" s="318"/>
      <c r="F62" s="318"/>
      <c r="G62" s="380"/>
      <c r="H62" s="380"/>
      <c r="I62" s="380"/>
      <c r="J62" s="319"/>
    </row>
    <row r="63" spans="1:13" ht="15" x14ac:dyDescent="0.25">
      <c r="A63" s="21" t="s">
        <v>100</v>
      </c>
      <c r="B63" s="254" t="s">
        <v>62</v>
      </c>
      <c r="C63" s="254"/>
      <c r="D63" s="254" t="s">
        <v>12528</v>
      </c>
      <c r="E63" s="254"/>
      <c r="F63" s="254"/>
      <c r="G63" s="254" t="s">
        <v>12791</v>
      </c>
      <c r="H63" s="254"/>
      <c r="I63" s="85" t="s">
        <v>31</v>
      </c>
      <c r="J63" s="47" t="s">
        <v>32</v>
      </c>
    </row>
    <row r="64" spans="1:13" x14ac:dyDescent="0.2">
      <c r="A64" s="4"/>
      <c r="B64" s="244" t="str">
        <f>_xlfn.IFNA(VLOOKUP(A64,Species!$A$3:$B$6713,2,FALSE),"")</f>
        <v/>
      </c>
      <c r="C64" s="244"/>
      <c r="D64" s="245"/>
      <c r="E64" s="245"/>
      <c r="F64" s="245"/>
      <c r="G64" s="398"/>
      <c r="H64" s="398"/>
      <c r="I64" s="90">
        <f>G64*IF(E$46="Yes", I$60,I$43)</f>
        <v>0</v>
      </c>
      <c r="J64" s="48">
        <f>G64*IF(E$46="yes", J$60,J$43)</f>
        <v>0</v>
      </c>
    </row>
    <row r="65" spans="1:10" x14ac:dyDescent="0.2">
      <c r="A65" s="4"/>
      <c r="B65" s="244" t="str">
        <f>_xlfn.IFNA(VLOOKUP(A65,Species!$A$3:$B$6713,2,FALSE),"")</f>
        <v/>
      </c>
      <c r="C65" s="244"/>
      <c r="D65" s="245"/>
      <c r="E65" s="245"/>
      <c r="F65" s="245"/>
      <c r="G65" s="398"/>
      <c r="H65" s="398"/>
      <c r="I65" s="121">
        <f t="shared" ref="I65:I88" si="5">G65*IF(E$46="Yes", I$60,I$43)</f>
        <v>0</v>
      </c>
      <c r="J65" s="48">
        <f t="shared" ref="J65:J88" si="6">G65*IF(E$46="yes", J$60,J$43)</f>
        <v>0</v>
      </c>
    </row>
    <row r="66" spans="1:10" x14ac:dyDescent="0.2">
      <c r="A66" s="4"/>
      <c r="B66" s="244" t="str">
        <f>_xlfn.IFNA(VLOOKUP(A66,Species!$A$3:$B$6713,2,FALSE),"")</f>
        <v/>
      </c>
      <c r="C66" s="244"/>
      <c r="D66" s="245"/>
      <c r="E66" s="245"/>
      <c r="F66" s="245"/>
      <c r="G66" s="398"/>
      <c r="H66" s="398"/>
      <c r="I66" s="121">
        <f t="shared" si="5"/>
        <v>0</v>
      </c>
      <c r="J66" s="48">
        <f t="shared" si="6"/>
        <v>0</v>
      </c>
    </row>
    <row r="67" spans="1:10" x14ac:dyDescent="0.2">
      <c r="A67" s="4"/>
      <c r="B67" s="244" t="str">
        <f>_xlfn.IFNA(VLOOKUP(A67,Species!$A$3:$B$6713,2,FALSE),"")</f>
        <v/>
      </c>
      <c r="C67" s="244"/>
      <c r="D67" s="245"/>
      <c r="E67" s="245"/>
      <c r="F67" s="245"/>
      <c r="G67" s="398"/>
      <c r="H67" s="398"/>
      <c r="I67" s="121">
        <f t="shared" si="5"/>
        <v>0</v>
      </c>
      <c r="J67" s="48">
        <f t="shared" si="6"/>
        <v>0</v>
      </c>
    </row>
    <row r="68" spans="1:10" x14ac:dyDescent="0.2">
      <c r="A68" s="4"/>
      <c r="B68" s="244" t="str">
        <f>_xlfn.IFNA(VLOOKUP(A68,Species!$A$3:$B$6713,2,FALSE),"")</f>
        <v/>
      </c>
      <c r="C68" s="244"/>
      <c r="D68" s="245"/>
      <c r="E68" s="245"/>
      <c r="F68" s="245"/>
      <c r="G68" s="398"/>
      <c r="H68" s="398"/>
      <c r="I68" s="121">
        <f t="shared" si="5"/>
        <v>0</v>
      </c>
      <c r="J68" s="48">
        <f t="shared" si="6"/>
        <v>0</v>
      </c>
    </row>
    <row r="69" spans="1:10" x14ac:dyDescent="0.2">
      <c r="A69" s="4"/>
      <c r="B69" s="244" t="str">
        <f>_xlfn.IFNA(VLOOKUP(A69,Species!$A$3:$B$6713,2,FALSE),"")</f>
        <v/>
      </c>
      <c r="C69" s="244"/>
      <c r="D69" s="245"/>
      <c r="E69" s="245"/>
      <c r="F69" s="245"/>
      <c r="G69" s="398"/>
      <c r="H69" s="398"/>
      <c r="I69" s="121">
        <f t="shared" si="5"/>
        <v>0</v>
      </c>
      <c r="J69" s="48">
        <f t="shared" si="6"/>
        <v>0</v>
      </c>
    </row>
    <row r="70" spans="1:10" x14ac:dyDescent="0.2">
      <c r="A70" s="4"/>
      <c r="B70" s="244" t="str">
        <f>_xlfn.IFNA(VLOOKUP(A70,Species!$A$3:$B$6713,2,FALSE),"")</f>
        <v/>
      </c>
      <c r="C70" s="244"/>
      <c r="D70" s="245"/>
      <c r="E70" s="245"/>
      <c r="F70" s="245"/>
      <c r="G70" s="398"/>
      <c r="H70" s="398"/>
      <c r="I70" s="121">
        <f t="shared" si="5"/>
        <v>0</v>
      </c>
      <c r="J70" s="48">
        <f t="shared" si="6"/>
        <v>0</v>
      </c>
    </row>
    <row r="71" spans="1:10" x14ac:dyDescent="0.2">
      <c r="A71" s="4"/>
      <c r="B71" s="244" t="str">
        <f>_xlfn.IFNA(VLOOKUP(A71,Species!$A$3:$B$6713,2,FALSE),"")</f>
        <v/>
      </c>
      <c r="C71" s="244"/>
      <c r="D71" s="245"/>
      <c r="E71" s="245"/>
      <c r="F71" s="245"/>
      <c r="G71" s="398"/>
      <c r="H71" s="398"/>
      <c r="I71" s="121">
        <f t="shared" si="5"/>
        <v>0</v>
      </c>
      <c r="J71" s="48">
        <f t="shared" si="6"/>
        <v>0</v>
      </c>
    </row>
    <row r="72" spans="1:10" x14ac:dyDescent="0.2">
      <c r="A72" s="4"/>
      <c r="B72" s="244" t="str">
        <f>_xlfn.IFNA(VLOOKUP(A72,Species!$A$3:$B$6713,2,FALSE),"")</f>
        <v/>
      </c>
      <c r="C72" s="244"/>
      <c r="D72" s="245"/>
      <c r="E72" s="245"/>
      <c r="F72" s="245"/>
      <c r="G72" s="398"/>
      <c r="H72" s="398"/>
      <c r="I72" s="121">
        <f t="shared" si="5"/>
        <v>0</v>
      </c>
      <c r="J72" s="48">
        <f t="shared" si="6"/>
        <v>0</v>
      </c>
    </row>
    <row r="73" spans="1:10" x14ac:dyDescent="0.2">
      <c r="A73" s="4"/>
      <c r="B73" s="244" t="str">
        <f>_xlfn.IFNA(VLOOKUP(A73,Species!$A$3:$B$6713,2,FALSE),"")</f>
        <v/>
      </c>
      <c r="C73" s="244"/>
      <c r="D73" s="245"/>
      <c r="E73" s="245"/>
      <c r="F73" s="245"/>
      <c r="G73" s="398"/>
      <c r="H73" s="398"/>
      <c r="I73" s="121">
        <f t="shared" si="5"/>
        <v>0</v>
      </c>
      <c r="J73" s="48">
        <f t="shared" si="6"/>
        <v>0</v>
      </c>
    </row>
    <row r="74" spans="1:10" x14ac:dyDescent="0.2">
      <c r="A74" s="4"/>
      <c r="B74" s="244" t="str">
        <f>_xlfn.IFNA(VLOOKUP(A74,Species!$A$3:$B$6713,2,FALSE),"")</f>
        <v/>
      </c>
      <c r="C74" s="244"/>
      <c r="D74" s="245"/>
      <c r="E74" s="245"/>
      <c r="F74" s="245"/>
      <c r="G74" s="398"/>
      <c r="H74" s="398"/>
      <c r="I74" s="121">
        <f t="shared" si="5"/>
        <v>0</v>
      </c>
      <c r="J74" s="48">
        <f t="shared" si="6"/>
        <v>0</v>
      </c>
    </row>
    <row r="75" spans="1:10" x14ac:dyDescent="0.2">
      <c r="A75" s="4"/>
      <c r="B75" s="244" t="str">
        <f>_xlfn.IFNA(VLOOKUP(A75,Species!$A$3:$B$6713,2,FALSE),"")</f>
        <v/>
      </c>
      <c r="C75" s="244"/>
      <c r="D75" s="245"/>
      <c r="E75" s="245"/>
      <c r="F75" s="245"/>
      <c r="G75" s="398"/>
      <c r="H75" s="398"/>
      <c r="I75" s="121">
        <f t="shared" si="5"/>
        <v>0</v>
      </c>
      <c r="J75" s="48">
        <f t="shared" si="6"/>
        <v>0</v>
      </c>
    </row>
    <row r="76" spans="1:10" x14ac:dyDescent="0.2">
      <c r="A76" s="4"/>
      <c r="B76" s="244" t="str">
        <f>_xlfn.IFNA(VLOOKUP(A76,Species!$A$3:$B$6713,2,FALSE),"")</f>
        <v/>
      </c>
      <c r="C76" s="244"/>
      <c r="D76" s="245"/>
      <c r="E76" s="245"/>
      <c r="F76" s="245"/>
      <c r="G76" s="398"/>
      <c r="H76" s="398"/>
      <c r="I76" s="121">
        <f t="shared" si="5"/>
        <v>0</v>
      </c>
      <c r="J76" s="48">
        <f t="shared" si="6"/>
        <v>0</v>
      </c>
    </row>
    <row r="77" spans="1:10" x14ac:dyDescent="0.2">
      <c r="A77" s="4"/>
      <c r="B77" s="244" t="str">
        <f>_xlfn.IFNA(VLOOKUP(A77,Species!$A$3:$B$6713,2,FALSE),"")</f>
        <v/>
      </c>
      <c r="C77" s="244"/>
      <c r="D77" s="245"/>
      <c r="E77" s="245"/>
      <c r="F77" s="245"/>
      <c r="G77" s="398"/>
      <c r="H77" s="398"/>
      <c r="I77" s="121">
        <f t="shared" si="5"/>
        <v>0</v>
      </c>
      <c r="J77" s="48">
        <f t="shared" si="6"/>
        <v>0</v>
      </c>
    </row>
    <row r="78" spans="1:10" x14ac:dyDescent="0.2">
      <c r="A78" s="4"/>
      <c r="B78" s="244" t="str">
        <f>_xlfn.IFNA(VLOOKUP(A78,Species!$A$3:$B$6713,2,FALSE),"")</f>
        <v/>
      </c>
      <c r="C78" s="244"/>
      <c r="D78" s="245"/>
      <c r="E78" s="245"/>
      <c r="F78" s="245"/>
      <c r="G78" s="398"/>
      <c r="H78" s="398"/>
      <c r="I78" s="121">
        <f t="shared" si="5"/>
        <v>0</v>
      </c>
      <c r="J78" s="48">
        <f t="shared" si="6"/>
        <v>0</v>
      </c>
    </row>
    <row r="79" spans="1:10" x14ac:dyDescent="0.2">
      <c r="A79" s="4"/>
      <c r="B79" s="244" t="str">
        <f>_xlfn.IFNA(VLOOKUP(A79,Species!$A$3:$B$6713,2,FALSE),"")</f>
        <v/>
      </c>
      <c r="C79" s="244"/>
      <c r="D79" s="245"/>
      <c r="E79" s="245"/>
      <c r="F79" s="245"/>
      <c r="G79" s="398"/>
      <c r="H79" s="398"/>
      <c r="I79" s="121">
        <f t="shared" si="5"/>
        <v>0</v>
      </c>
      <c r="J79" s="48">
        <f t="shared" si="6"/>
        <v>0</v>
      </c>
    </row>
    <row r="80" spans="1:10" x14ac:dyDescent="0.2">
      <c r="A80" s="4"/>
      <c r="B80" s="244" t="str">
        <f>_xlfn.IFNA(VLOOKUP(A80,Species!$A$3:$B$6713,2,FALSE),"")</f>
        <v/>
      </c>
      <c r="C80" s="244"/>
      <c r="D80" s="245"/>
      <c r="E80" s="245"/>
      <c r="F80" s="245"/>
      <c r="G80" s="398"/>
      <c r="H80" s="398"/>
      <c r="I80" s="121">
        <f t="shared" si="5"/>
        <v>0</v>
      </c>
      <c r="J80" s="48">
        <f t="shared" si="6"/>
        <v>0</v>
      </c>
    </row>
    <row r="81" spans="1:10" x14ac:dyDescent="0.2">
      <c r="A81" s="4"/>
      <c r="B81" s="244" t="str">
        <f>_xlfn.IFNA(VLOOKUP(A81,Species!$A$3:$B$6713,2,FALSE),"")</f>
        <v/>
      </c>
      <c r="C81" s="244"/>
      <c r="D81" s="245"/>
      <c r="E81" s="245"/>
      <c r="F81" s="245"/>
      <c r="G81" s="398"/>
      <c r="H81" s="398"/>
      <c r="I81" s="121">
        <f t="shared" si="5"/>
        <v>0</v>
      </c>
      <c r="J81" s="48">
        <f t="shared" si="6"/>
        <v>0</v>
      </c>
    </row>
    <row r="82" spans="1:10" x14ac:dyDescent="0.2">
      <c r="A82" s="4"/>
      <c r="B82" s="244" t="str">
        <f>_xlfn.IFNA(VLOOKUP(A82,Species!$A$3:$B$6713,2,FALSE),"")</f>
        <v/>
      </c>
      <c r="C82" s="244"/>
      <c r="D82" s="245"/>
      <c r="E82" s="245"/>
      <c r="F82" s="245"/>
      <c r="G82" s="398"/>
      <c r="H82" s="398"/>
      <c r="I82" s="121">
        <f t="shared" si="5"/>
        <v>0</v>
      </c>
      <c r="J82" s="48">
        <f t="shared" si="6"/>
        <v>0</v>
      </c>
    </row>
    <row r="83" spans="1:10" x14ac:dyDescent="0.2">
      <c r="A83" s="4"/>
      <c r="B83" s="244" t="str">
        <f>_xlfn.IFNA(VLOOKUP(A83,Species!$A$3:$B$6713,2,FALSE),"")</f>
        <v/>
      </c>
      <c r="C83" s="244"/>
      <c r="D83" s="245"/>
      <c r="E83" s="245"/>
      <c r="F83" s="245"/>
      <c r="G83" s="398"/>
      <c r="H83" s="398"/>
      <c r="I83" s="121">
        <f t="shared" si="5"/>
        <v>0</v>
      </c>
      <c r="J83" s="48">
        <f>G83*IF(E$46="yes", J$60,J$43)</f>
        <v>0</v>
      </c>
    </row>
    <row r="84" spans="1:10" x14ac:dyDescent="0.2">
      <c r="A84" s="4"/>
      <c r="B84" s="244" t="str">
        <f>_xlfn.IFNA(VLOOKUP(A84,Species!$A$3:$B$6713,2,FALSE),"")</f>
        <v/>
      </c>
      <c r="C84" s="244"/>
      <c r="D84" s="245"/>
      <c r="E84" s="245"/>
      <c r="F84" s="245"/>
      <c r="G84" s="398"/>
      <c r="H84" s="398"/>
      <c r="I84" s="121">
        <f t="shared" si="5"/>
        <v>0</v>
      </c>
      <c r="J84" s="48">
        <f t="shared" si="6"/>
        <v>0</v>
      </c>
    </row>
    <row r="85" spans="1:10" x14ac:dyDescent="0.2">
      <c r="A85" s="4"/>
      <c r="B85" s="244" t="str">
        <f>_xlfn.IFNA(VLOOKUP(A85,Species!$A$3:$B$6713,2,FALSE),"")</f>
        <v/>
      </c>
      <c r="C85" s="244"/>
      <c r="D85" s="245"/>
      <c r="E85" s="245"/>
      <c r="F85" s="245"/>
      <c r="G85" s="398"/>
      <c r="H85" s="398"/>
      <c r="I85" s="121">
        <f t="shared" si="5"/>
        <v>0</v>
      </c>
      <c r="J85" s="48">
        <f t="shared" si="6"/>
        <v>0</v>
      </c>
    </row>
    <row r="86" spans="1:10" x14ac:dyDescent="0.2">
      <c r="A86" s="4"/>
      <c r="B86" s="244" t="str">
        <f>_xlfn.IFNA(VLOOKUP(A86,Species!$A$3:$B$6713,2,FALSE),"")</f>
        <v/>
      </c>
      <c r="C86" s="244"/>
      <c r="D86" s="245"/>
      <c r="E86" s="245"/>
      <c r="F86" s="245"/>
      <c r="G86" s="398"/>
      <c r="H86" s="398"/>
      <c r="I86" s="121">
        <f t="shared" si="5"/>
        <v>0</v>
      </c>
      <c r="J86" s="48">
        <f t="shared" si="6"/>
        <v>0</v>
      </c>
    </row>
    <row r="87" spans="1:10" x14ac:dyDescent="0.2">
      <c r="A87" s="4"/>
      <c r="B87" s="244" t="str">
        <f>_xlfn.IFNA(VLOOKUP(A87,Species!$A$3:$B$6713,2,FALSE),"")</f>
        <v/>
      </c>
      <c r="C87" s="244"/>
      <c r="D87" s="245"/>
      <c r="E87" s="245"/>
      <c r="F87" s="245"/>
      <c r="G87" s="398"/>
      <c r="H87" s="398"/>
      <c r="I87" s="121">
        <f t="shared" si="5"/>
        <v>0</v>
      </c>
      <c r="J87" s="48">
        <f t="shared" si="6"/>
        <v>0</v>
      </c>
    </row>
    <row r="88" spans="1:10" ht="15" thickBot="1" x14ac:dyDescent="0.25">
      <c r="A88" s="111"/>
      <c r="B88" s="244" t="str">
        <f>_xlfn.IFNA(VLOOKUP(A88,Species!$A$3:$B$6713,2,FALSE),"")</f>
        <v/>
      </c>
      <c r="C88" s="244"/>
      <c r="D88" s="397"/>
      <c r="E88" s="397"/>
      <c r="F88" s="397"/>
      <c r="G88" s="398"/>
      <c r="H88" s="398"/>
      <c r="I88" s="121">
        <f t="shared" si="5"/>
        <v>0</v>
      </c>
      <c r="J88" s="48">
        <f t="shared" si="6"/>
        <v>0</v>
      </c>
    </row>
    <row r="89" spans="1:10" ht="15.75" thickBot="1" x14ac:dyDescent="0.3">
      <c r="A89" s="394" t="s">
        <v>33</v>
      </c>
      <c r="B89" s="395"/>
      <c r="C89" s="395"/>
      <c r="D89" s="395"/>
      <c r="E89" s="395"/>
      <c r="F89" s="396"/>
      <c r="G89" s="392">
        <f>SUM(G64:G88)</f>
        <v>0</v>
      </c>
      <c r="H89" s="393"/>
      <c r="I89" s="87">
        <f>SUM(I64:I88)</f>
        <v>0</v>
      </c>
      <c r="J89" s="110">
        <f>SUM(J64:J88)</f>
        <v>0</v>
      </c>
    </row>
    <row r="90" spans="1:10" ht="15" thickBot="1" x14ac:dyDescent="0.25">
      <c r="A90" s="223" t="s">
        <v>75</v>
      </c>
      <c r="B90" s="223"/>
      <c r="C90" s="223"/>
      <c r="D90" s="223"/>
      <c r="E90" s="223"/>
      <c r="F90" s="223"/>
      <c r="G90" s="223"/>
      <c r="H90" s="223"/>
      <c r="I90" s="223"/>
      <c r="J90" s="223"/>
    </row>
    <row r="91" spans="1:10" ht="15.75" thickBot="1" x14ac:dyDescent="0.3">
      <c r="A91" s="386" t="s">
        <v>92</v>
      </c>
      <c r="B91" s="387"/>
      <c r="C91" s="387"/>
      <c r="D91" s="387"/>
      <c r="E91" s="387"/>
      <c r="F91" s="387"/>
      <c r="G91" s="387"/>
      <c r="H91" s="387"/>
      <c r="I91" s="387"/>
      <c r="J91" s="388"/>
    </row>
    <row r="92" spans="1:10" x14ac:dyDescent="0.2">
      <c r="A92" s="389" t="s">
        <v>68</v>
      </c>
      <c r="B92" s="390"/>
      <c r="C92" s="390"/>
      <c r="D92" s="390"/>
      <c r="E92" s="390"/>
      <c r="F92" s="390"/>
      <c r="G92" s="390"/>
      <c r="H92" s="390"/>
      <c r="I92" s="390"/>
      <c r="J92" s="391"/>
    </row>
    <row r="93" spans="1:10" x14ac:dyDescent="0.2">
      <c r="A93" s="306" t="s">
        <v>12537</v>
      </c>
      <c r="B93" s="307"/>
      <c r="C93" s="307"/>
      <c r="D93" s="307"/>
      <c r="E93" s="307"/>
      <c r="F93" s="307"/>
      <c r="G93" s="307"/>
      <c r="H93" s="307"/>
      <c r="I93" s="307"/>
      <c r="J93" s="308"/>
    </row>
    <row r="94" spans="1:10" x14ac:dyDescent="0.2">
      <c r="A94" s="306" t="s">
        <v>12601</v>
      </c>
      <c r="B94" s="307"/>
      <c r="C94" s="307"/>
      <c r="D94" s="307"/>
      <c r="E94" s="307"/>
      <c r="F94" s="307"/>
      <c r="G94" s="307"/>
      <c r="H94" s="307"/>
      <c r="I94" s="307"/>
      <c r="J94" s="308"/>
    </row>
    <row r="95" spans="1:10" ht="15" thickBot="1" x14ac:dyDescent="0.25">
      <c r="A95" s="322" t="s">
        <v>12598</v>
      </c>
      <c r="B95" s="323"/>
      <c r="C95" s="323"/>
      <c r="D95" s="323"/>
      <c r="E95" s="323"/>
      <c r="F95" s="323"/>
      <c r="G95" s="323"/>
      <c r="H95" s="323"/>
      <c r="I95" s="323"/>
      <c r="J95" s="324"/>
    </row>
    <row r="96" spans="1:10" x14ac:dyDescent="0.2">
      <c r="A96" s="265" t="s">
        <v>93</v>
      </c>
      <c r="B96" s="265"/>
      <c r="C96" s="265"/>
      <c r="D96" s="265"/>
      <c r="E96" s="265"/>
      <c r="F96" s="265"/>
      <c r="G96" s="265"/>
      <c r="H96" s="265"/>
      <c r="I96" s="265"/>
      <c r="J96" s="265"/>
    </row>
    <row r="97" hidden="1" x14ac:dyDescent="0.2"/>
    <row r="98" hidden="1" x14ac:dyDescent="0.2"/>
    <row r="99" hidden="1" x14ac:dyDescent="0.2"/>
    <row r="100" hidden="1" x14ac:dyDescent="0.2"/>
    <row r="101" hidden="1" x14ac:dyDescent="0.2"/>
  </sheetData>
  <sheetProtection algorithmName="SHA-512" hashValue="8u3e53aE9swjuPq4eCY6PxZakKScnm3RuWy+aYKi+7kS3TXm8vt1djxAvIctfTGHtF+KJZ7rU30cuXvprLfqQg==" saltValue="n6UH1d7X5IppGAehSzFMmQ==" spinCount="100000" sheet="1" objects="1" scenarios="1"/>
  <mergeCells count="174">
    <mergeCell ref="C58:D58"/>
    <mergeCell ref="E48:F48"/>
    <mergeCell ref="G48:H48"/>
    <mergeCell ref="E49:F49"/>
    <mergeCell ref="E58:F58"/>
    <mergeCell ref="G49:H49"/>
    <mergeCell ref="G50:H50"/>
    <mergeCell ref="G51:H51"/>
    <mergeCell ref="G52:H52"/>
    <mergeCell ref="G53:H53"/>
    <mergeCell ref="G54:H54"/>
    <mergeCell ref="G55:H55"/>
    <mergeCell ref="D40:H40"/>
    <mergeCell ref="D41:H41"/>
    <mergeCell ref="D42:H42"/>
    <mergeCell ref="D26:H26"/>
    <mergeCell ref="D27:H27"/>
    <mergeCell ref="D28:H28"/>
    <mergeCell ref="D29:H29"/>
    <mergeCell ref="D30:H30"/>
    <mergeCell ref="C55:D55"/>
    <mergeCell ref="D69:F69"/>
    <mergeCell ref="D70:F70"/>
    <mergeCell ref="D71:F71"/>
    <mergeCell ref="D72:F72"/>
    <mergeCell ref="D73:F73"/>
    <mergeCell ref="A43:H43"/>
    <mergeCell ref="B73:C73"/>
    <mergeCell ref="B74:C74"/>
    <mergeCell ref="B71:C71"/>
    <mergeCell ref="B72:C72"/>
    <mergeCell ref="B69:C69"/>
    <mergeCell ref="B70:C70"/>
    <mergeCell ref="B67:C67"/>
    <mergeCell ref="B68:C68"/>
    <mergeCell ref="A46:D46"/>
    <mergeCell ref="A47:D47"/>
    <mergeCell ref="A59:H59"/>
    <mergeCell ref="A60:H60"/>
    <mergeCell ref="E46:J46"/>
    <mergeCell ref="C53:D53"/>
    <mergeCell ref="C54:D54"/>
    <mergeCell ref="D74:F74"/>
    <mergeCell ref="C56:D56"/>
    <mergeCell ref="C57:D57"/>
    <mergeCell ref="A1:J1"/>
    <mergeCell ref="D80:F80"/>
    <mergeCell ref="G63:H63"/>
    <mergeCell ref="G64:H64"/>
    <mergeCell ref="G65:H65"/>
    <mergeCell ref="G66:H66"/>
    <mergeCell ref="G67:H67"/>
    <mergeCell ref="G68:H68"/>
    <mergeCell ref="G69:H69"/>
    <mergeCell ref="G70:H70"/>
    <mergeCell ref="G71:H71"/>
    <mergeCell ref="G80:H80"/>
    <mergeCell ref="E47:J47"/>
    <mergeCell ref="A45:J45"/>
    <mergeCell ref="D16:H16"/>
    <mergeCell ref="D17:H17"/>
    <mergeCell ref="D18:H18"/>
    <mergeCell ref="D19:H19"/>
    <mergeCell ref="D65:F65"/>
    <mergeCell ref="D66:F66"/>
    <mergeCell ref="D67:F67"/>
    <mergeCell ref="D75:F75"/>
    <mergeCell ref="D76:F76"/>
    <mergeCell ref="D68:F68"/>
    <mergeCell ref="D84:F84"/>
    <mergeCell ref="D85:F85"/>
    <mergeCell ref="D63:F63"/>
    <mergeCell ref="D64:F64"/>
    <mergeCell ref="D36:H36"/>
    <mergeCell ref="D37:H37"/>
    <mergeCell ref="D38:H38"/>
    <mergeCell ref="D39:H39"/>
    <mergeCell ref="G81:H81"/>
    <mergeCell ref="G82:H82"/>
    <mergeCell ref="G83:H83"/>
    <mergeCell ref="G84:H84"/>
    <mergeCell ref="G85:H85"/>
    <mergeCell ref="G72:H72"/>
    <mergeCell ref="G73:H73"/>
    <mergeCell ref="G74:H74"/>
    <mergeCell ref="G75:H75"/>
    <mergeCell ref="G76:H76"/>
    <mergeCell ref="G77:H77"/>
    <mergeCell ref="G78:H78"/>
    <mergeCell ref="G79:H79"/>
    <mergeCell ref="D77:F77"/>
    <mergeCell ref="D78:F78"/>
    <mergeCell ref="D79:F79"/>
    <mergeCell ref="B79:C79"/>
    <mergeCell ref="B80:C80"/>
    <mergeCell ref="B77:C77"/>
    <mergeCell ref="B78:C78"/>
    <mergeCell ref="B75:C75"/>
    <mergeCell ref="B76:C76"/>
    <mergeCell ref="D81:F81"/>
    <mergeCell ref="D82:F82"/>
    <mergeCell ref="D83:F83"/>
    <mergeCell ref="A10:I10"/>
    <mergeCell ref="B87:C87"/>
    <mergeCell ref="B88:C88"/>
    <mergeCell ref="B85:C85"/>
    <mergeCell ref="B86:C86"/>
    <mergeCell ref="A93:J93"/>
    <mergeCell ref="A96:J96"/>
    <mergeCell ref="A90:J90"/>
    <mergeCell ref="A91:J91"/>
    <mergeCell ref="A92:J92"/>
    <mergeCell ref="A94:J94"/>
    <mergeCell ref="A95:J95"/>
    <mergeCell ref="G89:H89"/>
    <mergeCell ref="A89:F89"/>
    <mergeCell ref="D88:F88"/>
    <mergeCell ref="G86:H86"/>
    <mergeCell ref="G87:H87"/>
    <mergeCell ref="G88:H88"/>
    <mergeCell ref="D86:F86"/>
    <mergeCell ref="D87:F87"/>
    <mergeCell ref="B83:C83"/>
    <mergeCell ref="B84:C84"/>
    <mergeCell ref="B81:C81"/>
    <mergeCell ref="B82:C82"/>
    <mergeCell ref="D24:H24"/>
    <mergeCell ref="A2:J2"/>
    <mergeCell ref="A3:J3"/>
    <mergeCell ref="B65:C65"/>
    <mergeCell ref="B66:C66"/>
    <mergeCell ref="B63:C63"/>
    <mergeCell ref="B64:C64"/>
    <mergeCell ref="A13:D13"/>
    <mergeCell ref="E13:J13"/>
    <mergeCell ref="A14:J14"/>
    <mergeCell ref="A15:J15"/>
    <mergeCell ref="A61:J61"/>
    <mergeCell ref="A62:J62"/>
    <mergeCell ref="A4:J4"/>
    <mergeCell ref="A5:J5"/>
    <mergeCell ref="B6:J6"/>
    <mergeCell ref="B8:J8"/>
    <mergeCell ref="A11:J11"/>
    <mergeCell ref="A12:J12"/>
    <mergeCell ref="C48:D48"/>
    <mergeCell ref="C49:D49"/>
    <mergeCell ref="C50:D50"/>
    <mergeCell ref="C51:D51"/>
    <mergeCell ref="B9:J9"/>
    <mergeCell ref="D25:H25"/>
    <mergeCell ref="G56:H56"/>
    <mergeCell ref="G57:H57"/>
    <mergeCell ref="G58:H58"/>
    <mergeCell ref="E50:F50"/>
    <mergeCell ref="E51:F51"/>
    <mergeCell ref="D35:H35"/>
    <mergeCell ref="C52:D52"/>
    <mergeCell ref="B7:J7"/>
    <mergeCell ref="E52:F52"/>
    <mergeCell ref="E53:F53"/>
    <mergeCell ref="E54:F54"/>
    <mergeCell ref="E55:F55"/>
    <mergeCell ref="E56:F56"/>
    <mergeCell ref="E57:F57"/>
    <mergeCell ref="A44:J44"/>
    <mergeCell ref="D31:H31"/>
    <mergeCell ref="D32:H32"/>
    <mergeCell ref="D33:H33"/>
    <mergeCell ref="D34:H34"/>
    <mergeCell ref="D20:H20"/>
    <mergeCell ref="D21:H21"/>
    <mergeCell ref="D22:H22"/>
    <mergeCell ref="D23:H23"/>
  </mergeCells>
  <conditionalFormatting sqref="D17:D42">
    <cfRule type="expression" dxfId="38" priority="27">
      <formula>$E$13&lt;&gt;"Petroleum Marketing Terminal w/28PET"</formula>
    </cfRule>
  </conditionalFormatting>
  <conditionalFormatting sqref="A13:J13 D16:D42">
    <cfRule type="expression" dxfId="37" priority="25">
      <formula>#REF!="no"</formula>
    </cfRule>
  </conditionalFormatting>
  <conditionalFormatting sqref="G89">
    <cfRule type="expression" dxfId="36" priority="23">
      <formula>$F$105&lt;&gt;100</formula>
    </cfRule>
  </conditionalFormatting>
  <conditionalFormatting sqref="D64:D88">
    <cfRule type="expression" dxfId="35" priority="22">
      <formula>NOT(B64="Other (Please specify):")</formula>
    </cfRule>
  </conditionalFormatting>
  <conditionalFormatting sqref="E48">
    <cfRule type="expression" dxfId="34" priority="16">
      <formula>#REF!="Yes"</formula>
    </cfRule>
  </conditionalFormatting>
  <conditionalFormatting sqref="A59:A60 K46:M58 I59:J60 A48:C58 E48:E58 G49:G58">
    <cfRule type="expression" dxfId="33" priority="12">
      <formula>$E$62="no"</formula>
    </cfRule>
  </conditionalFormatting>
  <conditionalFormatting sqref="A47:E47 A59:A60 K45:M58 I59:J60 A48:C58 E48:E58 G49:G58">
    <cfRule type="expression" dxfId="32" priority="10">
      <formula>$E$46="No"</formula>
    </cfRule>
    <cfRule type="expression" dxfId="31" priority="11">
      <formula>$E$46="No"</formula>
    </cfRule>
  </conditionalFormatting>
  <conditionalFormatting sqref="K46">
    <cfRule type="expression" dxfId="30" priority="29">
      <formula>$I$16="Yes"</formula>
    </cfRule>
  </conditionalFormatting>
  <conditionalFormatting sqref="G48">
    <cfRule type="expression" dxfId="29" priority="9">
      <formula>$F$16="Yes"</formula>
    </cfRule>
  </conditionalFormatting>
  <conditionalFormatting sqref="G48 I48:J58">
    <cfRule type="expression" dxfId="28" priority="8">
      <formula>$E$62="no"</formula>
    </cfRule>
  </conditionalFormatting>
  <conditionalFormatting sqref="K45:M58 A59:J60 A47:E47 A48:C58 E48:E58 G48:G58 I48:J58">
    <cfRule type="expression" dxfId="27" priority="47">
      <formula>$E$46="No"</formula>
    </cfRule>
  </conditionalFormatting>
  <conditionalFormatting sqref="A47:E47">
    <cfRule type="expression" dxfId="26" priority="48">
      <formula>$G$63="no"</formula>
    </cfRule>
  </conditionalFormatting>
  <conditionalFormatting sqref="J10">
    <cfRule type="containsText" dxfId="25" priority="2" operator="containsText" text="disagree">
      <formula>NOT(ISERROR(SEARCH("disagree",J10)))</formula>
    </cfRule>
  </conditionalFormatting>
  <conditionalFormatting sqref="A12:J96">
    <cfRule type="expression" dxfId="24" priority="1">
      <formula>$J$10="I disagree"</formula>
    </cfRule>
  </conditionalFormatting>
  <dataValidations count="5">
    <dataValidation type="list" allowBlank="1" showInputMessage="1" sqref="D64:D88" xr:uid="{28D7CF11-7C0C-415D-A871-839D0D611922}">
      <formula1>NoCASList</formula1>
    </dataValidation>
    <dataValidation type="list" allowBlank="1" showInputMessage="1" showErrorMessage="1" sqref="A64:A88" xr:uid="{756FB0E5-27C5-4808-9E3D-E65F3AFD5358}">
      <formula1>SpeciesList</formula1>
    </dataValidation>
    <dataValidation type="list" allowBlank="1" showInputMessage="1" showErrorMessage="1" sqref="E13:J13" xr:uid="{42AD83A9-4AAA-465A-8C65-32DF1417BFFF}">
      <formula1>"Petroleum Marketing Terminal w/28PET"</formula1>
    </dataValidation>
    <dataValidation type="list" allowBlank="1" showInputMessage="1" showErrorMessage="1" sqref="K44:M44 E46" xr:uid="{2423B632-4C63-4132-A968-566AC877F07B}">
      <formula1>"Yes,No"</formula1>
    </dataValidation>
    <dataValidation type="list" allowBlank="1" showInputMessage="1" showErrorMessage="1" sqref="J10" xr:uid="{E6164481-02E0-452B-9A08-B9EFD10E2ABD}">
      <formula1>"I agree, I disagree"</formula1>
    </dataValidation>
  </dataValidations>
  <pageMargins left="0.25" right="0.25" top="0.75" bottom="0.75" header="0.3" footer="0.3"/>
  <pageSetup scale="45" fitToHeight="0" orientation="portrait" r:id="rId1"/>
  <headerFooter>
    <oddHeader>&amp;CFugitive Calculation Workbook: Calculations for Petroleum Marketing Terminal Fugitive Emissions</oddHeader>
    <oddFooter>&amp;LVersion 1.0&amp;CPage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5C222-F623-4BEA-8F32-0695BAF815A7}">
  <sheetPr codeName="Sheet7">
    <tabColor rgb="FFFFFFCC"/>
  </sheetPr>
  <dimension ref="A1:N145"/>
  <sheetViews>
    <sheetView zoomScaleNormal="100" workbookViewId="0">
      <selection activeCell="A4" sqref="A4:J4"/>
    </sheetView>
  </sheetViews>
  <sheetFormatPr defaultColWidth="0" defaultRowHeight="14.25" zeroHeight="1" x14ac:dyDescent="0.2"/>
  <cols>
    <col min="1" max="1" width="26.75" customWidth="1"/>
    <col min="2" max="2" width="22.25" customWidth="1"/>
    <col min="3" max="3" width="9" customWidth="1"/>
    <col min="4" max="4" width="16.875" customWidth="1"/>
    <col min="5" max="5" width="20.75" customWidth="1"/>
    <col min="6" max="7" width="18.375" customWidth="1"/>
    <col min="8" max="8" width="19.25" customWidth="1"/>
    <col min="9" max="10" width="11.625" customWidth="1"/>
    <col min="11" max="14" width="0" hidden="1" customWidth="1"/>
    <col min="15" max="16384" width="8" hidden="1"/>
  </cols>
  <sheetData>
    <row r="1" spans="1:10" ht="7.5" customHeight="1" thickBot="1" x14ac:dyDescent="0.25">
      <c r="A1" s="166" t="s">
        <v>97</v>
      </c>
      <c r="B1" s="166"/>
      <c r="C1" s="166"/>
      <c r="D1" s="166"/>
      <c r="E1" s="166"/>
      <c r="F1" s="166"/>
      <c r="G1" s="166"/>
      <c r="H1" s="166"/>
      <c r="I1" s="166"/>
      <c r="J1" s="166"/>
    </row>
    <row r="2" spans="1:10" ht="18.75" thickBot="1" x14ac:dyDescent="0.3">
      <c r="A2" s="371" t="s">
        <v>12546</v>
      </c>
      <c r="B2" s="372"/>
      <c r="C2" s="372"/>
      <c r="D2" s="372"/>
      <c r="E2" s="372"/>
      <c r="F2" s="372"/>
      <c r="G2" s="372"/>
      <c r="H2" s="372"/>
      <c r="I2" s="372"/>
      <c r="J2" s="373"/>
    </row>
    <row r="3" spans="1:10" ht="277.5" customHeight="1" thickBot="1" x14ac:dyDescent="0.25">
      <c r="A3" s="429" t="s">
        <v>12615</v>
      </c>
      <c r="B3" s="430"/>
      <c r="C3" s="430"/>
      <c r="D3" s="430"/>
      <c r="E3" s="430"/>
      <c r="F3" s="430"/>
      <c r="G3" s="430"/>
      <c r="H3" s="430"/>
      <c r="I3" s="430"/>
      <c r="J3" s="431"/>
    </row>
    <row r="4" spans="1:10" ht="15" thickBot="1" x14ac:dyDescent="0.25">
      <c r="A4" s="223" t="s">
        <v>75</v>
      </c>
      <c r="B4" s="223"/>
      <c r="C4" s="223"/>
      <c r="D4" s="223"/>
      <c r="E4" s="223"/>
      <c r="F4" s="223"/>
      <c r="G4" s="223"/>
      <c r="H4" s="223"/>
      <c r="I4" s="223"/>
      <c r="J4" s="223"/>
    </row>
    <row r="5" spans="1:10" ht="15.75" thickBot="1" x14ac:dyDescent="0.3">
      <c r="A5" s="224" t="s">
        <v>12547</v>
      </c>
      <c r="B5" s="225"/>
      <c r="C5" s="225"/>
      <c r="D5" s="225"/>
      <c r="E5" s="225"/>
      <c r="F5" s="225"/>
      <c r="G5" s="225"/>
      <c r="H5" s="225"/>
      <c r="I5" s="225"/>
      <c r="J5" s="226"/>
    </row>
    <row r="6" spans="1:10" x14ac:dyDescent="0.2">
      <c r="A6" s="23" t="s">
        <v>86</v>
      </c>
      <c r="B6" s="354"/>
      <c r="C6" s="354"/>
      <c r="D6" s="354"/>
      <c r="E6" s="354"/>
      <c r="F6" s="354"/>
      <c r="G6" s="354"/>
      <c r="H6" s="354"/>
      <c r="I6" s="354"/>
      <c r="J6" s="355"/>
    </row>
    <row r="7" spans="1:10" s="148" customFormat="1" x14ac:dyDescent="0.2">
      <c r="A7" s="150" t="s">
        <v>12779</v>
      </c>
      <c r="B7" s="358"/>
      <c r="C7" s="359"/>
      <c r="D7" s="359"/>
      <c r="E7" s="359"/>
      <c r="F7" s="359"/>
      <c r="G7" s="359"/>
      <c r="H7" s="359"/>
      <c r="I7" s="359"/>
      <c r="J7" s="360"/>
    </row>
    <row r="8" spans="1:10" x14ac:dyDescent="0.2">
      <c r="A8" s="24" t="s">
        <v>85</v>
      </c>
      <c r="B8" s="356"/>
      <c r="C8" s="356"/>
      <c r="D8" s="356"/>
      <c r="E8" s="356"/>
      <c r="F8" s="356"/>
      <c r="G8" s="356"/>
      <c r="H8" s="356"/>
      <c r="I8" s="356"/>
      <c r="J8" s="357"/>
    </row>
    <row r="9" spans="1:10" s="155" customFormat="1" x14ac:dyDescent="0.2">
      <c r="A9" s="158" t="s">
        <v>84</v>
      </c>
      <c r="B9" s="358"/>
      <c r="C9" s="359"/>
      <c r="D9" s="359"/>
      <c r="E9" s="359"/>
      <c r="F9" s="359"/>
      <c r="G9" s="359"/>
      <c r="H9" s="359"/>
      <c r="I9" s="359"/>
      <c r="J9" s="360"/>
    </row>
    <row r="10" spans="1:10" ht="33" customHeight="1" thickBot="1" x14ac:dyDescent="0.3">
      <c r="A10" s="239" t="s">
        <v>12792</v>
      </c>
      <c r="B10" s="240"/>
      <c r="C10" s="240"/>
      <c r="D10" s="240"/>
      <c r="E10" s="240"/>
      <c r="F10" s="240"/>
      <c r="G10" s="240"/>
      <c r="H10" s="240"/>
      <c r="I10" s="241"/>
      <c r="J10" s="159"/>
    </row>
    <row r="11" spans="1:10" ht="15" thickBot="1" x14ac:dyDescent="0.25">
      <c r="A11" s="223" t="s">
        <v>75</v>
      </c>
      <c r="B11" s="223"/>
      <c r="C11" s="223"/>
      <c r="D11" s="223"/>
      <c r="E11" s="223"/>
      <c r="F11" s="223"/>
      <c r="G11" s="223"/>
      <c r="H11" s="223"/>
      <c r="I11" s="223"/>
      <c r="J11" s="223"/>
    </row>
    <row r="12" spans="1:10" ht="18" customHeight="1" thickBot="1" x14ac:dyDescent="0.3">
      <c r="A12" s="207" t="s">
        <v>12613</v>
      </c>
      <c r="B12" s="208"/>
      <c r="C12" s="208"/>
      <c r="D12" s="208"/>
      <c r="E12" s="208"/>
      <c r="F12" s="208"/>
      <c r="G12" s="208"/>
      <c r="H12" s="208"/>
      <c r="I12" s="208"/>
      <c r="J12" s="209"/>
    </row>
    <row r="13" spans="1:10" x14ac:dyDescent="0.2">
      <c r="A13" s="432" t="s">
        <v>12781</v>
      </c>
      <c r="B13" s="433"/>
      <c r="C13" s="433"/>
      <c r="D13" s="433"/>
      <c r="E13" s="433"/>
      <c r="F13" s="427"/>
      <c r="G13" s="427"/>
      <c r="H13" s="427"/>
      <c r="I13" s="427"/>
      <c r="J13" s="428"/>
    </row>
    <row r="14" spans="1:10" x14ac:dyDescent="0.2">
      <c r="A14" s="432" t="s">
        <v>12782</v>
      </c>
      <c r="B14" s="433"/>
      <c r="C14" s="433"/>
      <c r="D14" s="433"/>
      <c r="E14" s="433"/>
      <c r="F14" s="427"/>
      <c r="G14" s="427"/>
      <c r="H14" s="427"/>
      <c r="I14" s="427"/>
      <c r="J14" s="428"/>
    </row>
    <row r="15" spans="1:10" ht="29.25" customHeight="1" x14ac:dyDescent="0.2">
      <c r="A15" s="434" t="s">
        <v>12543</v>
      </c>
      <c r="B15" s="435"/>
      <c r="C15" s="435"/>
      <c r="D15" s="435"/>
      <c r="E15" s="436"/>
      <c r="F15" s="439"/>
      <c r="G15" s="440"/>
      <c r="H15" s="440"/>
      <c r="I15" s="440"/>
      <c r="J15" s="441"/>
    </row>
    <row r="16" spans="1:10" ht="102" customHeight="1" thickBot="1" x14ac:dyDescent="0.25">
      <c r="A16" s="437" t="s">
        <v>12544</v>
      </c>
      <c r="B16" s="438"/>
      <c r="C16" s="438"/>
      <c r="D16" s="438"/>
      <c r="E16" s="438"/>
      <c r="F16" s="397"/>
      <c r="G16" s="397"/>
      <c r="H16" s="397"/>
      <c r="I16" s="397"/>
      <c r="J16" s="442"/>
    </row>
    <row r="17" spans="1:10" ht="23.25" customHeight="1" thickBot="1" x14ac:dyDescent="0.25">
      <c r="A17" s="223" t="s">
        <v>75</v>
      </c>
      <c r="B17" s="223"/>
      <c r="C17" s="223"/>
      <c r="D17" s="223"/>
      <c r="E17" s="223"/>
      <c r="F17" s="223"/>
      <c r="G17" s="223"/>
      <c r="H17" s="223"/>
      <c r="I17" s="223"/>
      <c r="J17" s="223"/>
    </row>
    <row r="18" spans="1:10" ht="15.75" thickBot="1" x14ac:dyDescent="0.3">
      <c r="A18" s="317" t="s">
        <v>12536</v>
      </c>
      <c r="B18" s="318"/>
      <c r="C18" s="318"/>
      <c r="D18" s="318"/>
      <c r="E18" s="318"/>
      <c r="F18" s="318"/>
      <c r="G18" s="318"/>
      <c r="H18" s="318"/>
      <c r="I18" s="318"/>
      <c r="J18" s="319"/>
    </row>
    <row r="19" spans="1:10" ht="45" x14ac:dyDescent="0.25">
      <c r="A19" s="21" t="s">
        <v>0</v>
      </c>
      <c r="B19" s="77" t="s">
        <v>41</v>
      </c>
      <c r="C19" s="25" t="s">
        <v>30</v>
      </c>
      <c r="D19" s="199" t="s">
        <v>12548</v>
      </c>
      <c r="E19" s="200"/>
      <c r="F19" s="85" t="s">
        <v>12549</v>
      </c>
      <c r="G19" s="199" t="s">
        <v>12550</v>
      </c>
      <c r="H19" s="200"/>
      <c r="I19" s="85" t="s">
        <v>89</v>
      </c>
      <c r="J19" s="86" t="s">
        <v>90</v>
      </c>
    </row>
    <row r="20" spans="1:10" x14ac:dyDescent="0.2">
      <c r="A20" s="38" t="s">
        <v>7</v>
      </c>
      <c r="B20" s="27" t="s">
        <v>55</v>
      </c>
      <c r="C20" s="82"/>
      <c r="D20" s="283">
        <v>9.92E-3</v>
      </c>
      <c r="E20" s="284"/>
      <c r="F20" s="27" t="str">
        <f>_xlfn.IFNA(HLOOKUP($F$13,'Control Efficiencies O&amp;G'!$A$1:$L$63,ROW('Control Efficiencies O&amp;G'!2:2),FALSE),"")</f>
        <v/>
      </c>
      <c r="G20" s="283" t="str">
        <f>_xlfn.IFNA(HLOOKUP($F$14,'Control Efficiencies O&amp;G'!$A$1:$L$63,ROW('Control Efficiencies O&amp;G'!2:2),FALSE),"")</f>
        <v/>
      </c>
      <c r="H20" s="284"/>
      <c r="I20" s="52" t="str">
        <f>IFERROR(C20*D20*MIN(1-F20,1-G20),"")</f>
        <v/>
      </c>
      <c r="J20" s="29" t="str">
        <f>IFERROR(I20*4.38,"")</f>
        <v/>
      </c>
    </row>
    <row r="21" spans="1:10" x14ac:dyDescent="0.2">
      <c r="A21" s="113" t="s">
        <v>12587</v>
      </c>
      <c r="B21" s="114" t="s">
        <v>12585</v>
      </c>
      <c r="C21" s="82"/>
      <c r="D21" s="443">
        <v>9.92E-3</v>
      </c>
      <c r="E21" s="444"/>
      <c r="F21" s="27" t="str">
        <f>_xlfn.IFNA(HLOOKUP($F$13,'Control Efficiencies O&amp;G'!$A$1:$L$63,ROW('Control Efficiencies O&amp;G'!3:3),FALSE),"")</f>
        <v/>
      </c>
      <c r="G21" s="283" t="str">
        <f>_xlfn.IFNA(HLOOKUP($F$14,'Control Efficiencies O&amp;G'!$A$1:$L$63,ROW('Control Efficiencies O&amp;G'!3:3),FALSE),"")</f>
        <v/>
      </c>
      <c r="H21" s="284"/>
      <c r="I21" s="52" t="str">
        <f t="shared" ref="I21:I80" si="0">IFERROR(C21*D21*MIN(1-F21,1-G21),"")</f>
        <v/>
      </c>
      <c r="J21" s="29" t="str">
        <f t="shared" ref="J21:J78" si="1">IFERROR(I21*4.38,"")</f>
        <v/>
      </c>
    </row>
    <row r="22" spans="1:10" x14ac:dyDescent="0.2">
      <c r="A22" s="113" t="s">
        <v>12560</v>
      </c>
      <c r="B22" s="114" t="s">
        <v>12588</v>
      </c>
      <c r="C22" s="82"/>
      <c r="D22" s="443">
        <v>9.92E-3</v>
      </c>
      <c r="E22" s="444"/>
      <c r="F22" s="27" t="str">
        <f>_xlfn.IFNA(HLOOKUP($F$13,'Control Efficiencies O&amp;G'!$A$1:$L$63,ROW('Control Efficiencies O&amp;G'!4:4),FALSE),"")</f>
        <v/>
      </c>
      <c r="G22" s="283" t="str">
        <f>_xlfn.IFNA(HLOOKUP($F$14,'Control Efficiencies O&amp;G'!$A$1:$L$63,ROW('Control Efficiencies O&amp;G'!4:4),FALSE),"")</f>
        <v/>
      </c>
      <c r="H22" s="284"/>
      <c r="I22" s="52" t="str">
        <f t="shared" si="0"/>
        <v/>
      </c>
      <c r="J22" s="29" t="str">
        <f t="shared" si="1"/>
        <v/>
      </c>
    </row>
    <row r="23" spans="1:10" x14ac:dyDescent="0.2">
      <c r="A23" s="113" t="s">
        <v>7</v>
      </c>
      <c r="B23" s="114" t="s">
        <v>59</v>
      </c>
      <c r="C23" s="82"/>
      <c r="D23" s="443">
        <v>1.8499999999999999E-5</v>
      </c>
      <c r="E23" s="444"/>
      <c r="F23" s="27" t="str">
        <f>_xlfn.IFNA(HLOOKUP($F$13,'Control Efficiencies O&amp;G'!$A$1:$L$63,ROW('Control Efficiencies O&amp;G'!5:5),FALSE),"")</f>
        <v/>
      </c>
      <c r="G23" s="283" t="str">
        <f>_xlfn.IFNA(HLOOKUP($F$14,'Control Efficiencies O&amp;G'!$A$1:$L$63,ROW('Control Efficiencies O&amp;G'!5:5),FALSE),"")</f>
        <v/>
      </c>
      <c r="H23" s="284"/>
      <c r="I23" s="52" t="str">
        <f t="shared" si="0"/>
        <v/>
      </c>
      <c r="J23" s="29" t="str">
        <f t="shared" si="1"/>
        <v/>
      </c>
    </row>
    <row r="24" spans="1:10" x14ac:dyDescent="0.2">
      <c r="A24" s="113" t="s">
        <v>7</v>
      </c>
      <c r="B24" s="114" t="s">
        <v>60</v>
      </c>
      <c r="C24" s="82"/>
      <c r="D24" s="443">
        <v>5.4999999999999997E-3</v>
      </c>
      <c r="E24" s="444"/>
      <c r="F24" s="27" t="str">
        <f>_xlfn.IFNA(HLOOKUP($F$13,'Control Efficiencies O&amp;G'!$A$1:$L$63,ROW('Control Efficiencies O&amp;G'!6:6),FALSE),"")</f>
        <v/>
      </c>
      <c r="G24" s="283" t="str">
        <f>_xlfn.IFNA(HLOOKUP($F$14,'Control Efficiencies O&amp;G'!$A$1:$L$63,ROW('Control Efficiencies O&amp;G'!6:6),FALSE),"")</f>
        <v/>
      </c>
      <c r="H24" s="284"/>
      <c r="I24" s="52" t="str">
        <f t="shared" si="0"/>
        <v/>
      </c>
      <c r="J24" s="29" t="str">
        <f t="shared" si="1"/>
        <v/>
      </c>
    </row>
    <row r="25" spans="1:10" x14ac:dyDescent="0.2">
      <c r="A25" s="113" t="s">
        <v>12587</v>
      </c>
      <c r="B25" s="114" t="s">
        <v>12589</v>
      </c>
      <c r="C25" s="82"/>
      <c r="D25" s="443">
        <v>5.4999999999999997E-3</v>
      </c>
      <c r="E25" s="444"/>
      <c r="F25" s="27" t="str">
        <f>_xlfn.IFNA(HLOOKUP($F$13,'Control Efficiencies O&amp;G'!$A$1:$L$63,ROW('Control Efficiencies O&amp;G'!7:7),FALSE),"")</f>
        <v/>
      </c>
      <c r="G25" s="283" t="str">
        <f>_xlfn.IFNA(HLOOKUP($F$14,'Control Efficiencies O&amp;G'!$A$1:$L$63,ROW('Control Efficiencies O&amp;G'!7:7),FALSE),"")</f>
        <v/>
      </c>
      <c r="H25" s="284"/>
      <c r="I25" s="52" t="str">
        <f t="shared" si="0"/>
        <v/>
      </c>
      <c r="J25" s="29" t="str">
        <f t="shared" si="1"/>
        <v/>
      </c>
    </row>
    <row r="26" spans="1:10" x14ac:dyDescent="0.2">
      <c r="A26" s="113" t="s">
        <v>12560</v>
      </c>
      <c r="B26" s="114" t="s">
        <v>12589</v>
      </c>
      <c r="C26" s="82"/>
      <c r="D26" s="443">
        <v>5.4999999999999997E-3</v>
      </c>
      <c r="E26" s="444"/>
      <c r="F26" s="27" t="str">
        <f>_xlfn.IFNA(HLOOKUP($F$13,'Control Efficiencies O&amp;G'!$A$1:$L$63,ROW('Control Efficiencies O&amp;G'!8:8),FALSE),"")</f>
        <v/>
      </c>
      <c r="G26" s="283" t="str">
        <f>_xlfn.IFNA(HLOOKUP($F$14,'Control Efficiencies O&amp;G'!$A$1:$L$63,ROW('Control Efficiencies O&amp;G'!8:8),FALSE),"")</f>
        <v/>
      </c>
      <c r="H26" s="284"/>
      <c r="I26" s="52" t="str">
        <f t="shared" si="0"/>
        <v/>
      </c>
      <c r="J26" s="29" t="str">
        <f t="shared" si="1"/>
        <v/>
      </c>
    </row>
    <row r="27" spans="1:10" x14ac:dyDescent="0.2">
      <c r="A27" s="113" t="s">
        <v>7</v>
      </c>
      <c r="B27" s="114" t="s">
        <v>58</v>
      </c>
      <c r="C27" s="82"/>
      <c r="D27" s="443">
        <v>2.1599999999999999E-4</v>
      </c>
      <c r="E27" s="444"/>
      <c r="F27" s="27" t="str">
        <f>_xlfn.IFNA(HLOOKUP($F$13,'Control Efficiencies O&amp;G'!$A$1:$L$63,ROW('Control Efficiencies O&amp;G'!9:9),FALSE),"")</f>
        <v/>
      </c>
      <c r="G27" s="283" t="str">
        <f>_xlfn.IFNA(HLOOKUP($F$14,'Control Efficiencies O&amp;G'!$A$1:$L$63,ROW('Control Efficiencies O&amp;G'!9:9),FALSE),"")</f>
        <v/>
      </c>
      <c r="H27" s="284"/>
      <c r="I27" s="52" t="str">
        <f t="shared" si="0"/>
        <v/>
      </c>
      <c r="J27" s="29" t="str">
        <f t="shared" si="1"/>
        <v/>
      </c>
    </row>
    <row r="28" spans="1:10" x14ac:dyDescent="0.2">
      <c r="A28" s="113" t="s">
        <v>45</v>
      </c>
      <c r="B28" s="114" t="s">
        <v>15</v>
      </c>
      <c r="C28" s="82"/>
      <c r="D28" s="443">
        <v>0</v>
      </c>
      <c r="E28" s="444"/>
      <c r="F28" s="27" t="str">
        <f>_xlfn.IFNA(HLOOKUP($F$13,'Control Efficiencies O&amp;G'!$A$1:$L$63,ROW('Control Efficiencies O&amp;G'!10:10),FALSE),"")</f>
        <v/>
      </c>
      <c r="G28" s="283" t="str">
        <f>_xlfn.IFNA(HLOOKUP($F$14,'Control Efficiencies O&amp;G'!$A$1:$L$63,ROW('Control Efficiencies O&amp;G'!10:10),FALSE),"")</f>
        <v/>
      </c>
      <c r="H28" s="284"/>
      <c r="I28" s="52" t="str">
        <f t="shared" si="0"/>
        <v/>
      </c>
      <c r="J28" s="29" t="str">
        <f t="shared" si="1"/>
        <v/>
      </c>
    </row>
    <row r="29" spans="1:10" x14ac:dyDescent="0.2">
      <c r="A29" s="113" t="s">
        <v>11</v>
      </c>
      <c r="B29" s="114" t="s">
        <v>55</v>
      </c>
      <c r="C29" s="82"/>
      <c r="D29" s="443">
        <v>5.2900000000000004E-3</v>
      </c>
      <c r="E29" s="444"/>
      <c r="F29" s="27" t="str">
        <f>_xlfn.IFNA(HLOOKUP($F$13,'Control Efficiencies O&amp;G'!$A$1:$L$63,ROW('Control Efficiencies O&amp;G'!11:11),FALSE),"")</f>
        <v/>
      </c>
      <c r="G29" s="283" t="str">
        <f>_xlfn.IFNA(HLOOKUP($F$14,'Control Efficiencies O&amp;G'!$A$1:$L$63,ROW('Control Efficiencies O&amp;G'!11:11),FALSE),"")</f>
        <v/>
      </c>
      <c r="H29" s="284"/>
      <c r="I29" s="52" t="str">
        <f t="shared" si="0"/>
        <v/>
      </c>
      <c r="J29" s="29" t="str">
        <f t="shared" si="1"/>
        <v/>
      </c>
    </row>
    <row r="30" spans="1:10" x14ac:dyDescent="0.2">
      <c r="A30" s="113" t="s">
        <v>11</v>
      </c>
      <c r="B30" s="114" t="s">
        <v>56</v>
      </c>
      <c r="C30" s="82"/>
      <c r="D30" s="443">
        <v>1.1299999999999999E-3</v>
      </c>
      <c r="E30" s="444"/>
      <c r="F30" s="27" t="str">
        <f>_xlfn.IFNA(HLOOKUP($F$13,'Control Efficiencies O&amp;G'!$A$1:$L$63,ROW('Control Efficiencies O&amp;G'!12:12),FALSE),"")</f>
        <v/>
      </c>
      <c r="G30" s="283" t="str">
        <f>_xlfn.IFNA(HLOOKUP($F$14,'Control Efficiencies O&amp;G'!$A$1:$L$63,ROW('Control Efficiencies O&amp;G'!12:12),FALSE),"")</f>
        <v/>
      </c>
      <c r="H30" s="284"/>
      <c r="I30" s="52" t="str">
        <f t="shared" si="0"/>
        <v/>
      </c>
      <c r="J30" s="29" t="str">
        <f t="shared" si="1"/>
        <v/>
      </c>
    </row>
    <row r="31" spans="1:10" x14ac:dyDescent="0.2">
      <c r="A31" s="113" t="s">
        <v>11</v>
      </c>
      <c r="B31" s="114" t="s">
        <v>57</v>
      </c>
      <c r="C31" s="82"/>
      <c r="D31" s="443">
        <v>2.8660000000000001E-2</v>
      </c>
      <c r="E31" s="444"/>
      <c r="F31" s="27" t="str">
        <f>_xlfn.IFNA(HLOOKUP($F$13,'Control Efficiencies O&amp;G'!$A$1:$L$63,ROW('Control Efficiencies O&amp;G'!13:13),FALSE),"")</f>
        <v/>
      </c>
      <c r="G31" s="283" t="str">
        <f>_xlfn.IFNA(HLOOKUP($F$14,'Control Efficiencies O&amp;G'!$A$1:$L$63,ROW('Control Efficiencies O&amp;G'!13:13),FALSE),"")</f>
        <v/>
      </c>
      <c r="H31" s="284"/>
      <c r="I31" s="52" t="str">
        <f t="shared" si="0"/>
        <v/>
      </c>
      <c r="J31" s="29" t="str">
        <f t="shared" si="1"/>
        <v/>
      </c>
    </row>
    <row r="32" spans="1:10" x14ac:dyDescent="0.2">
      <c r="A32" s="113" t="s">
        <v>11</v>
      </c>
      <c r="B32" s="114" t="s">
        <v>58</v>
      </c>
      <c r="C32" s="82"/>
      <c r="D32" s="443">
        <v>5.1999999999999997E-5</v>
      </c>
      <c r="E32" s="444"/>
      <c r="F32" s="27" t="str">
        <f>_xlfn.IFNA(HLOOKUP($F$13,'Control Efficiencies O&amp;G'!$A$1:$L$63,ROW('Control Efficiencies O&amp;G'!14:14),FALSE),"")</f>
        <v/>
      </c>
      <c r="G32" s="283" t="str">
        <f>_xlfn.IFNA(HLOOKUP($F$14,'Control Efficiencies O&amp;G'!$A$1:$L$63,ROW('Control Efficiencies O&amp;G'!14:14),FALSE),"")</f>
        <v/>
      </c>
      <c r="H32" s="284"/>
      <c r="I32" s="52" t="str">
        <f t="shared" si="0"/>
        <v/>
      </c>
      <c r="J32" s="29" t="str">
        <f t="shared" si="1"/>
        <v/>
      </c>
    </row>
    <row r="33" spans="1:10" x14ac:dyDescent="0.2">
      <c r="A33" s="113" t="s">
        <v>44</v>
      </c>
      <c r="B33" s="114" t="s">
        <v>15</v>
      </c>
      <c r="C33" s="82"/>
      <c r="D33" s="443">
        <v>0</v>
      </c>
      <c r="E33" s="444"/>
      <c r="F33" s="27" t="str">
        <f>_xlfn.IFNA(HLOOKUP($F$13,'Control Efficiencies O&amp;G'!$A$1:$L$63,ROW('Control Efficiencies O&amp;G'!15:15),FALSE),"")</f>
        <v/>
      </c>
      <c r="G33" s="283" t="str">
        <f>_xlfn.IFNA(HLOOKUP($F$14,'Control Efficiencies O&amp;G'!$A$1:$L$63,ROW('Control Efficiencies O&amp;G'!15:15),FALSE),"")</f>
        <v/>
      </c>
      <c r="H33" s="284"/>
      <c r="I33" s="52" t="str">
        <f t="shared" si="0"/>
        <v/>
      </c>
      <c r="J33" s="29" t="str">
        <f t="shared" si="1"/>
        <v/>
      </c>
    </row>
    <row r="34" spans="1:10" x14ac:dyDescent="0.2">
      <c r="A34" s="113" t="s">
        <v>65</v>
      </c>
      <c r="B34" s="114" t="s">
        <v>55</v>
      </c>
      <c r="C34" s="82"/>
      <c r="D34" s="443">
        <v>8.5999999999999998E-4</v>
      </c>
      <c r="E34" s="444"/>
      <c r="F34" s="27" t="str">
        <f>_xlfn.IFNA(HLOOKUP($F$13,'Control Efficiencies O&amp;G'!$A$1:$L$63,ROW('Control Efficiencies O&amp;G'!16:16),FALSE),"")</f>
        <v/>
      </c>
      <c r="G34" s="283" t="str">
        <f>_xlfn.IFNA(HLOOKUP($F$14,'Control Efficiencies O&amp;G'!$A$1:$L$63,ROW('Control Efficiencies O&amp;G'!16:16),FALSE),"")</f>
        <v/>
      </c>
      <c r="H34" s="284"/>
      <c r="I34" s="52" t="str">
        <f t="shared" si="0"/>
        <v/>
      </c>
      <c r="J34" s="29" t="str">
        <f t="shared" si="1"/>
        <v/>
      </c>
    </row>
    <row r="35" spans="1:10" x14ac:dyDescent="0.2">
      <c r="A35" s="113" t="s">
        <v>12590</v>
      </c>
      <c r="B35" s="114" t="s">
        <v>12585</v>
      </c>
      <c r="C35" s="82"/>
      <c r="D35" s="443">
        <v>8.5999999999999998E-4</v>
      </c>
      <c r="E35" s="444"/>
      <c r="F35" s="27" t="str">
        <f>_xlfn.IFNA(HLOOKUP($F$13,'Control Efficiencies O&amp;G'!$A$1:$L$63,ROW('Control Efficiencies O&amp;G'!17:17),FALSE),"")</f>
        <v/>
      </c>
      <c r="G35" s="283" t="str">
        <f>_xlfn.IFNA(HLOOKUP($F$14,'Control Efficiencies O&amp;G'!$A$1:$L$63,ROW('Control Efficiencies O&amp;G'!17:17),FALSE),"")</f>
        <v/>
      </c>
      <c r="H35" s="284"/>
      <c r="I35" s="52" t="str">
        <f t="shared" si="0"/>
        <v/>
      </c>
      <c r="J35" s="29" t="str">
        <f t="shared" si="1"/>
        <v/>
      </c>
    </row>
    <row r="36" spans="1:10" x14ac:dyDescent="0.2">
      <c r="A36" s="113" t="s">
        <v>12596</v>
      </c>
      <c r="B36" s="114" t="s">
        <v>12588</v>
      </c>
      <c r="C36" s="82"/>
      <c r="D36" s="443">
        <v>8.5999999999999998E-4</v>
      </c>
      <c r="E36" s="444"/>
      <c r="F36" s="27" t="str">
        <f>_xlfn.IFNA(HLOOKUP($F$13,'Control Efficiencies O&amp;G'!$A$1:$L$63,ROW('Control Efficiencies O&amp;G'!18:18),FALSE),"")</f>
        <v/>
      </c>
      <c r="G36" s="283" t="str">
        <f>_xlfn.IFNA(HLOOKUP($F$14,'Control Efficiencies O&amp;G'!$A$1:$L$63,ROW('Control Efficiencies O&amp;G'!18:18),FALSE),"")</f>
        <v/>
      </c>
      <c r="H36" s="284"/>
      <c r="I36" s="52" t="str">
        <f t="shared" si="0"/>
        <v/>
      </c>
      <c r="J36" s="29" t="str">
        <f t="shared" si="1"/>
        <v/>
      </c>
    </row>
    <row r="37" spans="1:10" x14ac:dyDescent="0.2">
      <c r="A37" s="113" t="s">
        <v>65</v>
      </c>
      <c r="B37" s="114" t="s">
        <v>56</v>
      </c>
      <c r="C37" s="82"/>
      <c r="D37" s="443">
        <v>8.6000000000000002E-7</v>
      </c>
      <c r="E37" s="444"/>
      <c r="F37" s="27" t="str">
        <f>_xlfn.IFNA(HLOOKUP($F$13,'Control Efficiencies O&amp;G'!$A$1:$L$63,ROW('Control Efficiencies O&amp;G'!19:19),FALSE),"")</f>
        <v/>
      </c>
      <c r="G37" s="283" t="str">
        <f>_xlfn.IFNA(HLOOKUP($F$14,'Control Efficiencies O&amp;G'!$A$1:$L$63,ROW('Control Efficiencies O&amp;G'!19:19),FALSE),"")</f>
        <v/>
      </c>
      <c r="H37" s="284"/>
      <c r="I37" s="52" t="str">
        <f t="shared" si="0"/>
        <v/>
      </c>
      <c r="J37" s="29" t="str">
        <f t="shared" si="1"/>
        <v/>
      </c>
    </row>
    <row r="38" spans="1:10" x14ac:dyDescent="0.2">
      <c r="A38" s="113" t="s">
        <v>65</v>
      </c>
      <c r="B38" s="114" t="s">
        <v>57</v>
      </c>
      <c r="C38" s="82"/>
      <c r="D38" s="443">
        <v>2.43E-4</v>
      </c>
      <c r="E38" s="444"/>
      <c r="F38" s="27" t="str">
        <f>_xlfn.IFNA(HLOOKUP($F$13,'Control Efficiencies O&amp;G'!$A$1:$L$63,ROW('Control Efficiencies O&amp;G'!20:20),FALSE),"")</f>
        <v/>
      </c>
      <c r="G38" s="283" t="str">
        <f>_xlfn.IFNA(HLOOKUP($F$14,'Control Efficiencies O&amp;G'!$A$1:$L$63,ROW('Control Efficiencies O&amp;G'!20:20),FALSE),"")</f>
        <v/>
      </c>
      <c r="H38" s="284"/>
      <c r="I38" s="52" t="str">
        <f t="shared" si="0"/>
        <v/>
      </c>
      <c r="J38" s="29" t="str">
        <f t="shared" si="1"/>
        <v/>
      </c>
    </row>
    <row r="39" spans="1:10" x14ac:dyDescent="0.2">
      <c r="A39" s="113" t="s">
        <v>12590</v>
      </c>
      <c r="B39" s="114" t="s">
        <v>12589</v>
      </c>
      <c r="C39" s="82"/>
      <c r="D39" s="443">
        <v>2.43E-4</v>
      </c>
      <c r="E39" s="444"/>
      <c r="F39" s="27" t="str">
        <f>_xlfn.IFNA(HLOOKUP($F$13,'Control Efficiencies O&amp;G'!$A$1:$L$63,ROW('Control Efficiencies O&amp;G'!21:21),FALSE),"")</f>
        <v/>
      </c>
      <c r="G39" s="283" t="str">
        <f>_xlfn.IFNA(HLOOKUP($F$14,'Control Efficiencies O&amp;G'!$A$1:$L$63,ROW('Control Efficiencies O&amp;G'!21:21),FALSE),"")</f>
        <v/>
      </c>
      <c r="H39" s="284"/>
      <c r="I39" s="52" t="str">
        <f t="shared" si="0"/>
        <v/>
      </c>
      <c r="J39" s="29" t="str">
        <f t="shared" si="1"/>
        <v/>
      </c>
    </row>
    <row r="40" spans="1:10" x14ac:dyDescent="0.2">
      <c r="A40" s="113" t="s">
        <v>12596</v>
      </c>
      <c r="B40" s="114" t="s">
        <v>12589</v>
      </c>
      <c r="C40" s="82"/>
      <c r="D40" s="443">
        <v>2.43E-4</v>
      </c>
      <c r="E40" s="444"/>
      <c r="F40" s="27" t="str">
        <f>_xlfn.IFNA(HLOOKUP($F$13,'Control Efficiencies O&amp;G'!$A$1:$L$63,ROW('Control Efficiencies O&amp;G'!22:22),FALSE),"")</f>
        <v/>
      </c>
      <c r="G40" s="283" t="str">
        <f>_xlfn.IFNA(HLOOKUP($F$14,'Control Efficiencies O&amp;G'!$A$1:$L$63,ROW('Control Efficiencies O&amp;G'!22:22),FALSE),"")</f>
        <v/>
      </c>
      <c r="H40" s="284"/>
      <c r="I40" s="52" t="str">
        <f t="shared" si="0"/>
        <v/>
      </c>
      <c r="J40" s="29" t="str">
        <f t="shared" si="1"/>
        <v/>
      </c>
    </row>
    <row r="41" spans="1:10" x14ac:dyDescent="0.2">
      <c r="A41" s="113" t="s">
        <v>65</v>
      </c>
      <c r="B41" s="114" t="s">
        <v>58</v>
      </c>
      <c r="C41" s="82"/>
      <c r="D41" s="443">
        <v>6.0000000000000002E-6</v>
      </c>
      <c r="E41" s="444"/>
      <c r="F41" s="27" t="str">
        <f>_xlfn.IFNA(HLOOKUP($F$13,'Control Efficiencies O&amp;G'!$A$1:$L$63,ROW('Control Efficiencies O&amp;G'!23:23),FALSE),"")</f>
        <v/>
      </c>
      <c r="G41" s="283" t="str">
        <f>_xlfn.IFNA(HLOOKUP($F$14,'Control Efficiencies O&amp;G'!$A$1:$L$63,ROW('Control Efficiencies O&amp;G'!23:23),FALSE),"")</f>
        <v/>
      </c>
      <c r="H41" s="284"/>
      <c r="I41" s="52" t="str">
        <f t="shared" si="0"/>
        <v/>
      </c>
      <c r="J41" s="29" t="str">
        <f t="shared" si="1"/>
        <v/>
      </c>
    </row>
    <row r="42" spans="1:10" x14ac:dyDescent="0.2">
      <c r="A42" s="38" t="s">
        <v>47</v>
      </c>
      <c r="B42" s="27" t="s">
        <v>15</v>
      </c>
      <c r="C42" s="82"/>
      <c r="D42" s="443">
        <v>0</v>
      </c>
      <c r="E42" s="444"/>
      <c r="F42" s="27" t="str">
        <f>_xlfn.IFNA(HLOOKUP($F$13,'Control Efficiencies O&amp;G'!$A$1:$L$63,ROW('Control Efficiencies O&amp;G'!24:24),FALSE),"")</f>
        <v/>
      </c>
      <c r="G42" s="283" t="str">
        <f>_xlfn.IFNA(HLOOKUP($F$14,'Control Efficiencies O&amp;G'!$A$1:$L$63,ROW('Control Efficiencies O&amp;G'!24:24),FALSE),"")</f>
        <v/>
      </c>
      <c r="H42" s="284"/>
      <c r="I42" s="52" t="str">
        <f t="shared" si="0"/>
        <v/>
      </c>
      <c r="J42" s="29" t="str">
        <f t="shared" si="1"/>
        <v/>
      </c>
    </row>
    <row r="43" spans="1:10" x14ac:dyDescent="0.2">
      <c r="A43" s="38" t="s">
        <v>12</v>
      </c>
      <c r="B43" s="27" t="s">
        <v>55</v>
      </c>
      <c r="C43" s="82"/>
      <c r="D43" s="283">
        <v>1.9400000000000001E-2</v>
      </c>
      <c r="E43" s="284"/>
      <c r="F43" s="27" t="str">
        <f>_xlfn.IFNA(HLOOKUP($F$13,'Control Efficiencies O&amp;G'!$A$1:$L$63,ROW('Control Efficiencies O&amp;G'!25:25),FALSE),"")</f>
        <v/>
      </c>
      <c r="G43" s="283" t="str">
        <f>_xlfn.IFNA(HLOOKUP($F$14,'Control Efficiencies O&amp;G'!$A$1:$L$63,ROW('Control Efficiencies O&amp;G'!25:25),FALSE),"")</f>
        <v/>
      </c>
      <c r="H43" s="284"/>
      <c r="I43" s="52" t="str">
        <f t="shared" si="0"/>
        <v/>
      </c>
      <c r="J43" s="29" t="str">
        <f t="shared" si="1"/>
        <v/>
      </c>
    </row>
    <row r="44" spans="1:10" x14ac:dyDescent="0.2">
      <c r="A44" s="38" t="s">
        <v>12</v>
      </c>
      <c r="B44" s="27" t="s">
        <v>56</v>
      </c>
      <c r="C44" s="82"/>
      <c r="D44" s="283">
        <v>6.8300000000000007E-5</v>
      </c>
      <c r="E44" s="284"/>
      <c r="F44" s="27" t="str">
        <f>_xlfn.IFNA(HLOOKUP($F$13,'Control Efficiencies O&amp;G'!$A$1:$L$63,ROW('Control Efficiencies O&amp;G'!26:26),FALSE),"")</f>
        <v/>
      </c>
      <c r="G44" s="283" t="str">
        <f>_xlfn.IFNA(HLOOKUP($F$14,'Control Efficiencies O&amp;G'!$A$1:$L$63,ROW('Control Efficiencies O&amp;G'!26:26),FALSE),"")</f>
        <v/>
      </c>
      <c r="H44" s="284"/>
      <c r="I44" s="52" t="str">
        <f t="shared" si="0"/>
        <v/>
      </c>
      <c r="J44" s="29" t="str">
        <f t="shared" si="1"/>
        <v/>
      </c>
    </row>
    <row r="45" spans="1:10" x14ac:dyDescent="0.2">
      <c r="A45" s="38" t="s">
        <v>12</v>
      </c>
      <c r="B45" s="27" t="s">
        <v>57</v>
      </c>
      <c r="C45" s="82"/>
      <c r="D45" s="283">
        <v>1.6500000000000001E-2</v>
      </c>
      <c r="E45" s="284"/>
      <c r="F45" s="27" t="str">
        <f>_xlfn.IFNA(HLOOKUP($F$13,'Control Efficiencies O&amp;G'!$A$1:$L$63,ROW('Control Efficiencies O&amp;G'!27:27),FALSE),"")</f>
        <v/>
      </c>
      <c r="G45" s="283" t="str">
        <f>_xlfn.IFNA(HLOOKUP($F$14,'Control Efficiencies O&amp;G'!$A$1:$L$63,ROW('Control Efficiencies O&amp;G'!27:27),FALSE),"")</f>
        <v/>
      </c>
      <c r="H45" s="284"/>
      <c r="I45" s="52" t="str">
        <f t="shared" si="0"/>
        <v/>
      </c>
      <c r="J45" s="29" t="str">
        <f t="shared" si="1"/>
        <v/>
      </c>
    </row>
    <row r="46" spans="1:10" x14ac:dyDescent="0.2">
      <c r="A46" s="38" t="s">
        <v>12</v>
      </c>
      <c r="B46" s="27" t="s">
        <v>58</v>
      </c>
      <c r="C46" s="82"/>
      <c r="D46" s="283">
        <v>3.09E-2</v>
      </c>
      <c r="E46" s="284"/>
      <c r="F46" s="27" t="str">
        <f>_xlfn.IFNA(HLOOKUP($F$13,'Control Efficiencies O&amp;G'!$A$1:$L$63,ROW('Control Efficiencies O&amp;G'!28:28),FALSE),"")</f>
        <v/>
      </c>
      <c r="G46" s="283" t="str">
        <f>_xlfn.IFNA(HLOOKUP($F$14,'Control Efficiencies O&amp;G'!$A$1:$L$63,ROW('Control Efficiencies O&amp;G'!28:28),FALSE),"")</f>
        <v/>
      </c>
      <c r="H46" s="284"/>
      <c r="I46" s="52" t="str">
        <f t="shared" si="0"/>
        <v/>
      </c>
      <c r="J46" s="29" t="str">
        <f t="shared" si="1"/>
        <v/>
      </c>
    </row>
    <row r="47" spans="1:10" x14ac:dyDescent="0.2">
      <c r="A47" s="38" t="s">
        <v>48</v>
      </c>
      <c r="B47" s="27" t="s">
        <v>15</v>
      </c>
      <c r="C47" s="82"/>
      <c r="D47" s="283">
        <v>0</v>
      </c>
      <c r="E47" s="284"/>
      <c r="F47" s="27" t="str">
        <f>_xlfn.IFNA(HLOOKUP($F$13,'Control Efficiencies O&amp;G'!$A$1:$L$63,ROW('Control Efficiencies O&amp;G'!29:29),FALSE),"")</f>
        <v/>
      </c>
      <c r="G47" s="283" t="str">
        <f>_xlfn.IFNA(HLOOKUP($F$14,'Control Efficiencies O&amp;G'!$A$1:$L$63,ROW('Control Efficiencies O&amp;G'!29:29),FALSE),"")</f>
        <v/>
      </c>
      <c r="H47" s="284"/>
      <c r="I47" s="52" t="str">
        <f t="shared" si="0"/>
        <v/>
      </c>
      <c r="J47" s="29" t="str">
        <f t="shared" si="1"/>
        <v/>
      </c>
    </row>
    <row r="48" spans="1:10" x14ac:dyDescent="0.2">
      <c r="A48" s="38" t="s">
        <v>13</v>
      </c>
      <c r="B48" s="27" t="s">
        <v>55</v>
      </c>
      <c r="C48" s="82"/>
      <c r="D48" s="283">
        <v>1.9400000000000001E-2</v>
      </c>
      <c r="E48" s="284"/>
      <c r="F48" s="27" t="str">
        <f>_xlfn.IFNA(HLOOKUP($F$13,'Control Efficiencies O&amp;G'!$A$1:$L$63,ROW('Control Efficiencies O&amp;G'!30:30),FALSE),"")</f>
        <v/>
      </c>
      <c r="G48" s="283" t="str">
        <f>_xlfn.IFNA(HLOOKUP($F$14,'Control Efficiencies O&amp;G'!$A$1:$L$63,ROW('Control Efficiencies O&amp;G'!30:30),FALSE),"")</f>
        <v/>
      </c>
      <c r="H48" s="284"/>
      <c r="I48" s="52" t="str">
        <f t="shared" si="0"/>
        <v/>
      </c>
      <c r="J48" s="29" t="str">
        <f t="shared" si="1"/>
        <v/>
      </c>
    </row>
    <row r="49" spans="1:10" x14ac:dyDescent="0.2">
      <c r="A49" s="38" t="s">
        <v>13</v>
      </c>
      <c r="B49" s="27" t="s">
        <v>56</v>
      </c>
      <c r="C49" s="82"/>
      <c r="D49" s="283">
        <v>6.8300000000000007E-5</v>
      </c>
      <c r="E49" s="284"/>
      <c r="F49" s="27" t="str">
        <f>_xlfn.IFNA(HLOOKUP($F$13,'Control Efficiencies O&amp;G'!$A$1:$L$63,ROW('Control Efficiencies O&amp;G'!31:31),FALSE),"")</f>
        <v/>
      </c>
      <c r="G49" s="283" t="str">
        <f>_xlfn.IFNA(HLOOKUP($F$14,'Control Efficiencies O&amp;G'!$A$1:$L$63,ROW('Control Efficiencies O&amp;G'!31:31),FALSE),"")</f>
        <v/>
      </c>
      <c r="H49" s="284"/>
      <c r="I49" s="52" t="str">
        <f t="shared" si="0"/>
        <v/>
      </c>
      <c r="J49" s="29" t="str">
        <f t="shared" si="1"/>
        <v/>
      </c>
    </row>
    <row r="50" spans="1:10" x14ac:dyDescent="0.2">
      <c r="A50" s="38" t="s">
        <v>13</v>
      </c>
      <c r="B50" s="27" t="s">
        <v>57</v>
      </c>
      <c r="C50" s="82"/>
      <c r="D50" s="283">
        <v>1.6500000000000001E-2</v>
      </c>
      <c r="E50" s="284"/>
      <c r="F50" s="27" t="str">
        <f>_xlfn.IFNA(HLOOKUP($F$13,'Control Efficiencies O&amp;G'!$A$1:$L$63,ROW('Control Efficiencies O&amp;G'!32:32),FALSE),"")</f>
        <v/>
      </c>
      <c r="G50" s="283" t="str">
        <f>_xlfn.IFNA(HLOOKUP($F$14,'Control Efficiencies O&amp;G'!$A$1:$L$63,ROW('Control Efficiencies O&amp;G'!32:32),FALSE),"")</f>
        <v/>
      </c>
      <c r="H50" s="284"/>
      <c r="I50" s="52" t="str">
        <f t="shared" si="0"/>
        <v/>
      </c>
      <c r="J50" s="29" t="str">
        <f t="shared" si="1"/>
        <v/>
      </c>
    </row>
    <row r="51" spans="1:10" x14ac:dyDescent="0.2">
      <c r="A51" s="38" t="s">
        <v>13</v>
      </c>
      <c r="B51" s="27" t="s">
        <v>58</v>
      </c>
      <c r="C51" s="82"/>
      <c r="D51" s="283">
        <v>3.09E-2</v>
      </c>
      <c r="E51" s="284"/>
      <c r="F51" s="27" t="str">
        <f>_xlfn.IFNA(HLOOKUP($F$13,'Control Efficiencies O&amp;G'!$A$1:$L$63,ROW('Control Efficiencies O&amp;G'!33:33),FALSE),"")</f>
        <v/>
      </c>
      <c r="G51" s="283" t="str">
        <f>_xlfn.IFNA(HLOOKUP($F$14,'Control Efficiencies O&amp;G'!$A$1:$L$63,ROW('Control Efficiencies O&amp;G'!33:33),FALSE),"")</f>
        <v/>
      </c>
      <c r="H51" s="284"/>
      <c r="I51" s="52" t="str">
        <f t="shared" si="0"/>
        <v/>
      </c>
      <c r="J51" s="29" t="str">
        <f t="shared" si="1"/>
        <v/>
      </c>
    </row>
    <row r="52" spans="1:10" x14ac:dyDescent="0.2">
      <c r="A52" s="38" t="s">
        <v>43</v>
      </c>
      <c r="B52" s="27" t="s">
        <v>15</v>
      </c>
      <c r="C52" s="82"/>
      <c r="D52" s="283">
        <v>0</v>
      </c>
      <c r="E52" s="284"/>
      <c r="F52" s="27" t="str">
        <f>_xlfn.IFNA(HLOOKUP($F$13,'Control Efficiencies O&amp;G'!$A$1:$L$63,ROW('Control Efficiencies O&amp;G'!34:34),FALSE),"")</f>
        <v/>
      </c>
      <c r="G52" s="283" t="str">
        <f>_xlfn.IFNA(HLOOKUP($F$14,'Control Efficiencies O&amp;G'!$A$1:$L$63,ROW('Control Efficiencies O&amp;G'!34:34),FALSE),"")</f>
        <v/>
      </c>
      <c r="H52" s="284"/>
      <c r="I52" s="52" t="str">
        <f t="shared" si="0"/>
        <v/>
      </c>
      <c r="J52" s="29" t="str">
        <f t="shared" si="1"/>
        <v/>
      </c>
    </row>
    <row r="53" spans="1:10" x14ac:dyDescent="0.2">
      <c r="A53" s="38" t="s">
        <v>14</v>
      </c>
      <c r="B53" s="27" t="s">
        <v>55</v>
      </c>
      <c r="C53" s="82"/>
      <c r="D53" s="283">
        <v>4.4099999999999999E-3</v>
      </c>
      <c r="E53" s="284"/>
      <c r="F53" s="27" t="str">
        <f>_xlfn.IFNA(HLOOKUP($F$13,'Control Efficiencies O&amp;G'!$A$1:$L$63,ROW('Control Efficiencies O&amp;G'!35:35),FALSE),"")</f>
        <v/>
      </c>
      <c r="G53" s="283" t="str">
        <f>_xlfn.IFNA(HLOOKUP($F$14,'Control Efficiencies O&amp;G'!$A$1:$L$63,ROW('Control Efficiencies O&amp;G'!35:35),FALSE),"")</f>
        <v/>
      </c>
      <c r="H53" s="284"/>
      <c r="I53" s="52" t="str">
        <f t="shared" si="0"/>
        <v/>
      </c>
      <c r="J53" s="29" t="str">
        <f>IFERROR(I53*4.38,"")</f>
        <v/>
      </c>
    </row>
    <row r="54" spans="1:10" x14ac:dyDescent="0.2">
      <c r="A54" s="38" t="s">
        <v>14</v>
      </c>
      <c r="B54" s="27" t="s">
        <v>56</v>
      </c>
      <c r="C54" s="82"/>
      <c r="D54" s="283">
        <v>3.0899999999999998E-4</v>
      </c>
      <c r="E54" s="284"/>
      <c r="F54" s="27" t="str">
        <f>_xlfn.IFNA(HLOOKUP($F$13,'Control Efficiencies O&amp;G'!$A$1:$L$63,ROW('Control Efficiencies O&amp;G'!36:36),FALSE),"")</f>
        <v/>
      </c>
      <c r="G54" s="283" t="str">
        <f>_xlfn.IFNA(HLOOKUP($F$14,'Control Efficiencies O&amp;G'!$A$1:$L$63,ROW('Control Efficiencies O&amp;G'!36:36),FALSE),"")</f>
        <v/>
      </c>
      <c r="H54" s="284"/>
      <c r="I54" s="52" t="str">
        <f t="shared" si="0"/>
        <v/>
      </c>
      <c r="J54" s="29" t="str">
        <f t="shared" si="1"/>
        <v/>
      </c>
    </row>
    <row r="55" spans="1:10" x14ac:dyDescent="0.2">
      <c r="A55" s="38" t="s">
        <v>14</v>
      </c>
      <c r="B55" s="27" t="s">
        <v>57</v>
      </c>
      <c r="C55" s="82"/>
      <c r="D55" s="283">
        <v>3.0899999999999999E-3</v>
      </c>
      <c r="E55" s="284"/>
      <c r="F55" s="27" t="str">
        <f>_xlfn.IFNA(HLOOKUP($F$13,'Control Efficiencies O&amp;G'!$A$1:$L$63,ROW('Control Efficiencies O&amp;G'!37:37),FALSE),"")</f>
        <v/>
      </c>
      <c r="G55" s="283" t="str">
        <f>_xlfn.IFNA(HLOOKUP($F$14,'Control Efficiencies O&amp;G'!$A$1:$L$63,ROW('Control Efficiencies O&amp;G'!37:37),FALSE),"")</f>
        <v/>
      </c>
      <c r="H55" s="284"/>
      <c r="I55" s="52" t="str">
        <f t="shared" si="0"/>
        <v/>
      </c>
      <c r="J55" s="29" t="str">
        <f t="shared" si="1"/>
        <v/>
      </c>
    </row>
    <row r="56" spans="1:10" x14ac:dyDescent="0.2">
      <c r="A56" s="38" t="s">
        <v>14</v>
      </c>
      <c r="B56" s="27" t="s">
        <v>58</v>
      </c>
      <c r="C56" s="82"/>
      <c r="D56" s="283">
        <v>5.5000000000000003E-4</v>
      </c>
      <c r="E56" s="284"/>
      <c r="F56" s="27" t="str">
        <f>_xlfn.IFNA(HLOOKUP($F$13,'Control Efficiencies O&amp;G'!$A$1:$L$63,ROW('Control Efficiencies O&amp;G'!38:38),FALSE),"")</f>
        <v/>
      </c>
      <c r="G56" s="283" t="str">
        <f>_xlfn.IFNA(HLOOKUP($F$14,'Control Efficiencies O&amp;G'!$A$1:$L$63,ROW('Control Efficiencies O&amp;G'!38:38),FALSE),"")</f>
        <v/>
      </c>
      <c r="H56" s="284"/>
      <c r="I56" s="52" t="str">
        <f t="shared" si="0"/>
        <v/>
      </c>
      <c r="J56" s="29" t="str">
        <f t="shared" si="1"/>
        <v/>
      </c>
    </row>
    <row r="57" spans="1:10" x14ac:dyDescent="0.2">
      <c r="A57" s="24" t="s">
        <v>46</v>
      </c>
      <c r="B57" s="27" t="s">
        <v>15</v>
      </c>
      <c r="C57" s="82"/>
      <c r="D57" s="283">
        <v>0</v>
      </c>
      <c r="E57" s="284"/>
      <c r="F57" s="27" t="str">
        <f>_xlfn.IFNA(HLOOKUP($F$13,'Control Efficiencies O&amp;G'!$A$1:$L$63,ROW('Control Efficiencies O&amp;G'!39:39),FALSE),"")</f>
        <v/>
      </c>
      <c r="G57" s="283" t="str">
        <f>_xlfn.IFNA(HLOOKUP($F$14,'Control Efficiencies O&amp;G'!$A$1:$L$63,ROW('Control Efficiencies O&amp;G'!39:39),FALSE),"")</f>
        <v/>
      </c>
      <c r="H57" s="284"/>
      <c r="I57" s="52" t="str">
        <f t="shared" si="0"/>
        <v/>
      </c>
      <c r="J57" s="29" t="str">
        <f t="shared" si="1"/>
        <v/>
      </c>
    </row>
    <row r="58" spans="1:10" x14ac:dyDescent="0.2">
      <c r="A58" s="118" t="s">
        <v>12577</v>
      </c>
      <c r="B58" s="119" t="s">
        <v>55</v>
      </c>
      <c r="C58" s="82"/>
      <c r="D58" s="443">
        <v>3.3000000000000002E-2</v>
      </c>
      <c r="E58" s="444"/>
      <c r="F58" s="27" t="str">
        <f>_xlfn.IFNA(HLOOKUP($F$13,'Control Efficiencies O&amp;G'!$A$1:$L$63,ROW('Control Efficiencies O&amp;G'!40:40),FALSE),"")</f>
        <v/>
      </c>
      <c r="G58" s="283" t="str">
        <f>_xlfn.IFNA(HLOOKUP($F$14,'Control Efficiencies O&amp;G'!$A$1:$L$63,ROW('Control Efficiencies O&amp;G'!40:40),FALSE),"")</f>
        <v/>
      </c>
      <c r="H58" s="284"/>
      <c r="I58" s="52" t="str">
        <f t="shared" si="0"/>
        <v/>
      </c>
      <c r="J58" s="29" t="str">
        <f t="shared" si="1"/>
        <v/>
      </c>
    </row>
    <row r="59" spans="1:10" x14ac:dyDescent="0.2">
      <c r="A59" s="118" t="s">
        <v>12577</v>
      </c>
      <c r="B59" s="119" t="s">
        <v>56</v>
      </c>
      <c r="C59" s="82"/>
      <c r="D59" s="443">
        <v>3.3000000000000002E-2</v>
      </c>
      <c r="E59" s="444"/>
      <c r="F59" s="27" t="str">
        <f>_xlfn.IFNA(HLOOKUP($F$13,'Control Efficiencies O&amp;G'!$A$1:$L$63,ROW('Control Efficiencies O&amp;G'!41:41),FALSE),"")</f>
        <v/>
      </c>
      <c r="G59" s="283" t="str">
        <f>_xlfn.IFNA(HLOOKUP($F$14,'Control Efficiencies O&amp;G'!$A$1:$L$63,ROW('Control Efficiencies O&amp;G'!41:41),FALSE),"")</f>
        <v/>
      </c>
      <c r="H59" s="284"/>
      <c r="I59" s="52" t="str">
        <f t="shared" si="0"/>
        <v/>
      </c>
      <c r="J59" s="29" t="str">
        <f t="shared" si="1"/>
        <v/>
      </c>
    </row>
    <row r="60" spans="1:10" x14ac:dyDescent="0.2">
      <c r="A60" s="118" t="s">
        <v>12577</v>
      </c>
      <c r="B60" s="119" t="s">
        <v>57</v>
      </c>
      <c r="C60" s="82"/>
      <c r="D60" s="443">
        <v>3.3000000000000002E-2</v>
      </c>
      <c r="E60" s="444"/>
      <c r="F60" s="27" t="str">
        <f>_xlfn.IFNA(HLOOKUP($F$13,'Control Efficiencies O&amp;G'!$A$1:$L$63,ROW('Control Efficiencies O&amp;G'!42:42),FALSE),"")</f>
        <v/>
      </c>
      <c r="G60" s="283" t="str">
        <f>_xlfn.IFNA(HLOOKUP($F$14,'Control Efficiencies O&amp;G'!$A$1:$L$63,ROW('Control Efficiencies O&amp;G'!42:42),FALSE),"")</f>
        <v/>
      </c>
      <c r="H60" s="284"/>
      <c r="I60" s="52" t="str">
        <f t="shared" si="0"/>
        <v/>
      </c>
      <c r="J60" s="29" t="str">
        <f t="shared" si="1"/>
        <v/>
      </c>
    </row>
    <row r="61" spans="1:10" x14ac:dyDescent="0.2">
      <c r="A61" s="118" t="s">
        <v>12577</v>
      </c>
      <c r="B61" s="119" t="s">
        <v>58</v>
      </c>
      <c r="C61" s="82"/>
      <c r="D61" s="443">
        <v>3.3000000000000002E-2</v>
      </c>
      <c r="E61" s="444"/>
      <c r="F61" s="27" t="str">
        <f>_xlfn.IFNA(HLOOKUP($F$13,'Control Efficiencies O&amp;G'!$A$1:$L$63,ROW('Control Efficiencies O&amp;G'!43:43),FALSE),"")</f>
        <v/>
      </c>
      <c r="G61" s="283" t="str">
        <f>_xlfn.IFNA(HLOOKUP($F$14,'Control Efficiencies O&amp;G'!$A$1:$L$63,ROW('Control Efficiencies O&amp;G'!43:43),FALSE),"")</f>
        <v/>
      </c>
      <c r="H61" s="284"/>
      <c r="I61" s="52" t="str">
        <f t="shared" si="0"/>
        <v/>
      </c>
      <c r="J61" s="29" t="str">
        <f t="shared" si="1"/>
        <v/>
      </c>
    </row>
    <row r="62" spans="1:10" x14ac:dyDescent="0.2">
      <c r="A62" s="118" t="s">
        <v>12578</v>
      </c>
      <c r="B62" s="119" t="s">
        <v>55</v>
      </c>
      <c r="C62" s="82"/>
      <c r="D62" s="443">
        <v>3.3000000000000002E-2</v>
      </c>
      <c r="E62" s="444"/>
      <c r="F62" s="27" t="str">
        <f>_xlfn.IFNA(HLOOKUP($F$13,'Control Efficiencies O&amp;G'!$A$1:$L$63,ROW('Control Efficiencies O&amp;G'!44:44),FALSE),"")</f>
        <v/>
      </c>
      <c r="G62" s="283" t="str">
        <f>_xlfn.IFNA(HLOOKUP($F$14,'Control Efficiencies O&amp;G'!$A$1:$L$63,ROW('Control Efficiencies O&amp;G'!44:44),FALSE),"")</f>
        <v/>
      </c>
      <c r="H62" s="284"/>
      <c r="I62" s="52" t="str">
        <f t="shared" si="0"/>
        <v/>
      </c>
      <c r="J62" s="29" t="str">
        <f t="shared" si="1"/>
        <v/>
      </c>
    </row>
    <row r="63" spans="1:10" x14ac:dyDescent="0.2">
      <c r="A63" s="118" t="s">
        <v>12578</v>
      </c>
      <c r="B63" s="119" t="s">
        <v>56</v>
      </c>
      <c r="C63" s="82"/>
      <c r="D63" s="443">
        <v>3.3000000000000002E-2</v>
      </c>
      <c r="E63" s="444"/>
      <c r="F63" s="27" t="str">
        <f>_xlfn.IFNA(HLOOKUP($F$13,'Control Efficiencies O&amp;G'!$A$1:$L$63,ROW('Control Efficiencies O&amp;G'!45:45),FALSE),"")</f>
        <v/>
      </c>
      <c r="G63" s="283" t="str">
        <f>_xlfn.IFNA(HLOOKUP($F$14,'Control Efficiencies O&amp;G'!$A$1:$L$63,ROW('Control Efficiencies O&amp;G'!45:45),FALSE),"")</f>
        <v/>
      </c>
      <c r="H63" s="284"/>
      <c r="I63" s="52" t="str">
        <f t="shared" si="0"/>
        <v/>
      </c>
      <c r="J63" s="29" t="str">
        <f t="shared" si="1"/>
        <v/>
      </c>
    </row>
    <row r="64" spans="1:10" x14ac:dyDescent="0.2">
      <c r="A64" s="118" t="s">
        <v>12578</v>
      </c>
      <c r="B64" s="119" t="s">
        <v>57</v>
      </c>
      <c r="C64" s="82"/>
      <c r="D64" s="443">
        <v>3.3000000000000002E-2</v>
      </c>
      <c r="E64" s="444"/>
      <c r="F64" s="27" t="str">
        <f>_xlfn.IFNA(HLOOKUP($F$13,'Control Efficiencies O&amp;G'!$A$1:$L$63,ROW('Control Efficiencies O&amp;G'!46:46),FALSE),"")</f>
        <v/>
      </c>
      <c r="G64" s="283" t="str">
        <f>_xlfn.IFNA(HLOOKUP($F$14,'Control Efficiencies O&amp;G'!$A$1:$L$63,ROW('Control Efficiencies O&amp;G'!46:46),FALSE),"")</f>
        <v/>
      </c>
      <c r="H64" s="284"/>
      <c r="I64" s="52" t="str">
        <f t="shared" si="0"/>
        <v/>
      </c>
      <c r="J64" s="29" t="str">
        <f t="shared" si="1"/>
        <v/>
      </c>
    </row>
    <row r="65" spans="1:10" x14ac:dyDescent="0.2">
      <c r="A65" s="118" t="s">
        <v>12578</v>
      </c>
      <c r="B65" s="119" t="s">
        <v>58</v>
      </c>
      <c r="C65" s="82"/>
      <c r="D65" s="443">
        <v>3.3000000000000002E-2</v>
      </c>
      <c r="E65" s="444"/>
      <c r="F65" s="27" t="str">
        <f>_xlfn.IFNA(HLOOKUP($F$13,'Control Efficiencies O&amp;G'!$A$1:$L$63,ROW('Control Efficiencies O&amp;G'!47:47),FALSE),"")</f>
        <v/>
      </c>
      <c r="G65" s="283" t="str">
        <f>_xlfn.IFNA(HLOOKUP($F$14,'Control Efficiencies O&amp;G'!$A$1:$L$63,ROW('Control Efficiencies O&amp;G'!47:47),FALSE),"")</f>
        <v/>
      </c>
      <c r="H65" s="284"/>
      <c r="I65" s="52" t="str">
        <f t="shared" si="0"/>
        <v/>
      </c>
      <c r="J65" s="29" t="str">
        <f t="shared" si="1"/>
        <v/>
      </c>
    </row>
    <row r="66" spans="1:10" x14ac:dyDescent="0.2">
      <c r="A66" s="118" t="s">
        <v>66</v>
      </c>
      <c r="B66" s="119" t="s">
        <v>55</v>
      </c>
      <c r="C66" s="82"/>
      <c r="D66" s="443">
        <v>4.4000000000000002E-4</v>
      </c>
      <c r="E66" s="444"/>
      <c r="F66" s="27" t="str">
        <f>_xlfn.IFNA(HLOOKUP($F$13,'Control Efficiencies O&amp;G'!$A$1:$L$63,ROW('Control Efficiencies O&amp;G'!48:48),FALSE),"")</f>
        <v/>
      </c>
      <c r="G66" s="283" t="str">
        <f>_xlfn.IFNA(HLOOKUP($F$14,'Control Efficiencies O&amp;G'!$A$1:$L$63,ROW('Control Efficiencies O&amp;G'!48:48),FALSE),"")</f>
        <v/>
      </c>
      <c r="H66" s="284"/>
      <c r="I66" s="52" t="str">
        <f t="shared" si="0"/>
        <v/>
      </c>
      <c r="J66" s="29" t="str">
        <f t="shared" si="1"/>
        <v/>
      </c>
    </row>
    <row r="67" spans="1:10" x14ac:dyDescent="0.2">
      <c r="A67" s="118" t="s">
        <v>12591</v>
      </c>
      <c r="B67" s="119" t="s">
        <v>12585</v>
      </c>
      <c r="C67" s="82"/>
      <c r="D67" s="443">
        <v>4.4000000000000002E-4</v>
      </c>
      <c r="E67" s="444"/>
      <c r="F67" s="27" t="str">
        <f>_xlfn.IFNA(HLOOKUP($F$13,'Control Efficiencies O&amp;G'!$A$1:$L$63,ROW('Control Efficiencies O&amp;G'!49:49),FALSE),"")</f>
        <v/>
      </c>
      <c r="G67" s="283" t="str">
        <f>_xlfn.IFNA(HLOOKUP($F$14,'Control Efficiencies O&amp;G'!$A$1:$L$63,ROW('Control Efficiencies O&amp;G'!49:49),FALSE),"")</f>
        <v/>
      </c>
      <c r="H67" s="284"/>
      <c r="I67" s="52" t="str">
        <f t="shared" si="0"/>
        <v/>
      </c>
      <c r="J67" s="29" t="str">
        <f t="shared" si="1"/>
        <v/>
      </c>
    </row>
    <row r="68" spans="1:10" x14ac:dyDescent="0.2">
      <c r="A68" s="118" t="s">
        <v>12592</v>
      </c>
      <c r="B68" s="119" t="s">
        <v>12588</v>
      </c>
      <c r="C68" s="82"/>
      <c r="D68" s="443">
        <v>4.4000000000000002E-4</v>
      </c>
      <c r="E68" s="444"/>
      <c r="F68" s="27" t="str">
        <f>_xlfn.IFNA(HLOOKUP($F$13,'Control Efficiencies O&amp;G'!$A$1:$L$63,ROW('Control Efficiencies O&amp;G'!50:50),FALSE),"")</f>
        <v/>
      </c>
      <c r="G68" s="283" t="str">
        <f>_xlfn.IFNA(HLOOKUP($F$14,'Control Efficiencies O&amp;G'!$A$1:$L$63,ROW('Control Efficiencies O&amp;G'!50:50),FALSE),"")</f>
        <v/>
      </c>
      <c r="H68" s="284"/>
      <c r="I68" s="52" t="str">
        <f t="shared" si="0"/>
        <v/>
      </c>
      <c r="J68" s="29" t="str">
        <f t="shared" si="1"/>
        <v/>
      </c>
    </row>
    <row r="69" spans="1:10" x14ac:dyDescent="0.2">
      <c r="A69" s="118" t="s">
        <v>66</v>
      </c>
      <c r="B69" s="119" t="s">
        <v>56</v>
      </c>
      <c r="C69" s="82"/>
      <c r="D69" s="443">
        <v>1.6500000000000001E-5</v>
      </c>
      <c r="E69" s="444"/>
      <c r="F69" s="27" t="str">
        <f>_xlfn.IFNA(HLOOKUP($F$13,'Control Efficiencies O&amp;G'!$A$1:$L$63,ROW('Control Efficiencies O&amp;G'!51:51),FALSE),"")</f>
        <v/>
      </c>
      <c r="G69" s="283" t="str">
        <f>_xlfn.IFNA(HLOOKUP($F$14,'Control Efficiencies O&amp;G'!$A$1:$L$63,ROW('Control Efficiencies O&amp;G'!51:51),FALSE),"")</f>
        <v/>
      </c>
      <c r="H69" s="284"/>
      <c r="I69" s="52" t="str">
        <f t="shared" si="0"/>
        <v/>
      </c>
      <c r="J69" s="29" t="str">
        <f t="shared" si="1"/>
        <v/>
      </c>
    </row>
    <row r="70" spans="1:10" x14ac:dyDescent="0.2">
      <c r="A70" s="118" t="s">
        <v>66</v>
      </c>
      <c r="B70" s="119" t="s">
        <v>57</v>
      </c>
      <c r="C70" s="82"/>
      <c r="D70" s="443">
        <v>4.6299999999999998E-4</v>
      </c>
      <c r="E70" s="444"/>
      <c r="F70" s="27" t="str">
        <f>_xlfn.IFNA(HLOOKUP($F$13,'Control Efficiencies O&amp;G'!$A$1:$L$63,ROW('Control Efficiencies O&amp;G'!52:52),FALSE),"")</f>
        <v/>
      </c>
      <c r="G70" s="283" t="str">
        <f>_xlfn.IFNA(HLOOKUP($F$14,'Control Efficiencies O&amp;G'!$A$1:$L$63,ROW('Control Efficiencies O&amp;G'!52:52),FALSE),"")</f>
        <v/>
      </c>
      <c r="H70" s="284"/>
      <c r="I70" s="52" t="str">
        <f t="shared" si="0"/>
        <v/>
      </c>
      <c r="J70" s="29" t="str">
        <f t="shared" si="1"/>
        <v/>
      </c>
    </row>
    <row r="71" spans="1:10" x14ac:dyDescent="0.2">
      <c r="A71" s="118" t="s">
        <v>12591</v>
      </c>
      <c r="B71" s="119" t="s">
        <v>12589</v>
      </c>
      <c r="C71" s="82"/>
      <c r="D71" s="443">
        <v>4.6299999999999998E-4</v>
      </c>
      <c r="E71" s="444"/>
      <c r="F71" s="27" t="str">
        <f>_xlfn.IFNA(HLOOKUP($F$13,'Control Efficiencies O&amp;G'!$A$1:$L$63,ROW('Control Efficiencies O&amp;G'!53:53),FALSE),"")</f>
        <v/>
      </c>
      <c r="G71" s="283" t="str">
        <f>_xlfn.IFNA(HLOOKUP($F$14,'Control Efficiencies O&amp;G'!$A$1:$L$63,ROW('Control Efficiencies O&amp;G'!53:53),FALSE),"")</f>
        <v/>
      </c>
      <c r="H71" s="284"/>
      <c r="I71" s="52" t="str">
        <f t="shared" si="0"/>
        <v/>
      </c>
      <c r="J71" s="29" t="str">
        <f>IFERROR(I71*4.38,"")</f>
        <v/>
      </c>
    </row>
    <row r="72" spans="1:10" x14ac:dyDescent="0.2">
      <c r="A72" s="118" t="s">
        <v>12592</v>
      </c>
      <c r="B72" s="119" t="s">
        <v>12589</v>
      </c>
      <c r="C72" s="82"/>
      <c r="D72" s="443">
        <v>4.6299999999999998E-4</v>
      </c>
      <c r="E72" s="444"/>
      <c r="F72" s="27" t="str">
        <f>_xlfn.IFNA(HLOOKUP($F$13,'Control Efficiencies O&amp;G'!$A$1:$L$63,ROW('Control Efficiencies O&amp;G'!54:54),FALSE),"")</f>
        <v/>
      </c>
      <c r="G72" s="283" t="str">
        <f>_xlfn.IFNA(HLOOKUP($F$14,'Control Efficiencies O&amp;G'!$A$1:$L$63,ROW('Control Efficiencies O&amp;G'!54:54),FALSE),"")</f>
        <v/>
      </c>
      <c r="H72" s="284"/>
      <c r="I72" s="52" t="str">
        <f t="shared" si="0"/>
        <v/>
      </c>
      <c r="J72" s="29" t="str">
        <f t="shared" si="1"/>
        <v/>
      </c>
    </row>
    <row r="73" spans="1:10" x14ac:dyDescent="0.2">
      <c r="A73" s="118" t="s">
        <v>66</v>
      </c>
      <c r="B73" s="119" t="s">
        <v>58</v>
      </c>
      <c r="C73" s="82"/>
      <c r="D73" s="443">
        <v>2.43E-4</v>
      </c>
      <c r="E73" s="444"/>
      <c r="F73" s="27" t="str">
        <f>_xlfn.IFNA(HLOOKUP($F$13,'Control Efficiencies O&amp;G'!$A$1:$L$63,ROW('Control Efficiencies O&amp;G'!55:55),FALSE),"")</f>
        <v/>
      </c>
      <c r="G73" s="283" t="str">
        <f>_xlfn.IFNA(HLOOKUP($F$14,'Control Efficiencies O&amp;G'!$A$1:$L$63,ROW('Control Efficiencies O&amp;G'!55:55),FALSE),"")</f>
        <v/>
      </c>
      <c r="H73" s="284"/>
      <c r="I73" s="52" t="str">
        <f t="shared" si="0"/>
        <v/>
      </c>
      <c r="J73" s="29" t="str">
        <f t="shared" si="1"/>
        <v/>
      </c>
    </row>
    <row r="74" spans="1:10" x14ac:dyDescent="0.2">
      <c r="A74" s="118" t="s">
        <v>67</v>
      </c>
      <c r="B74" s="119" t="s">
        <v>55</v>
      </c>
      <c r="C74" s="82"/>
      <c r="D74" s="443">
        <v>1.9400000000000001E-2</v>
      </c>
      <c r="E74" s="444"/>
      <c r="F74" s="27" t="str">
        <f>_xlfn.IFNA(HLOOKUP($F$13,'Control Efficiencies O&amp;G'!$A$1:$L$63,ROW('Control Efficiencies O&amp;G'!56:56),FALSE),"")</f>
        <v/>
      </c>
      <c r="G74" s="283" t="str">
        <f>_xlfn.IFNA(HLOOKUP($F$14,'Control Efficiencies O&amp;G'!$A$1:$L$63,ROW('Control Efficiencies O&amp;G'!56:56),FALSE),"")</f>
        <v/>
      </c>
      <c r="H74" s="284"/>
      <c r="I74" s="52" t="str">
        <f t="shared" si="0"/>
        <v/>
      </c>
      <c r="J74" s="29" t="str">
        <f t="shared" si="1"/>
        <v/>
      </c>
    </row>
    <row r="75" spans="1:10" x14ac:dyDescent="0.2">
      <c r="A75" s="118" t="s">
        <v>67</v>
      </c>
      <c r="B75" s="119" t="s">
        <v>56</v>
      </c>
      <c r="C75" s="82"/>
      <c r="D75" s="443">
        <v>6.8300000000000007E-5</v>
      </c>
      <c r="E75" s="444"/>
      <c r="F75" s="27" t="str">
        <f>_xlfn.IFNA(HLOOKUP($F$13,'Control Efficiencies O&amp;G'!$A$1:$L$63,ROW('Control Efficiencies O&amp;G'!57:57),FALSE),"")</f>
        <v/>
      </c>
      <c r="G75" s="283" t="str">
        <f>_xlfn.IFNA(HLOOKUP($F$14,'Control Efficiencies O&amp;G'!$A$1:$L$63,ROW('Control Efficiencies O&amp;G'!57:57),FALSE),"")</f>
        <v/>
      </c>
      <c r="H75" s="284"/>
      <c r="I75" s="52" t="str">
        <f t="shared" si="0"/>
        <v/>
      </c>
      <c r="J75" s="29" t="str">
        <f t="shared" si="1"/>
        <v/>
      </c>
    </row>
    <row r="76" spans="1:10" x14ac:dyDescent="0.2">
      <c r="A76" s="38" t="s">
        <v>67</v>
      </c>
      <c r="B76" s="27" t="s">
        <v>57</v>
      </c>
      <c r="C76" s="82"/>
      <c r="D76" s="283">
        <v>1.6500000000000001E-2</v>
      </c>
      <c r="E76" s="284"/>
      <c r="F76" s="27" t="str">
        <f>_xlfn.IFNA(HLOOKUP($F$13,'Control Efficiencies O&amp;G'!$A$1:$L$63,ROW('Control Efficiencies O&amp;G'!58:58),FALSE),"")</f>
        <v/>
      </c>
      <c r="G76" s="283" t="str">
        <f>_xlfn.IFNA(HLOOKUP($F$14,'Control Efficiencies O&amp;G'!$A$1:$L$63,ROW('Control Efficiencies O&amp;G'!58:58),FALSE),"")</f>
        <v/>
      </c>
      <c r="H76" s="284"/>
      <c r="I76" s="52" t="str">
        <f t="shared" si="0"/>
        <v/>
      </c>
      <c r="J76" s="29" t="str">
        <f t="shared" si="1"/>
        <v/>
      </c>
    </row>
    <row r="77" spans="1:10" x14ac:dyDescent="0.2">
      <c r="A77" s="38" t="s">
        <v>67</v>
      </c>
      <c r="B77" s="27" t="s">
        <v>58</v>
      </c>
      <c r="C77" s="82"/>
      <c r="D77" s="283">
        <v>3.09E-2</v>
      </c>
      <c r="E77" s="284"/>
      <c r="F77" s="27" t="str">
        <f>_xlfn.IFNA(HLOOKUP($F$13,'Control Efficiencies O&amp;G'!$A$1:$L$63,ROW('Control Efficiencies O&amp;G'!59:59),FALSE),"")</f>
        <v/>
      </c>
      <c r="G77" s="283" t="str">
        <f>_xlfn.IFNA(HLOOKUP($F$14,'Control Efficiencies O&amp;G'!$A$1:$L$63,ROW('Control Efficiencies O&amp;G'!59:59),FALSE),"")</f>
        <v/>
      </c>
      <c r="H77" s="284"/>
      <c r="I77" s="52" t="str">
        <f t="shared" si="0"/>
        <v/>
      </c>
      <c r="J77" s="29" t="str">
        <f>IFERROR(I77*4.38,"")</f>
        <v/>
      </c>
    </row>
    <row r="78" spans="1:10" x14ac:dyDescent="0.2">
      <c r="A78" s="38" t="s">
        <v>17</v>
      </c>
      <c r="B78" s="27" t="s">
        <v>55</v>
      </c>
      <c r="C78" s="82"/>
      <c r="D78" s="283">
        <v>1.9400000000000001E-2</v>
      </c>
      <c r="E78" s="284"/>
      <c r="F78" s="27" t="str">
        <f>IFERROR(_xlfn.IFS(IF$15="No",0,F$15="Yes - 75%",0.75, F$15="Yes - 95%", 0.95), "")</f>
        <v/>
      </c>
      <c r="G78" s="283" t="str">
        <f>IFERROR(_xlfn.IFS(IF$15="No",0,F$15="Yes - 75%",0.75, F$15="Yes - 95%", 0.95), "")</f>
        <v/>
      </c>
      <c r="H78" s="284"/>
      <c r="I78" s="52" t="str">
        <f t="shared" si="0"/>
        <v/>
      </c>
      <c r="J78" s="29" t="str">
        <f t="shared" si="1"/>
        <v/>
      </c>
    </row>
    <row r="79" spans="1:10" x14ac:dyDescent="0.2">
      <c r="A79" s="38" t="s">
        <v>17</v>
      </c>
      <c r="B79" s="27" t="s">
        <v>56</v>
      </c>
      <c r="C79" s="82"/>
      <c r="D79" s="283">
        <v>6.8300000000000007E-5</v>
      </c>
      <c r="E79" s="284"/>
      <c r="F79" s="27" t="str">
        <f t="shared" ref="F79:F81" si="2">IFERROR(_xlfn.IFS(IF$15="No",0,F$15="Yes - 75%",0.75, F$15="Yes - 95%", 0.95), "")</f>
        <v/>
      </c>
      <c r="G79" s="283" t="str">
        <f t="shared" ref="G79:G81" si="3">IFERROR(_xlfn.IFS(IF$15="No",0,F$15="Yes - 75%",0.75, F$15="Yes - 95%", 0.95), "")</f>
        <v/>
      </c>
      <c r="H79" s="284"/>
      <c r="I79" s="52" t="str">
        <f t="shared" si="0"/>
        <v/>
      </c>
      <c r="J79" s="29" t="str">
        <f t="shared" ref="J79:J81" si="4">IFERROR(I79*4.38,"")</f>
        <v/>
      </c>
    </row>
    <row r="80" spans="1:10" x14ac:dyDescent="0.2">
      <c r="A80" s="38" t="s">
        <v>17</v>
      </c>
      <c r="B80" s="27" t="s">
        <v>57</v>
      </c>
      <c r="C80" s="82"/>
      <c r="D80" s="283">
        <v>1.6500000000000001E-2</v>
      </c>
      <c r="E80" s="284"/>
      <c r="F80" s="27" t="str">
        <f t="shared" si="2"/>
        <v/>
      </c>
      <c r="G80" s="283" t="str">
        <f t="shared" si="3"/>
        <v/>
      </c>
      <c r="H80" s="284"/>
      <c r="I80" s="52" t="str">
        <f t="shared" si="0"/>
        <v/>
      </c>
      <c r="J80" s="29" t="str">
        <f t="shared" si="4"/>
        <v/>
      </c>
    </row>
    <row r="81" spans="1:10" ht="15" thickBot="1" x14ac:dyDescent="0.25">
      <c r="A81" s="70" t="s">
        <v>17</v>
      </c>
      <c r="B81" s="71" t="s">
        <v>58</v>
      </c>
      <c r="C81" s="133"/>
      <c r="D81" s="447">
        <v>3.09E-2</v>
      </c>
      <c r="E81" s="448"/>
      <c r="F81" s="71" t="str">
        <f t="shared" si="2"/>
        <v/>
      </c>
      <c r="G81" s="445" t="str">
        <f t="shared" si="3"/>
        <v/>
      </c>
      <c r="H81" s="446"/>
      <c r="I81" s="52" t="str">
        <f>IFERROR(C81*D81*MIN(1-F81,1-G81),"")</f>
        <v/>
      </c>
      <c r="J81" s="68" t="str">
        <f t="shared" si="4"/>
        <v/>
      </c>
    </row>
    <row r="82" spans="1:10" ht="15" thickBot="1" x14ac:dyDescent="0.25">
      <c r="A82" s="425" t="s">
        <v>33</v>
      </c>
      <c r="B82" s="426"/>
      <c r="C82" s="426"/>
      <c r="D82" s="426"/>
      <c r="E82" s="426"/>
      <c r="F82" s="426"/>
      <c r="G82" s="426"/>
      <c r="H82" s="362"/>
      <c r="I82" s="126">
        <f>SUM(I20:I81)</f>
        <v>0</v>
      </c>
      <c r="J82" s="127">
        <f>SUM(J20:J81)</f>
        <v>0</v>
      </c>
    </row>
    <row r="83" spans="1:10" ht="15" thickBot="1" x14ac:dyDescent="0.25">
      <c r="A83" s="379" t="s">
        <v>75</v>
      </c>
      <c r="B83" s="379"/>
      <c r="C83" s="379"/>
      <c r="D83" s="379"/>
      <c r="E83" s="379"/>
      <c r="F83" s="379"/>
      <c r="G83" s="379"/>
      <c r="H83" s="379"/>
      <c r="I83" s="379"/>
      <c r="J83" s="379"/>
    </row>
    <row r="84" spans="1:10" ht="15.75" thickBot="1" x14ac:dyDescent="0.3">
      <c r="A84" s="224" t="s">
        <v>12599</v>
      </c>
      <c r="B84" s="225"/>
      <c r="C84" s="225"/>
      <c r="D84" s="225"/>
      <c r="E84" s="225"/>
      <c r="F84" s="225"/>
      <c r="G84" s="225"/>
      <c r="H84" s="225"/>
      <c r="I84" s="225"/>
      <c r="J84" s="226"/>
    </row>
    <row r="85" spans="1:10" ht="17.25" customHeight="1" x14ac:dyDescent="0.2">
      <c r="A85" s="255" t="s">
        <v>12570</v>
      </c>
      <c r="B85" s="256"/>
      <c r="C85" s="256"/>
      <c r="D85" s="256"/>
      <c r="E85" s="257"/>
      <c r="F85" s="257"/>
      <c r="G85" s="257"/>
      <c r="H85" s="257"/>
      <c r="I85" s="257"/>
      <c r="J85" s="258"/>
    </row>
    <row r="86" spans="1:10" ht="39" customHeight="1" thickBot="1" x14ac:dyDescent="0.25">
      <c r="A86" s="327" t="s">
        <v>12571</v>
      </c>
      <c r="B86" s="328"/>
      <c r="C86" s="328"/>
      <c r="D86" s="328"/>
      <c r="E86" s="329"/>
      <c r="F86" s="330"/>
      <c r="G86" s="330"/>
      <c r="H86" s="330"/>
      <c r="I86" s="330"/>
      <c r="J86" s="331"/>
    </row>
    <row r="87" spans="1:10" ht="30" x14ac:dyDescent="0.25">
      <c r="A87" s="58" t="s">
        <v>0</v>
      </c>
      <c r="B87" s="59" t="s">
        <v>41</v>
      </c>
      <c r="C87" s="263" t="s">
        <v>30</v>
      </c>
      <c r="D87" s="264"/>
      <c r="E87" s="421" t="s">
        <v>91</v>
      </c>
      <c r="F87" s="422"/>
      <c r="G87" s="423" t="s">
        <v>12556</v>
      </c>
      <c r="H87" s="424"/>
      <c r="I87" s="60" t="s">
        <v>89</v>
      </c>
      <c r="J87" s="61" t="s">
        <v>90</v>
      </c>
    </row>
    <row r="88" spans="1:10" x14ac:dyDescent="0.2">
      <c r="A88" s="135"/>
      <c r="B88" s="135"/>
      <c r="C88" s="205"/>
      <c r="D88" s="206"/>
      <c r="E88" s="197"/>
      <c r="F88" s="198"/>
      <c r="G88" s="197"/>
      <c r="H88" s="198"/>
      <c r="I88" s="28">
        <f>$C88*$E88*(1-$G88)</f>
        <v>0</v>
      </c>
      <c r="J88" s="29">
        <f t="shared" ref="J88:J97" si="5">IFERROR((I88*4.38),"")</f>
        <v>0</v>
      </c>
    </row>
    <row r="89" spans="1:10" x14ac:dyDescent="0.2">
      <c r="A89" s="135"/>
      <c r="B89" s="135"/>
      <c r="C89" s="205"/>
      <c r="D89" s="206"/>
      <c r="E89" s="197"/>
      <c r="F89" s="198"/>
      <c r="G89" s="197"/>
      <c r="H89" s="198"/>
      <c r="I89" s="28">
        <f t="shared" ref="I89:I97" si="6">$C89*$E89*(1-$G89)</f>
        <v>0</v>
      </c>
      <c r="J89" s="29">
        <f t="shared" si="5"/>
        <v>0</v>
      </c>
    </row>
    <row r="90" spans="1:10" x14ac:dyDescent="0.2">
      <c r="A90" s="135"/>
      <c r="B90" s="135"/>
      <c r="C90" s="205"/>
      <c r="D90" s="206"/>
      <c r="E90" s="197"/>
      <c r="F90" s="198"/>
      <c r="G90" s="197"/>
      <c r="H90" s="198"/>
      <c r="I90" s="28">
        <f t="shared" si="6"/>
        <v>0</v>
      </c>
      <c r="J90" s="29">
        <f t="shared" si="5"/>
        <v>0</v>
      </c>
    </row>
    <row r="91" spans="1:10" x14ac:dyDescent="0.2">
      <c r="A91" s="135"/>
      <c r="B91" s="135"/>
      <c r="C91" s="205"/>
      <c r="D91" s="206"/>
      <c r="E91" s="197"/>
      <c r="F91" s="198"/>
      <c r="G91" s="197"/>
      <c r="H91" s="198"/>
      <c r="I91" s="28">
        <f t="shared" si="6"/>
        <v>0</v>
      </c>
      <c r="J91" s="29">
        <f t="shared" si="5"/>
        <v>0</v>
      </c>
    </row>
    <row r="92" spans="1:10" x14ac:dyDescent="0.2">
      <c r="A92" s="135"/>
      <c r="B92" s="135"/>
      <c r="C92" s="205"/>
      <c r="D92" s="206"/>
      <c r="E92" s="197"/>
      <c r="F92" s="198"/>
      <c r="G92" s="197"/>
      <c r="H92" s="198"/>
      <c r="I92" s="28">
        <f t="shared" si="6"/>
        <v>0</v>
      </c>
      <c r="J92" s="29">
        <f t="shared" si="5"/>
        <v>0</v>
      </c>
    </row>
    <row r="93" spans="1:10" x14ac:dyDescent="0.2">
      <c r="A93" s="135"/>
      <c r="B93" s="135"/>
      <c r="C93" s="205"/>
      <c r="D93" s="206"/>
      <c r="E93" s="197"/>
      <c r="F93" s="198"/>
      <c r="G93" s="197"/>
      <c r="H93" s="198"/>
      <c r="I93" s="28">
        <f t="shared" si="6"/>
        <v>0</v>
      </c>
      <c r="J93" s="29">
        <f t="shared" si="5"/>
        <v>0</v>
      </c>
    </row>
    <row r="94" spans="1:10" x14ac:dyDescent="0.2">
      <c r="A94" s="135"/>
      <c r="B94" s="135"/>
      <c r="C94" s="205"/>
      <c r="D94" s="206"/>
      <c r="E94" s="197"/>
      <c r="F94" s="198"/>
      <c r="G94" s="197"/>
      <c r="H94" s="198"/>
      <c r="I94" s="28">
        <f t="shared" si="6"/>
        <v>0</v>
      </c>
      <c r="J94" s="29">
        <f t="shared" si="5"/>
        <v>0</v>
      </c>
    </row>
    <row r="95" spans="1:10" x14ac:dyDescent="0.2">
      <c r="A95" s="135"/>
      <c r="B95" s="135"/>
      <c r="C95" s="205"/>
      <c r="D95" s="206"/>
      <c r="E95" s="197"/>
      <c r="F95" s="198"/>
      <c r="G95" s="197"/>
      <c r="H95" s="198"/>
      <c r="I95" s="28">
        <f t="shared" si="6"/>
        <v>0</v>
      </c>
      <c r="J95" s="29">
        <f t="shared" si="5"/>
        <v>0</v>
      </c>
    </row>
    <row r="96" spans="1:10" x14ac:dyDescent="0.2">
      <c r="A96" s="135"/>
      <c r="B96" s="135"/>
      <c r="C96" s="205"/>
      <c r="D96" s="206"/>
      <c r="E96" s="197"/>
      <c r="F96" s="198"/>
      <c r="G96" s="197"/>
      <c r="H96" s="198"/>
      <c r="I96" s="28">
        <f t="shared" si="6"/>
        <v>0</v>
      </c>
      <c r="J96" s="29">
        <f t="shared" si="5"/>
        <v>0</v>
      </c>
    </row>
    <row r="97" spans="1:10" ht="15" thickBot="1" x14ac:dyDescent="0.25">
      <c r="A97" s="139"/>
      <c r="B97" s="139"/>
      <c r="C97" s="201"/>
      <c r="D97" s="202"/>
      <c r="E97" s="203"/>
      <c r="F97" s="204"/>
      <c r="G97" s="197"/>
      <c r="H97" s="198"/>
      <c r="I97" s="28">
        <f t="shared" si="6"/>
        <v>0</v>
      </c>
      <c r="J97" s="68">
        <f t="shared" si="5"/>
        <v>0</v>
      </c>
    </row>
    <row r="98" spans="1:10" ht="15.75" thickBot="1" x14ac:dyDescent="0.3">
      <c r="A98" s="332" t="s">
        <v>12574</v>
      </c>
      <c r="B98" s="333"/>
      <c r="C98" s="333"/>
      <c r="D98" s="333"/>
      <c r="E98" s="333"/>
      <c r="F98" s="333"/>
      <c r="G98" s="333"/>
      <c r="H98" s="334"/>
      <c r="I98" s="87">
        <f>SUM(I88:I97)</f>
        <v>0</v>
      </c>
      <c r="J98" s="88">
        <f>SUM(J88:J97)</f>
        <v>0</v>
      </c>
    </row>
    <row r="99" spans="1:10" ht="15.75" thickBot="1" x14ac:dyDescent="0.3">
      <c r="A99" s="335" t="s">
        <v>12600</v>
      </c>
      <c r="B99" s="336"/>
      <c r="C99" s="336"/>
      <c r="D99" s="336"/>
      <c r="E99" s="336"/>
      <c r="F99" s="336"/>
      <c r="G99" s="336"/>
      <c r="H99" s="337"/>
      <c r="I99" s="55">
        <f>IFERROR(SUM(I82+I98),"")</f>
        <v>0</v>
      </c>
      <c r="J99" s="55">
        <f>IFERROR(SUM(J82+J98),"")</f>
        <v>0</v>
      </c>
    </row>
    <row r="100" spans="1:10" ht="15" thickBot="1" x14ac:dyDescent="0.25">
      <c r="A100" s="379" t="s">
        <v>75</v>
      </c>
      <c r="B100" s="379"/>
      <c r="C100" s="379"/>
      <c r="D100" s="379"/>
      <c r="E100" s="379"/>
      <c r="F100" s="379"/>
      <c r="G100" s="379"/>
      <c r="H100" s="379"/>
      <c r="I100" s="379"/>
      <c r="J100" s="379"/>
    </row>
    <row r="101" spans="1:10" ht="15.75" thickBot="1" x14ac:dyDescent="0.3">
      <c r="A101" s="207" t="s">
        <v>12529</v>
      </c>
      <c r="B101" s="208"/>
      <c r="C101" s="208"/>
      <c r="D101" s="208"/>
      <c r="E101" s="208"/>
      <c r="F101" s="208"/>
      <c r="G101" s="208"/>
      <c r="H101" s="208"/>
      <c r="I101" s="208"/>
      <c r="J101" s="209"/>
    </row>
    <row r="102" spans="1:10" ht="15" x14ac:dyDescent="0.25">
      <c r="A102" s="21" t="s">
        <v>100</v>
      </c>
      <c r="B102" s="254" t="s">
        <v>62</v>
      </c>
      <c r="C102" s="254"/>
      <c r="D102" s="254"/>
      <c r="E102" s="254" t="s">
        <v>12528</v>
      </c>
      <c r="F102" s="254"/>
      <c r="G102" s="254"/>
      <c r="H102" s="154" t="s">
        <v>12791</v>
      </c>
      <c r="I102" s="51" t="s">
        <v>31</v>
      </c>
      <c r="J102" s="53" t="s">
        <v>32</v>
      </c>
    </row>
    <row r="103" spans="1:10" x14ac:dyDescent="0.2">
      <c r="A103" s="4"/>
      <c r="B103" s="244" t="str">
        <f>_xlfn.IFNA(VLOOKUP(A103,Species!$A$3:$B$6713,2,FALSE),"")</f>
        <v/>
      </c>
      <c r="C103" s="244"/>
      <c r="D103" s="244"/>
      <c r="E103" s="245"/>
      <c r="F103" s="245"/>
      <c r="G103" s="245"/>
      <c r="H103" s="156"/>
      <c r="I103" s="49">
        <f>H103*IF(E$85="Yes", I$99,I$82)</f>
        <v>0</v>
      </c>
      <c r="J103" s="54">
        <f>H103*IF(E$85="Yes", J$99,J$82)</f>
        <v>0</v>
      </c>
    </row>
    <row r="104" spans="1:10" x14ac:dyDescent="0.2">
      <c r="A104" s="4"/>
      <c r="B104" s="244" t="str">
        <f>_xlfn.IFNA(VLOOKUP(A104,Species!$A$3:$B$6713,2,FALSE),"")</f>
        <v/>
      </c>
      <c r="C104" s="244"/>
      <c r="D104" s="244"/>
      <c r="E104" s="245"/>
      <c r="F104" s="245"/>
      <c r="G104" s="245"/>
      <c r="H104" s="156"/>
      <c r="I104" s="121">
        <f t="shared" ref="I104:I127" si="7">H104*IF(E$85="Yes", I$99,I$82)</f>
        <v>0</v>
      </c>
      <c r="J104" s="54">
        <f t="shared" ref="J104:J126" si="8">H104*IF(E$85="Yes", J$99,J$82)</f>
        <v>0</v>
      </c>
    </row>
    <row r="105" spans="1:10" x14ac:dyDescent="0.2">
      <c r="A105" s="4"/>
      <c r="B105" s="244" t="str">
        <f>_xlfn.IFNA(VLOOKUP(A105,Species!$A$3:$B$6713,2,FALSE),"")</f>
        <v/>
      </c>
      <c r="C105" s="244"/>
      <c r="D105" s="244"/>
      <c r="E105" s="245"/>
      <c r="F105" s="245"/>
      <c r="G105" s="245"/>
      <c r="H105" s="156"/>
      <c r="I105" s="121">
        <f t="shared" si="7"/>
        <v>0</v>
      </c>
      <c r="J105" s="54">
        <f t="shared" si="8"/>
        <v>0</v>
      </c>
    </row>
    <row r="106" spans="1:10" x14ac:dyDescent="0.2">
      <c r="A106" s="4"/>
      <c r="B106" s="244" t="str">
        <f>_xlfn.IFNA(VLOOKUP(A106,Species!$A$3:$B$6713,2,FALSE),"")</f>
        <v/>
      </c>
      <c r="C106" s="244"/>
      <c r="D106" s="244"/>
      <c r="E106" s="245"/>
      <c r="F106" s="245"/>
      <c r="G106" s="245"/>
      <c r="H106" s="156"/>
      <c r="I106" s="121">
        <f t="shared" si="7"/>
        <v>0</v>
      </c>
      <c r="J106" s="54">
        <f t="shared" si="8"/>
        <v>0</v>
      </c>
    </row>
    <row r="107" spans="1:10" x14ac:dyDescent="0.2">
      <c r="A107" s="4"/>
      <c r="B107" s="244" t="str">
        <f>_xlfn.IFNA(VLOOKUP(A107,Species!$A$3:$B$6713,2,FALSE),"")</f>
        <v/>
      </c>
      <c r="C107" s="244"/>
      <c r="D107" s="244"/>
      <c r="E107" s="245"/>
      <c r="F107" s="245"/>
      <c r="G107" s="245"/>
      <c r="H107" s="156"/>
      <c r="I107" s="121">
        <f t="shared" si="7"/>
        <v>0</v>
      </c>
      <c r="J107" s="54">
        <f t="shared" si="8"/>
        <v>0</v>
      </c>
    </row>
    <row r="108" spans="1:10" x14ac:dyDescent="0.2">
      <c r="A108" s="4"/>
      <c r="B108" s="244" t="str">
        <f>_xlfn.IFNA(VLOOKUP(A108,Species!$A$3:$B$6713,2,FALSE),"")</f>
        <v/>
      </c>
      <c r="C108" s="244"/>
      <c r="D108" s="244"/>
      <c r="E108" s="245"/>
      <c r="F108" s="245"/>
      <c r="G108" s="245"/>
      <c r="H108" s="156"/>
      <c r="I108" s="121">
        <f t="shared" si="7"/>
        <v>0</v>
      </c>
      <c r="J108" s="54">
        <f t="shared" si="8"/>
        <v>0</v>
      </c>
    </row>
    <row r="109" spans="1:10" x14ac:dyDescent="0.2">
      <c r="A109" s="4"/>
      <c r="B109" s="244" t="str">
        <f>_xlfn.IFNA(VLOOKUP(A109,Species!$A$3:$B$6713,2,FALSE),"")</f>
        <v/>
      </c>
      <c r="C109" s="244"/>
      <c r="D109" s="244"/>
      <c r="E109" s="245"/>
      <c r="F109" s="245"/>
      <c r="G109" s="245"/>
      <c r="H109" s="156"/>
      <c r="I109" s="121">
        <f t="shared" si="7"/>
        <v>0</v>
      </c>
      <c r="J109" s="54">
        <f t="shared" si="8"/>
        <v>0</v>
      </c>
    </row>
    <row r="110" spans="1:10" x14ac:dyDescent="0.2">
      <c r="A110" s="4"/>
      <c r="B110" s="244" t="str">
        <f>_xlfn.IFNA(VLOOKUP(A110,Species!$A$3:$B$6713,2,FALSE),"")</f>
        <v/>
      </c>
      <c r="C110" s="244"/>
      <c r="D110" s="244"/>
      <c r="E110" s="245"/>
      <c r="F110" s="245"/>
      <c r="G110" s="245"/>
      <c r="H110" s="156"/>
      <c r="I110" s="121">
        <f t="shared" si="7"/>
        <v>0</v>
      </c>
      <c r="J110" s="54">
        <f t="shared" si="8"/>
        <v>0</v>
      </c>
    </row>
    <row r="111" spans="1:10" x14ac:dyDescent="0.2">
      <c r="A111" s="4"/>
      <c r="B111" s="244" t="str">
        <f>_xlfn.IFNA(VLOOKUP(A111,Species!$A$3:$B$6713,2,FALSE),"")</f>
        <v/>
      </c>
      <c r="C111" s="244"/>
      <c r="D111" s="244"/>
      <c r="E111" s="245"/>
      <c r="F111" s="245"/>
      <c r="G111" s="245"/>
      <c r="H111" s="156"/>
      <c r="I111" s="121">
        <f t="shared" si="7"/>
        <v>0</v>
      </c>
      <c r="J111" s="54">
        <f t="shared" si="8"/>
        <v>0</v>
      </c>
    </row>
    <row r="112" spans="1:10" x14ac:dyDescent="0.2">
      <c r="A112" s="4"/>
      <c r="B112" s="244" t="str">
        <f>_xlfn.IFNA(VLOOKUP(A112,Species!$A$3:$B$6713,2,FALSE),"")</f>
        <v/>
      </c>
      <c r="C112" s="244"/>
      <c r="D112" s="244"/>
      <c r="E112" s="245"/>
      <c r="F112" s="245"/>
      <c r="G112" s="245"/>
      <c r="H112" s="156"/>
      <c r="I112" s="121">
        <f t="shared" si="7"/>
        <v>0</v>
      </c>
      <c r="J112" s="54">
        <f t="shared" si="8"/>
        <v>0</v>
      </c>
    </row>
    <row r="113" spans="1:10" x14ac:dyDescent="0.2">
      <c r="A113" s="4"/>
      <c r="B113" s="244" t="str">
        <f>_xlfn.IFNA(VLOOKUP(A113,Species!$A$3:$B$6713,2,FALSE),"")</f>
        <v/>
      </c>
      <c r="C113" s="244"/>
      <c r="D113" s="244"/>
      <c r="E113" s="245"/>
      <c r="F113" s="245"/>
      <c r="G113" s="245"/>
      <c r="H113" s="156"/>
      <c r="I113" s="121">
        <f t="shared" si="7"/>
        <v>0</v>
      </c>
      <c r="J113" s="54">
        <f t="shared" si="8"/>
        <v>0</v>
      </c>
    </row>
    <row r="114" spans="1:10" x14ac:dyDescent="0.2">
      <c r="A114" s="4"/>
      <c r="B114" s="244" t="str">
        <f>_xlfn.IFNA(VLOOKUP(A114,Species!$A$3:$B$6713,2,FALSE),"")</f>
        <v/>
      </c>
      <c r="C114" s="244"/>
      <c r="D114" s="244"/>
      <c r="E114" s="245"/>
      <c r="F114" s="245"/>
      <c r="G114" s="245"/>
      <c r="H114" s="156"/>
      <c r="I114" s="121">
        <f t="shared" si="7"/>
        <v>0</v>
      </c>
      <c r="J114" s="54">
        <f t="shared" si="8"/>
        <v>0</v>
      </c>
    </row>
    <row r="115" spans="1:10" x14ac:dyDescent="0.2">
      <c r="A115" s="4"/>
      <c r="B115" s="244" t="str">
        <f>_xlfn.IFNA(VLOOKUP(A115,Species!$A$3:$B$6713,2,FALSE),"")</f>
        <v/>
      </c>
      <c r="C115" s="244"/>
      <c r="D115" s="244"/>
      <c r="E115" s="245"/>
      <c r="F115" s="245"/>
      <c r="G115" s="245"/>
      <c r="H115" s="156"/>
      <c r="I115" s="121">
        <f t="shared" si="7"/>
        <v>0</v>
      </c>
      <c r="J115" s="54">
        <f t="shared" si="8"/>
        <v>0</v>
      </c>
    </row>
    <row r="116" spans="1:10" x14ac:dyDescent="0.2">
      <c r="A116" s="4"/>
      <c r="B116" s="244" t="str">
        <f>_xlfn.IFNA(VLOOKUP(A116,Species!$A$3:$B$6713,2,FALSE),"")</f>
        <v/>
      </c>
      <c r="C116" s="244"/>
      <c r="D116" s="244"/>
      <c r="E116" s="245"/>
      <c r="F116" s="245"/>
      <c r="G116" s="245"/>
      <c r="H116" s="156"/>
      <c r="I116" s="121">
        <f>H116*IF(E$85="Yes", I$99,I$82)</f>
        <v>0</v>
      </c>
      <c r="J116" s="54">
        <f>H116*IF(E$85="Yes", J$99,J$82)</f>
        <v>0</v>
      </c>
    </row>
    <row r="117" spans="1:10" x14ac:dyDescent="0.2">
      <c r="A117" s="4"/>
      <c r="B117" s="244" t="str">
        <f>_xlfn.IFNA(VLOOKUP(A117,Species!$A$3:$B$6713,2,FALSE),"")</f>
        <v/>
      </c>
      <c r="C117" s="244"/>
      <c r="D117" s="244"/>
      <c r="E117" s="245"/>
      <c r="F117" s="245"/>
      <c r="G117" s="245"/>
      <c r="H117" s="156"/>
      <c r="I117" s="121">
        <f t="shared" si="7"/>
        <v>0</v>
      </c>
      <c r="J117" s="54">
        <f t="shared" si="8"/>
        <v>0</v>
      </c>
    </row>
    <row r="118" spans="1:10" x14ac:dyDescent="0.2">
      <c r="A118" s="4"/>
      <c r="B118" s="244" t="str">
        <f>_xlfn.IFNA(VLOOKUP(A118,Species!$A$3:$B$6713,2,FALSE),"")</f>
        <v/>
      </c>
      <c r="C118" s="244"/>
      <c r="D118" s="244"/>
      <c r="E118" s="245"/>
      <c r="F118" s="245"/>
      <c r="G118" s="245"/>
      <c r="H118" s="156"/>
      <c r="I118" s="121">
        <f>H118*IF(E$85="Yes", I$99,I$82)</f>
        <v>0</v>
      </c>
      <c r="J118" s="54">
        <f t="shared" si="8"/>
        <v>0</v>
      </c>
    </row>
    <row r="119" spans="1:10" x14ac:dyDescent="0.2">
      <c r="A119" s="4"/>
      <c r="B119" s="244" t="str">
        <f>_xlfn.IFNA(VLOOKUP(A119,Species!$A$3:$B$6713,2,FALSE),"")</f>
        <v/>
      </c>
      <c r="C119" s="244"/>
      <c r="D119" s="244"/>
      <c r="E119" s="245"/>
      <c r="F119" s="245"/>
      <c r="G119" s="245"/>
      <c r="H119" s="156"/>
      <c r="I119" s="121">
        <f t="shared" si="7"/>
        <v>0</v>
      </c>
      <c r="J119" s="54">
        <f t="shared" si="8"/>
        <v>0</v>
      </c>
    </row>
    <row r="120" spans="1:10" x14ac:dyDescent="0.2">
      <c r="A120" s="4"/>
      <c r="B120" s="244" t="str">
        <f>_xlfn.IFNA(VLOOKUP(A120,Species!$A$3:$B$6713,2,FALSE),"")</f>
        <v/>
      </c>
      <c r="C120" s="244"/>
      <c r="D120" s="244"/>
      <c r="E120" s="245"/>
      <c r="F120" s="245"/>
      <c r="G120" s="245"/>
      <c r="H120" s="156"/>
      <c r="I120" s="121">
        <f t="shared" si="7"/>
        <v>0</v>
      </c>
      <c r="J120" s="54">
        <f t="shared" si="8"/>
        <v>0</v>
      </c>
    </row>
    <row r="121" spans="1:10" x14ac:dyDescent="0.2">
      <c r="A121" s="4"/>
      <c r="B121" s="244" t="str">
        <f>_xlfn.IFNA(VLOOKUP(A121,Species!$A$3:$B$6713,2,FALSE),"")</f>
        <v/>
      </c>
      <c r="C121" s="244"/>
      <c r="D121" s="244"/>
      <c r="E121" s="245"/>
      <c r="F121" s="245"/>
      <c r="G121" s="245"/>
      <c r="H121" s="156"/>
      <c r="I121" s="121">
        <f t="shared" si="7"/>
        <v>0</v>
      </c>
      <c r="J121" s="54">
        <f t="shared" si="8"/>
        <v>0</v>
      </c>
    </row>
    <row r="122" spans="1:10" x14ac:dyDescent="0.2">
      <c r="A122" s="4"/>
      <c r="B122" s="244" t="str">
        <f>_xlfn.IFNA(VLOOKUP(A122,Species!$A$3:$B$6713,2,FALSE),"")</f>
        <v/>
      </c>
      <c r="C122" s="244"/>
      <c r="D122" s="244"/>
      <c r="E122" s="245"/>
      <c r="F122" s="245"/>
      <c r="G122" s="245"/>
      <c r="H122" s="156"/>
      <c r="I122" s="121">
        <f t="shared" si="7"/>
        <v>0</v>
      </c>
      <c r="J122" s="54">
        <f t="shared" si="8"/>
        <v>0</v>
      </c>
    </row>
    <row r="123" spans="1:10" x14ac:dyDescent="0.2">
      <c r="A123" s="4"/>
      <c r="B123" s="244" t="str">
        <f>_xlfn.IFNA(VLOOKUP(A123,Species!$A$3:$B$6713,2,FALSE),"")</f>
        <v/>
      </c>
      <c r="C123" s="244"/>
      <c r="D123" s="244"/>
      <c r="E123" s="245"/>
      <c r="F123" s="245"/>
      <c r="G123" s="245"/>
      <c r="H123" s="156"/>
      <c r="I123" s="121">
        <f t="shared" si="7"/>
        <v>0</v>
      </c>
      <c r="J123" s="54">
        <f t="shared" si="8"/>
        <v>0</v>
      </c>
    </row>
    <row r="124" spans="1:10" x14ac:dyDescent="0.2">
      <c r="A124" s="4"/>
      <c r="B124" s="244" t="str">
        <f>_xlfn.IFNA(VLOOKUP(A124,Species!$A$3:$B$6713,2,FALSE),"")</f>
        <v/>
      </c>
      <c r="C124" s="244"/>
      <c r="D124" s="244"/>
      <c r="E124" s="245"/>
      <c r="F124" s="245"/>
      <c r="G124" s="245"/>
      <c r="H124" s="156"/>
      <c r="I124" s="121">
        <f t="shared" si="7"/>
        <v>0</v>
      </c>
      <c r="J124" s="54">
        <f t="shared" si="8"/>
        <v>0</v>
      </c>
    </row>
    <row r="125" spans="1:10" x14ac:dyDescent="0.2">
      <c r="A125" s="4"/>
      <c r="B125" s="244" t="str">
        <f>_xlfn.IFNA(VLOOKUP(A125,Species!$A$3:$B$6713,2,FALSE),"")</f>
        <v/>
      </c>
      <c r="C125" s="244"/>
      <c r="D125" s="244"/>
      <c r="E125" s="245"/>
      <c r="F125" s="245"/>
      <c r="G125" s="245"/>
      <c r="H125" s="156"/>
      <c r="I125" s="121">
        <f t="shared" si="7"/>
        <v>0</v>
      </c>
      <c r="J125" s="54">
        <f t="shared" si="8"/>
        <v>0</v>
      </c>
    </row>
    <row r="126" spans="1:10" x14ac:dyDescent="0.2">
      <c r="A126" s="4"/>
      <c r="B126" s="244" t="str">
        <f>_xlfn.IFNA(VLOOKUP(A126,Species!$A$3:$B$6713,2,FALSE),"")</f>
        <v/>
      </c>
      <c r="C126" s="244"/>
      <c r="D126" s="244"/>
      <c r="E126" s="245"/>
      <c r="F126" s="245"/>
      <c r="G126" s="245"/>
      <c r="H126" s="156"/>
      <c r="I126" s="121">
        <f t="shared" si="7"/>
        <v>0</v>
      </c>
      <c r="J126" s="54">
        <f t="shared" si="8"/>
        <v>0</v>
      </c>
    </row>
    <row r="127" spans="1:10" ht="15" thickBot="1" x14ac:dyDescent="0.25">
      <c r="A127" s="73"/>
      <c r="B127" s="244" t="str">
        <f>_xlfn.IFNA(VLOOKUP(A127,Species!$A$3:$B$6713,2,FALSE),"")</f>
        <v/>
      </c>
      <c r="C127" s="244"/>
      <c r="D127" s="244"/>
      <c r="E127" s="266"/>
      <c r="F127" s="266"/>
      <c r="G127" s="266"/>
      <c r="H127" s="67"/>
      <c r="I127" s="121">
        <f t="shared" si="7"/>
        <v>0</v>
      </c>
      <c r="J127" s="54">
        <f>H127*IF(E$85="Yes", J$99,J$82)</f>
        <v>0</v>
      </c>
    </row>
    <row r="128" spans="1:10" ht="15.75" thickBot="1" x14ac:dyDescent="0.3">
      <c r="A128" s="412" t="s">
        <v>33</v>
      </c>
      <c r="B128" s="413"/>
      <c r="C128" s="413"/>
      <c r="D128" s="413"/>
      <c r="E128" s="413"/>
      <c r="F128" s="413"/>
      <c r="G128" s="413"/>
      <c r="H128" s="74">
        <f>SUM(H103:H127)</f>
        <v>0</v>
      </c>
      <c r="I128" s="87">
        <f>SUM(I103:I127)</f>
        <v>0</v>
      </c>
      <c r="J128" s="88">
        <f>SUM(J103:J127)</f>
        <v>0</v>
      </c>
    </row>
    <row r="129" spans="1:10" ht="15" thickBot="1" x14ac:dyDescent="0.25">
      <c r="A129" s="298" t="s">
        <v>75</v>
      </c>
      <c r="B129" s="298"/>
      <c r="C129" s="298"/>
      <c r="D129" s="298"/>
      <c r="E129" s="298"/>
      <c r="F129" s="298"/>
      <c r="G129" s="298"/>
      <c r="H129" s="298"/>
      <c r="I129" s="298"/>
      <c r="J129" s="298"/>
    </row>
    <row r="130" spans="1:10" ht="15.75" thickBot="1" x14ac:dyDescent="0.3">
      <c r="A130" s="270" t="s">
        <v>92</v>
      </c>
      <c r="B130" s="271"/>
      <c r="C130" s="271"/>
      <c r="D130" s="271"/>
      <c r="E130" s="271"/>
      <c r="F130" s="271"/>
      <c r="G130" s="271"/>
      <c r="H130" s="271"/>
      <c r="I130" s="271"/>
      <c r="J130" s="272"/>
    </row>
    <row r="131" spans="1:10" x14ac:dyDescent="0.2">
      <c r="A131" s="414" t="s">
        <v>12552</v>
      </c>
      <c r="B131" s="415"/>
      <c r="C131" s="415"/>
      <c r="D131" s="415"/>
      <c r="E131" s="415"/>
      <c r="F131" s="415"/>
      <c r="G131" s="415"/>
      <c r="H131" s="415"/>
      <c r="I131" s="415"/>
      <c r="J131" s="416"/>
    </row>
    <row r="132" spans="1:10" x14ac:dyDescent="0.2">
      <c r="A132" s="417" t="s">
        <v>12553</v>
      </c>
      <c r="B132" s="418"/>
      <c r="C132" s="418"/>
      <c r="D132" s="418"/>
      <c r="E132" s="418"/>
      <c r="F132" s="418"/>
      <c r="G132" s="418"/>
      <c r="H132" s="418"/>
      <c r="I132" s="418"/>
      <c r="J132" s="419"/>
    </row>
    <row r="133" spans="1:10" x14ac:dyDescent="0.2">
      <c r="A133" s="279" t="s">
        <v>12601</v>
      </c>
      <c r="B133" s="277"/>
      <c r="C133" s="277"/>
      <c r="D133" s="277"/>
      <c r="E133" s="277"/>
      <c r="F133" s="277"/>
      <c r="G133" s="277"/>
      <c r="H133" s="277"/>
      <c r="I133" s="277"/>
      <c r="J133" s="278"/>
    </row>
    <row r="134" spans="1:10" ht="15" thickBot="1" x14ac:dyDescent="0.25">
      <c r="A134" s="420" t="s">
        <v>12598</v>
      </c>
      <c r="B134" s="281"/>
      <c r="C134" s="281"/>
      <c r="D134" s="281"/>
      <c r="E134" s="281"/>
      <c r="F134" s="281"/>
      <c r="G134" s="281"/>
      <c r="H134" s="281"/>
      <c r="I134" s="281"/>
      <c r="J134" s="282"/>
    </row>
    <row r="135" spans="1:10" x14ac:dyDescent="0.2">
      <c r="A135" s="265" t="s">
        <v>93</v>
      </c>
      <c r="B135" s="265"/>
      <c r="C135" s="265"/>
      <c r="D135" s="265"/>
      <c r="E135" s="265"/>
      <c r="F135" s="265"/>
      <c r="G135" s="265"/>
      <c r="H135" s="265"/>
      <c r="I135" s="265"/>
      <c r="J135" s="265"/>
    </row>
    <row r="136" spans="1:10" hidden="1" x14ac:dyDescent="0.2"/>
    <row r="137" spans="1:10" hidden="1" x14ac:dyDescent="0.2"/>
    <row r="138" spans="1:10" hidden="1" x14ac:dyDescent="0.2"/>
    <row r="139" spans="1:10" hidden="1" x14ac:dyDescent="0.2"/>
    <row r="140" spans="1:10" hidden="1" x14ac:dyDescent="0.2"/>
    <row r="141" spans="1:10" hidden="1" x14ac:dyDescent="0.2"/>
    <row r="142" spans="1:10" hidden="1" x14ac:dyDescent="0.2"/>
    <row r="143" spans="1:10" hidden="1" x14ac:dyDescent="0.2"/>
    <row r="144" spans="1:10" hidden="1" x14ac:dyDescent="0.2"/>
    <row r="145" hidden="1" x14ac:dyDescent="0.2"/>
  </sheetData>
  <sheetProtection algorithmName="SHA-512" hashValue="mvYCPqMWOAv4UE4eSIsoWgB5L4c7zVlFhp8IJeLjuBZCLPElNkILLzx2L1HK4NkWiEAFZ3UO+DO7HJNqtPHZ4g==" saltValue="s+ZzO6rgQZDgq3OKU2NuCA==" spinCount="100000" sheet="1" objects="1" scenarios="1"/>
  <mergeCells count="252">
    <mergeCell ref="B9:J9"/>
    <mergeCell ref="A10:I10"/>
    <mergeCell ref="D76:E76"/>
    <mergeCell ref="D77:E77"/>
    <mergeCell ref="D78:E78"/>
    <mergeCell ref="D79:E79"/>
    <mergeCell ref="D80:E80"/>
    <mergeCell ref="D56:E56"/>
    <mergeCell ref="D57:E57"/>
    <mergeCell ref="D58:E58"/>
    <mergeCell ref="D59:E59"/>
    <mergeCell ref="D60:E60"/>
    <mergeCell ref="D61:E61"/>
    <mergeCell ref="D62:E62"/>
    <mergeCell ref="D63:E63"/>
    <mergeCell ref="D75:E75"/>
    <mergeCell ref="D47:E47"/>
    <mergeCell ref="D48:E48"/>
    <mergeCell ref="D49:E49"/>
    <mergeCell ref="D50:E50"/>
    <mergeCell ref="D51:E51"/>
    <mergeCell ref="D52:E52"/>
    <mergeCell ref="D53:E53"/>
    <mergeCell ref="D54:E54"/>
    <mergeCell ref="D55:E55"/>
    <mergeCell ref="D38:E38"/>
    <mergeCell ref="D39:E39"/>
    <mergeCell ref="D40:E40"/>
    <mergeCell ref="D41:E41"/>
    <mergeCell ref="D42:E42"/>
    <mergeCell ref="D43:E43"/>
    <mergeCell ref="D44:E44"/>
    <mergeCell ref="D45:E45"/>
    <mergeCell ref="D46:E46"/>
    <mergeCell ref="D26:E26"/>
    <mergeCell ref="D27:E27"/>
    <mergeCell ref="D28:E28"/>
    <mergeCell ref="D81:E81"/>
    <mergeCell ref="D64:E64"/>
    <mergeCell ref="D65:E65"/>
    <mergeCell ref="D66:E66"/>
    <mergeCell ref="D67:E67"/>
    <mergeCell ref="D68:E68"/>
    <mergeCell ref="D69:E69"/>
    <mergeCell ref="D70:E70"/>
    <mergeCell ref="D71:E71"/>
    <mergeCell ref="D72:E72"/>
    <mergeCell ref="D73:E73"/>
    <mergeCell ref="D74:E74"/>
    <mergeCell ref="D29:E29"/>
    <mergeCell ref="D30:E30"/>
    <mergeCell ref="D31:E31"/>
    <mergeCell ref="D32:E32"/>
    <mergeCell ref="D33:E33"/>
    <mergeCell ref="D34:E34"/>
    <mergeCell ref="D35:E35"/>
    <mergeCell ref="D36:E36"/>
    <mergeCell ref="D37:E37"/>
    <mergeCell ref="G81:H81"/>
    <mergeCell ref="G74:H74"/>
    <mergeCell ref="G75:H75"/>
    <mergeCell ref="G76:H76"/>
    <mergeCell ref="G77:H77"/>
    <mergeCell ref="G78:H78"/>
    <mergeCell ref="G80:H80"/>
    <mergeCell ref="G79:H79"/>
    <mergeCell ref="G40:H40"/>
    <mergeCell ref="G41:H41"/>
    <mergeCell ref="G42:H42"/>
    <mergeCell ref="G44:H44"/>
    <mergeCell ref="G43:H43"/>
    <mergeCell ref="G46:H46"/>
    <mergeCell ref="G52:H52"/>
    <mergeCell ref="G45:H45"/>
    <mergeCell ref="G47:H47"/>
    <mergeCell ref="G48:H48"/>
    <mergeCell ref="G49:H49"/>
    <mergeCell ref="G50:H50"/>
    <mergeCell ref="G51:H51"/>
    <mergeCell ref="G55:H55"/>
    <mergeCell ref="G56:H56"/>
    <mergeCell ref="G58:H58"/>
    <mergeCell ref="G35:H35"/>
    <mergeCell ref="G36:H36"/>
    <mergeCell ref="G37:H37"/>
    <mergeCell ref="G38:H38"/>
    <mergeCell ref="G39:H39"/>
    <mergeCell ref="G59:H59"/>
    <mergeCell ref="G73:H73"/>
    <mergeCell ref="G57:H57"/>
    <mergeCell ref="G53:H53"/>
    <mergeCell ref="G54:H54"/>
    <mergeCell ref="G60:H60"/>
    <mergeCell ref="G62:H62"/>
    <mergeCell ref="G61:H61"/>
    <mergeCell ref="G63:H63"/>
    <mergeCell ref="G64:H64"/>
    <mergeCell ref="G65:H65"/>
    <mergeCell ref="G66:H66"/>
    <mergeCell ref="G67:H67"/>
    <mergeCell ref="G68:H68"/>
    <mergeCell ref="G69:H69"/>
    <mergeCell ref="G70:H70"/>
    <mergeCell ref="G71:H71"/>
    <mergeCell ref="G72:H72"/>
    <mergeCell ref="G26:H26"/>
    <mergeCell ref="G27:H27"/>
    <mergeCell ref="G28:H28"/>
    <mergeCell ref="G29:H29"/>
    <mergeCell ref="G30:H30"/>
    <mergeCell ref="G31:H31"/>
    <mergeCell ref="G32:H32"/>
    <mergeCell ref="G33:H33"/>
    <mergeCell ref="G34:H34"/>
    <mergeCell ref="G20:H20"/>
    <mergeCell ref="G21:H21"/>
    <mergeCell ref="G22:H22"/>
    <mergeCell ref="G23:H23"/>
    <mergeCell ref="G24:H24"/>
    <mergeCell ref="G25:H25"/>
    <mergeCell ref="D20:E20"/>
    <mergeCell ref="D21:E21"/>
    <mergeCell ref="D22:E22"/>
    <mergeCell ref="D23:E23"/>
    <mergeCell ref="D24:E24"/>
    <mergeCell ref="D25:E25"/>
    <mergeCell ref="F14:J14"/>
    <mergeCell ref="A84:J84"/>
    <mergeCell ref="A85:D85"/>
    <mergeCell ref="E85:J85"/>
    <mergeCell ref="B6:J6"/>
    <mergeCell ref="A1:J1"/>
    <mergeCell ref="A2:J2"/>
    <mergeCell ref="A3:J3"/>
    <mergeCell ref="A4:J4"/>
    <mergeCell ref="A5:J5"/>
    <mergeCell ref="B8:J8"/>
    <mergeCell ref="A11:J11"/>
    <mergeCell ref="A13:E13"/>
    <mergeCell ref="F13:J13"/>
    <mergeCell ref="A14:E14"/>
    <mergeCell ref="A12:J12"/>
    <mergeCell ref="A15:E15"/>
    <mergeCell ref="A16:E16"/>
    <mergeCell ref="F15:J15"/>
    <mergeCell ref="F16:J16"/>
    <mergeCell ref="A17:J17"/>
    <mergeCell ref="D19:E19"/>
    <mergeCell ref="G19:H19"/>
    <mergeCell ref="B7:J7"/>
    <mergeCell ref="E97:F97"/>
    <mergeCell ref="G89:H89"/>
    <mergeCell ref="G90:H90"/>
    <mergeCell ref="G91:H91"/>
    <mergeCell ref="G92:H92"/>
    <mergeCell ref="G93:H93"/>
    <mergeCell ref="G94:H94"/>
    <mergeCell ref="G95:H95"/>
    <mergeCell ref="G96:H96"/>
    <mergeCell ref="G97:H97"/>
    <mergeCell ref="B105:D105"/>
    <mergeCell ref="E105:G105"/>
    <mergeCell ref="B103:D103"/>
    <mergeCell ref="E103:G103"/>
    <mergeCell ref="A18:J18"/>
    <mergeCell ref="A82:H82"/>
    <mergeCell ref="A100:J100"/>
    <mergeCell ref="A101:J101"/>
    <mergeCell ref="B102:D102"/>
    <mergeCell ref="E102:G102"/>
    <mergeCell ref="A98:H98"/>
    <mergeCell ref="A99:H99"/>
    <mergeCell ref="A83:J83"/>
    <mergeCell ref="G88:H88"/>
    <mergeCell ref="E89:F89"/>
    <mergeCell ref="E90:F90"/>
    <mergeCell ref="E91:F91"/>
    <mergeCell ref="E92:F92"/>
    <mergeCell ref="E93:F93"/>
    <mergeCell ref="E94:F94"/>
    <mergeCell ref="B104:D104"/>
    <mergeCell ref="E104:G104"/>
    <mergeCell ref="E95:F95"/>
    <mergeCell ref="E96:F96"/>
    <mergeCell ref="B106:D106"/>
    <mergeCell ref="E106:G106"/>
    <mergeCell ref="B107:D107"/>
    <mergeCell ref="E107:G107"/>
    <mergeCell ref="A86:D86"/>
    <mergeCell ref="E86:J86"/>
    <mergeCell ref="B108:D108"/>
    <mergeCell ref="E108:G108"/>
    <mergeCell ref="B109:D109"/>
    <mergeCell ref="E109:G109"/>
    <mergeCell ref="C87:D87"/>
    <mergeCell ref="E87:F87"/>
    <mergeCell ref="G87:H87"/>
    <mergeCell ref="C88:D88"/>
    <mergeCell ref="C89:D89"/>
    <mergeCell ref="C90:D90"/>
    <mergeCell ref="C91:D91"/>
    <mergeCell ref="C92:D92"/>
    <mergeCell ref="C93:D93"/>
    <mergeCell ref="C94:D94"/>
    <mergeCell ref="C95:D95"/>
    <mergeCell ref="C96:D96"/>
    <mergeCell ref="C97:D97"/>
    <mergeCell ref="E88:F88"/>
    <mergeCell ref="B110:D110"/>
    <mergeCell ref="E110:G110"/>
    <mergeCell ref="B111:D111"/>
    <mergeCell ref="E111:G111"/>
    <mergeCell ref="B112:D112"/>
    <mergeCell ref="E112:G112"/>
    <mergeCell ref="B113:D113"/>
    <mergeCell ref="E113:G113"/>
    <mergeCell ref="B114:D114"/>
    <mergeCell ref="E114:G114"/>
    <mergeCell ref="E124:G124"/>
    <mergeCell ref="B115:D115"/>
    <mergeCell ref="E115:G115"/>
    <mergeCell ref="B116:D116"/>
    <mergeCell ref="E116:G116"/>
    <mergeCell ref="B117:D117"/>
    <mergeCell ref="E117:G117"/>
    <mergeCell ref="B118:D118"/>
    <mergeCell ref="E118:G118"/>
    <mergeCell ref="B119:D119"/>
    <mergeCell ref="E119:G119"/>
    <mergeCell ref="B120:D120"/>
    <mergeCell ref="E120:G120"/>
    <mergeCell ref="B121:D121"/>
    <mergeCell ref="E121:G121"/>
    <mergeCell ref="B122:D122"/>
    <mergeCell ref="E122:G122"/>
    <mergeCell ref="B123:D123"/>
    <mergeCell ref="E123:G123"/>
    <mergeCell ref="B124:D124"/>
    <mergeCell ref="A135:J135"/>
    <mergeCell ref="B125:D125"/>
    <mergeCell ref="E125:G125"/>
    <mergeCell ref="B126:D126"/>
    <mergeCell ref="E126:G126"/>
    <mergeCell ref="B127:D127"/>
    <mergeCell ref="E127:G127"/>
    <mergeCell ref="A128:G128"/>
    <mergeCell ref="A129:J129"/>
    <mergeCell ref="A130:J130"/>
    <mergeCell ref="A131:J131"/>
    <mergeCell ref="A132:J132"/>
    <mergeCell ref="A133:J133"/>
    <mergeCell ref="A134:J134"/>
  </mergeCells>
  <conditionalFormatting sqref="A13:F14">
    <cfRule type="expression" dxfId="23" priority="27">
      <formula>#REF!="No"</formula>
    </cfRule>
  </conditionalFormatting>
  <conditionalFormatting sqref="D19:D81">
    <cfRule type="expression" dxfId="22" priority="23">
      <formula>#REF!="No"</formula>
    </cfRule>
  </conditionalFormatting>
  <conditionalFormatting sqref="F19:G81">
    <cfRule type="expression" dxfId="21" priority="21">
      <formula>#REF!="No"</formula>
    </cfRule>
  </conditionalFormatting>
  <conditionalFormatting sqref="D20:D81">
    <cfRule type="expression" dxfId="20" priority="24">
      <formula>#REF!="No"</formula>
    </cfRule>
  </conditionalFormatting>
  <conditionalFormatting sqref="H128">
    <cfRule type="expression" dxfId="19" priority="15">
      <formula>$H$113&lt;&gt;100</formula>
    </cfRule>
  </conditionalFormatting>
  <conditionalFormatting sqref="E103:E127">
    <cfRule type="expression" dxfId="18" priority="16">
      <formula>NOT(B103="Other (Please specify):")</formula>
    </cfRule>
  </conditionalFormatting>
  <conditionalFormatting sqref="A16:J16">
    <cfRule type="expression" dxfId="17" priority="11">
      <formula>$F$15="No"</formula>
    </cfRule>
  </conditionalFormatting>
  <conditionalFormatting sqref="E87">
    <cfRule type="expression" dxfId="16" priority="10">
      <formula>#REF!="Yes"</formula>
    </cfRule>
  </conditionalFormatting>
  <conditionalFormatting sqref="G87">
    <cfRule type="expression" dxfId="15" priority="8">
      <formula>$F$13="Yes"</formula>
    </cfRule>
  </conditionalFormatting>
  <conditionalFormatting sqref="A86:E86 A98:J99 A87:C97 E87:E97 G87 I87:J97">
    <cfRule type="expression" dxfId="14" priority="6">
      <formula>$E$59="no"</formula>
    </cfRule>
  </conditionalFormatting>
  <conditionalFormatting sqref="A86:J86 A98:J99 A87:C97 E87:E97 G87 I87:J97">
    <cfRule type="expression" dxfId="13" priority="5">
      <formula>$E$85="No"</formula>
    </cfRule>
  </conditionalFormatting>
  <conditionalFormatting sqref="G88:G97">
    <cfRule type="expression" dxfId="12" priority="4">
      <formula>$E$59="no"</formula>
    </cfRule>
  </conditionalFormatting>
  <conditionalFormatting sqref="G88:G97">
    <cfRule type="expression" dxfId="11" priority="3">
      <formula>$E$85="No"</formula>
    </cfRule>
  </conditionalFormatting>
  <conditionalFormatting sqref="J10">
    <cfRule type="containsText" dxfId="10" priority="2" operator="containsText" text="I disagree">
      <formula>NOT(ISERROR(SEARCH("I disagree",J10)))</formula>
    </cfRule>
  </conditionalFormatting>
  <conditionalFormatting sqref="A12:J135">
    <cfRule type="expression" dxfId="9" priority="1">
      <formula>$J$10="I disagree"</formula>
    </cfRule>
  </conditionalFormatting>
  <dataValidations count="7">
    <dataValidation type="list" allowBlank="1" showInputMessage="1" showErrorMessage="1" sqref="E85:J85" xr:uid="{60BC882A-5511-49A5-910C-DC52EA3711DA}">
      <formula1>"Yes,No"</formula1>
    </dataValidation>
    <dataValidation type="list" allowBlank="1" showInputMessage="1" showErrorMessage="1" sqref="F14" xr:uid="{DA7FF648-D20F-4A1C-8BF4-C6D1C3AE37EA}">
      <formula1>ListInspection</formula1>
    </dataValidation>
    <dataValidation type="list" allowBlank="1" showInputMessage="1" showErrorMessage="1" sqref="F13" xr:uid="{E1578D50-5646-474C-A687-2DD906EFAED9}">
      <formula1>ListInstrument</formula1>
    </dataValidation>
    <dataValidation type="list" allowBlank="1" showInputMessage="1" sqref="E103:E127" xr:uid="{026D0688-5424-41CD-90A0-FBDB360DDD97}">
      <formula1>NoCASList</formula1>
    </dataValidation>
    <dataValidation type="list" allowBlank="1" showInputMessage="1" showErrorMessage="1" sqref="A103:A127" xr:uid="{BE16E632-168E-443D-B55A-09079BC8DD9A}">
      <formula1>SpeciesList</formula1>
    </dataValidation>
    <dataValidation type="list" allowBlank="1" showInputMessage="1" showErrorMessage="1" sqref="F15" xr:uid="{8A9534A8-8351-4C74-B431-4FF3DF3A7B02}">
      <formula1>"No,Yes - 75%,Yes - 95%"</formula1>
    </dataValidation>
    <dataValidation type="list" allowBlank="1" showInputMessage="1" showErrorMessage="1" sqref="J10" xr:uid="{AD5D544D-C9A9-4431-8B72-7DCDEA01D52B}">
      <formula1>"I agree, I disagree"</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C8CA4FED-E5FC-494F-81CC-78ECB436A0A9}">
            <xm:f>PetroleumMarketingTerminalFug!$F$14="No"</xm:f>
            <x14:dxf>
              <numFmt numFmtId="166" formatCode=";;;"/>
              <fill>
                <patternFill>
                  <bgColor theme="0" tint="-0.499984740745262"/>
                </patternFill>
              </fill>
              <border>
                <left style="thin">
                  <color auto="1"/>
                </left>
                <right style="thin">
                  <color auto="1"/>
                </right>
                <top style="thin">
                  <color auto="1"/>
                </top>
                <bottom style="thin">
                  <color auto="1"/>
                </bottom>
                <vertical/>
                <horizontal/>
              </border>
            </x14:dxf>
          </x14:cfRule>
          <xm:sqref>A15:A16 F15</xm:sqref>
        </x14:conditionalFormatting>
        <x14:conditionalFormatting xmlns:xm="http://schemas.microsoft.com/office/excel/2006/main">
          <x14:cfRule type="expression" priority="13" id="{01150BEE-60A2-4055-8D68-68CEDB2A9242}">
            <xm:f>PetroleumMarketingTerminalFug!$F$19="No"</xm:f>
            <x14:dxf>
              <numFmt numFmtId="166" formatCode=";;;"/>
              <fill>
                <patternFill>
                  <bgColor theme="0" tint="-0.499984740745262"/>
                </patternFill>
              </fill>
              <border>
                <left style="thin">
                  <color auto="1"/>
                </left>
                <right style="thin">
                  <color auto="1"/>
                </right>
                <top style="thin">
                  <color auto="1"/>
                </top>
                <bottom style="thin">
                  <color auto="1"/>
                </bottom>
              </border>
            </x14:dxf>
          </x14:cfRule>
          <xm:sqref>A16</xm:sqref>
        </x14:conditionalFormatting>
        <x14:conditionalFormatting xmlns:xm="http://schemas.microsoft.com/office/excel/2006/main">
          <x14:cfRule type="expression" priority="71" id="{19F297B1-A090-4175-B0B9-EE1D7894C18C}">
            <xm:f>PetroleumMarketingTerminalFug!#REF!="No"</xm:f>
            <x14: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x14:dxf>
          </x14:cfRule>
          <xm:sqref>A16 F16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109D-B588-4C5C-898B-6AA61E59036E}">
  <sheetPr codeName="Sheet5">
    <tabColor theme="1"/>
    <pageSetUpPr fitToPage="1"/>
  </sheetPr>
  <dimension ref="A1:XFC38"/>
  <sheetViews>
    <sheetView zoomScale="85" zoomScaleNormal="85" workbookViewId="0">
      <selection activeCell="C34" sqref="C34:F34"/>
    </sheetView>
  </sheetViews>
  <sheetFormatPr defaultColWidth="0" defaultRowHeight="14.25" zeroHeight="1" x14ac:dyDescent="0.2"/>
  <cols>
    <col min="1" max="1" width="42.375" style="14" customWidth="1"/>
    <col min="2" max="2" width="20.875" style="14" customWidth="1"/>
    <col min="3" max="3" width="14.5" style="14" customWidth="1"/>
    <col min="4" max="4" width="14.375" style="14" customWidth="1"/>
    <col min="5" max="5" width="12.25" style="14" customWidth="1"/>
    <col min="6" max="6" width="19.375" style="14" customWidth="1"/>
    <col min="7" max="7" width="14.875" style="14" customWidth="1"/>
    <col min="8" max="8" width="11.75" style="14" customWidth="1"/>
    <col min="9" max="9" width="13.625" style="14" customWidth="1"/>
    <col min="10" max="10" width="23.25" style="14" customWidth="1"/>
    <col min="11" max="11" width="13.625" style="14" bestFit="1" customWidth="1"/>
    <col min="12" max="12" width="25.25" style="14" hidden="1"/>
    <col min="13" max="13" width="15.75" style="14" hidden="1"/>
    <col min="14" max="14" width="24" style="14" hidden="1"/>
    <col min="15" max="16383" width="9" style="14" hidden="1"/>
    <col min="16384" max="16384" width="15.875" style="14" hidden="1"/>
  </cols>
  <sheetData>
    <row r="1" spans="1:15" ht="42.75" x14ac:dyDescent="0.2">
      <c r="A1" s="15" t="s">
        <v>0</v>
      </c>
      <c r="B1" s="16" t="s">
        <v>1</v>
      </c>
      <c r="C1" s="16" t="s">
        <v>2</v>
      </c>
      <c r="D1" s="16" t="s">
        <v>3</v>
      </c>
      <c r="E1" s="16" t="s">
        <v>4</v>
      </c>
      <c r="F1" s="16" t="s">
        <v>5</v>
      </c>
      <c r="G1" s="16" t="s">
        <v>6</v>
      </c>
      <c r="H1" s="16" t="s">
        <v>52</v>
      </c>
      <c r="I1" s="16" t="s">
        <v>53</v>
      </c>
      <c r="J1" s="16" t="s">
        <v>54</v>
      </c>
      <c r="K1" s="16" t="s">
        <v>51</v>
      </c>
      <c r="M1" s="17"/>
      <c r="N1" s="17"/>
      <c r="O1" s="17"/>
    </row>
    <row r="2" spans="1:15" x14ac:dyDescent="0.2">
      <c r="A2" s="3" t="s">
        <v>7</v>
      </c>
      <c r="B2" s="3" t="s">
        <v>8</v>
      </c>
      <c r="C2" s="18">
        <v>1.32E-2</v>
      </c>
      <c r="D2" s="18">
        <v>8.8999999999999999E-3</v>
      </c>
      <c r="E2" s="18">
        <v>2.58E-2</v>
      </c>
      <c r="F2" s="18">
        <v>2.9E-4</v>
      </c>
      <c r="G2" s="3">
        <v>5.8999999999999997E-2</v>
      </c>
      <c r="H2" s="3">
        <v>4.44E-4</v>
      </c>
      <c r="I2" s="3">
        <v>2.1600000000000001E-6</v>
      </c>
      <c r="J2" s="3">
        <v>1.1050000000000001E-3</v>
      </c>
      <c r="K2" s="3">
        <v>2.87E-5</v>
      </c>
      <c r="M2" s="19"/>
      <c r="N2" s="19"/>
      <c r="O2" s="19"/>
    </row>
    <row r="3" spans="1:15" x14ac:dyDescent="0.2">
      <c r="A3" s="3" t="s">
        <v>7</v>
      </c>
      <c r="B3" s="3" t="s">
        <v>9</v>
      </c>
      <c r="C3" s="18">
        <v>8.8999999999999999E-3</v>
      </c>
      <c r="D3" s="18">
        <v>3.5000000000000001E-3</v>
      </c>
      <c r="E3" s="18">
        <v>4.5900000000000003E-2</v>
      </c>
      <c r="F3" s="18">
        <v>3.6000000000000002E-4</v>
      </c>
      <c r="G3" s="3">
        <v>2.4E-2</v>
      </c>
      <c r="H3" s="3">
        <v>5.5000000000000003E-4</v>
      </c>
      <c r="I3" s="3">
        <v>1.99E-6</v>
      </c>
      <c r="J3" s="3">
        <v>3.14E-3</v>
      </c>
      <c r="K3" s="3">
        <v>9.48E-5</v>
      </c>
      <c r="M3" s="19"/>
      <c r="N3" s="19"/>
      <c r="O3" s="19"/>
    </row>
    <row r="4" spans="1:15" x14ac:dyDescent="0.2">
      <c r="A4" s="3" t="s">
        <v>12557</v>
      </c>
      <c r="B4" s="3" t="s">
        <v>8</v>
      </c>
      <c r="C4" s="18">
        <v>1.32E-2</v>
      </c>
      <c r="D4" s="18">
        <v>8.8999999999999999E-3</v>
      </c>
      <c r="E4" s="18">
        <v>2.58E-2</v>
      </c>
      <c r="F4" s="18">
        <v>2.9E-4</v>
      </c>
      <c r="G4" s="3">
        <v>5.8999999999999997E-2</v>
      </c>
      <c r="H4" s="3">
        <v>4.44E-4</v>
      </c>
      <c r="I4" s="3">
        <v>2.1600000000000001E-6</v>
      </c>
      <c r="J4" s="3">
        <v>1.1050000000000001E-3</v>
      </c>
      <c r="K4" s="3">
        <v>2.87E-5</v>
      </c>
      <c r="M4" s="19"/>
      <c r="N4" s="19"/>
      <c r="O4" s="19"/>
    </row>
    <row r="5" spans="1:15" x14ac:dyDescent="0.2">
      <c r="A5" s="3" t="s">
        <v>12557</v>
      </c>
      <c r="B5" s="3" t="s">
        <v>9</v>
      </c>
      <c r="C5" s="18">
        <v>8.8999999999999999E-3</v>
      </c>
      <c r="D5" s="18">
        <v>3.5000000000000001E-3</v>
      </c>
      <c r="E5" s="18">
        <v>4.5900000000000003E-2</v>
      </c>
      <c r="F5" s="18">
        <v>3.6000000000000002E-4</v>
      </c>
      <c r="G5" s="3">
        <v>2.4E-2</v>
      </c>
      <c r="H5" s="3">
        <v>5.5000000000000003E-4</v>
      </c>
      <c r="I5" s="3">
        <v>1.99E-6</v>
      </c>
      <c r="J5" s="3">
        <v>3.14E-3</v>
      </c>
      <c r="K5" s="3">
        <v>9.48E-5</v>
      </c>
      <c r="M5" s="19"/>
      <c r="N5" s="19"/>
      <c r="O5" s="19"/>
    </row>
    <row r="6" spans="1:15" x14ac:dyDescent="0.2">
      <c r="A6" s="3" t="s">
        <v>12560</v>
      </c>
      <c r="B6" s="3" t="s">
        <v>8</v>
      </c>
      <c r="C6" s="18">
        <v>1.32E-2</v>
      </c>
      <c r="D6" s="18">
        <v>8.8999999999999999E-3</v>
      </c>
      <c r="E6" s="18">
        <v>2.58E-2</v>
      </c>
      <c r="F6" s="18">
        <v>2.9E-4</v>
      </c>
      <c r="G6" s="3">
        <v>5.8999999999999997E-2</v>
      </c>
      <c r="H6" s="3">
        <v>4.44E-4</v>
      </c>
      <c r="I6" s="3">
        <v>2.1600000000000001E-6</v>
      </c>
      <c r="J6" s="3">
        <v>1.1050000000000001E-3</v>
      </c>
      <c r="K6" s="3">
        <v>2.87E-5</v>
      </c>
      <c r="M6" s="19"/>
      <c r="N6" s="19"/>
      <c r="O6" s="19"/>
    </row>
    <row r="7" spans="1:15" x14ac:dyDescent="0.2">
      <c r="A7" s="3" t="s">
        <v>12560</v>
      </c>
      <c r="B7" s="3" t="s">
        <v>9</v>
      </c>
      <c r="C7" s="18">
        <v>8.8999999999999999E-3</v>
      </c>
      <c r="D7" s="18">
        <v>3.5000000000000001E-3</v>
      </c>
      <c r="E7" s="18">
        <v>4.5900000000000003E-2</v>
      </c>
      <c r="F7" s="18">
        <v>3.6000000000000002E-4</v>
      </c>
      <c r="G7" s="3">
        <v>2.4E-2</v>
      </c>
      <c r="H7" s="3">
        <v>5.5000000000000003E-4</v>
      </c>
      <c r="I7" s="3">
        <v>1.99E-6</v>
      </c>
      <c r="J7" s="3">
        <v>3.14E-3</v>
      </c>
      <c r="K7" s="3">
        <v>9.48E-5</v>
      </c>
      <c r="M7" s="19"/>
      <c r="N7" s="19"/>
      <c r="O7" s="19"/>
    </row>
    <row r="8" spans="1:15" x14ac:dyDescent="0.2">
      <c r="A8" s="3" t="s">
        <v>7</v>
      </c>
      <c r="B8" s="3" t="s">
        <v>10</v>
      </c>
      <c r="C8" s="18">
        <v>5.0000000000000001E-4</v>
      </c>
      <c r="D8" s="18">
        <v>6.9999999999999999E-4</v>
      </c>
      <c r="E8" s="18">
        <v>5.0000000000000001E-4</v>
      </c>
      <c r="F8" s="18">
        <v>5.0000000000000001E-4</v>
      </c>
      <c r="G8" s="3">
        <v>5.1000000000000004E-4</v>
      </c>
      <c r="H8" s="3"/>
      <c r="I8" s="3"/>
      <c r="J8" s="3"/>
      <c r="K8" s="3">
        <v>9.48E-5</v>
      </c>
      <c r="M8" s="19"/>
      <c r="N8" s="19"/>
      <c r="O8" s="19"/>
    </row>
    <row r="9" spans="1:15" x14ac:dyDescent="0.2">
      <c r="A9" s="46" t="s">
        <v>7</v>
      </c>
      <c r="B9" s="46" t="s">
        <v>12540</v>
      </c>
      <c r="C9" s="62">
        <v>5.0000000000000001E-4</v>
      </c>
      <c r="D9" s="62">
        <v>6.9999999999999999E-4</v>
      </c>
      <c r="E9" s="62">
        <v>5.0000000000000001E-4</v>
      </c>
      <c r="F9" s="62">
        <v>5.0000000000000001E-4</v>
      </c>
      <c r="G9" s="46">
        <v>5.1000000000000004E-4</v>
      </c>
      <c r="H9" s="46"/>
      <c r="I9" s="46"/>
      <c r="J9" s="46"/>
      <c r="K9" s="46">
        <v>9.48E-5</v>
      </c>
      <c r="L9" s="41"/>
      <c r="M9" s="19"/>
      <c r="N9" s="19"/>
      <c r="O9" s="19"/>
    </row>
    <row r="10" spans="1:15" x14ac:dyDescent="0.2">
      <c r="A10" s="46" t="s">
        <v>45</v>
      </c>
      <c r="B10" s="46" t="s">
        <v>15</v>
      </c>
      <c r="C10" s="62">
        <v>0</v>
      </c>
      <c r="D10" s="62">
        <v>0</v>
      </c>
      <c r="E10" s="62">
        <v>0</v>
      </c>
      <c r="F10" s="62">
        <v>0</v>
      </c>
      <c r="G10" s="62">
        <v>0</v>
      </c>
      <c r="H10" s="62">
        <v>0</v>
      </c>
      <c r="I10" s="62">
        <v>0</v>
      </c>
      <c r="J10" s="62">
        <v>0</v>
      </c>
      <c r="K10" s="62">
        <v>0</v>
      </c>
      <c r="M10" s="19"/>
      <c r="N10" s="19"/>
      <c r="O10" s="19"/>
    </row>
    <row r="11" spans="1:15" x14ac:dyDescent="0.2">
      <c r="A11" s="46" t="s">
        <v>11</v>
      </c>
      <c r="B11" s="46" t="s">
        <v>9</v>
      </c>
      <c r="C11" s="62">
        <v>4.3900000000000002E-2</v>
      </c>
      <c r="D11" s="62">
        <v>3.8600000000000002E-2</v>
      </c>
      <c r="E11" s="62">
        <v>0.14399999999999999</v>
      </c>
      <c r="F11" s="62">
        <v>4.1000000000000003E-3</v>
      </c>
      <c r="G11" s="46">
        <v>0.251</v>
      </c>
      <c r="H11" s="46">
        <v>4.2651000000000001E-2</v>
      </c>
      <c r="I11" s="46">
        <v>2.0100000000000001E-5</v>
      </c>
      <c r="J11" s="46">
        <v>5.6340000000000001E-2</v>
      </c>
      <c r="K11" s="46">
        <v>1.1900000000000001E-3</v>
      </c>
      <c r="M11" s="19"/>
      <c r="N11" s="19"/>
      <c r="O11" s="19"/>
    </row>
    <row r="12" spans="1:15" x14ac:dyDescent="0.2">
      <c r="A12" s="46" t="s">
        <v>11</v>
      </c>
      <c r="B12" s="46" t="s">
        <v>10</v>
      </c>
      <c r="C12" s="62">
        <v>1.9E-2</v>
      </c>
      <c r="D12" s="62">
        <v>1.61E-2</v>
      </c>
      <c r="E12" s="62">
        <v>4.5999999999999999E-3</v>
      </c>
      <c r="F12" s="62">
        <v>4.5999999999999999E-3</v>
      </c>
      <c r="G12" s="46">
        <v>4.5999999999999999E-2</v>
      </c>
      <c r="H12" s="46">
        <v>4.2651000000000001E-2</v>
      </c>
      <c r="I12" s="46">
        <v>2.0100000000000001E-5</v>
      </c>
      <c r="J12" s="46">
        <v>5.6340000000000001E-2</v>
      </c>
      <c r="K12" s="46">
        <v>1.1900000000000001E-3</v>
      </c>
      <c r="M12" s="19"/>
      <c r="N12" s="19"/>
      <c r="O12" s="19"/>
    </row>
    <row r="13" spans="1:15" s="41" customFormat="1" x14ac:dyDescent="0.2">
      <c r="A13" s="46" t="s">
        <v>11</v>
      </c>
      <c r="B13" s="46" t="s">
        <v>12540</v>
      </c>
      <c r="C13" s="62">
        <v>1.9E-2</v>
      </c>
      <c r="D13" s="62">
        <v>1.61E-2</v>
      </c>
      <c r="E13" s="62">
        <v>4.5999999999999999E-3</v>
      </c>
      <c r="F13" s="62">
        <v>4.5999999999999999E-3</v>
      </c>
      <c r="G13" s="46">
        <v>4.5999999999999999E-2</v>
      </c>
      <c r="H13" s="46">
        <v>4.2651000000000001E-2</v>
      </c>
      <c r="I13" s="46">
        <v>2.0100000000000001E-5</v>
      </c>
      <c r="J13" s="46">
        <v>5.6340000000000001E-2</v>
      </c>
      <c r="K13" s="46">
        <v>1.1900000000000001E-3</v>
      </c>
      <c r="M13" s="20"/>
      <c r="N13" s="20"/>
      <c r="O13" s="20"/>
    </row>
    <row r="14" spans="1:15" x14ac:dyDescent="0.2">
      <c r="A14" s="46" t="s">
        <v>44</v>
      </c>
      <c r="B14" s="46" t="s">
        <v>15</v>
      </c>
      <c r="C14" s="62">
        <v>0</v>
      </c>
      <c r="D14" s="62">
        <v>0</v>
      </c>
      <c r="E14" s="62">
        <v>0</v>
      </c>
      <c r="F14" s="62">
        <v>0</v>
      </c>
      <c r="G14" s="62">
        <v>0</v>
      </c>
      <c r="H14" s="62">
        <v>0</v>
      </c>
      <c r="I14" s="62">
        <v>0</v>
      </c>
      <c r="J14" s="62">
        <v>0</v>
      </c>
      <c r="K14" s="62">
        <v>0</v>
      </c>
      <c r="M14" s="19"/>
      <c r="N14" s="19"/>
      <c r="O14" s="19"/>
    </row>
    <row r="15" spans="1:15" x14ac:dyDescent="0.2">
      <c r="A15" s="46" t="s">
        <v>19</v>
      </c>
      <c r="B15" s="46" t="s">
        <v>8</v>
      </c>
      <c r="C15" s="62">
        <v>3.8999999999999998E-3</v>
      </c>
      <c r="D15" s="62">
        <v>2.8999999999999998E-3</v>
      </c>
      <c r="E15" s="62">
        <v>5.3E-3</v>
      </c>
      <c r="F15" s="62">
        <v>1.8000000000000001E-4</v>
      </c>
      <c r="G15" s="46">
        <v>5.5000000000000003E-4</v>
      </c>
      <c r="H15" s="46">
        <v>5.5500000000000005E-4</v>
      </c>
      <c r="I15" s="46">
        <v>1.1000000000000001E-7</v>
      </c>
      <c r="J15" s="46">
        <v>3.0699999999999998E-4</v>
      </c>
      <c r="K15" s="46">
        <v>9.2603999999999996E-5</v>
      </c>
      <c r="M15" s="19"/>
      <c r="N15" s="19"/>
      <c r="O15" s="19"/>
    </row>
    <row r="16" spans="1:15" x14ac:dyDescent="0.2">
      <c r="A16" s="46" t="s">
        <v>19</v>
      </c>
      <c r="B16" s="46" t="s">
        <v>9</v>
      </c>
      <c r="C16" s="62">
        <v>5.0000000000000001E-4</v>
      </c>
      <c r="D16" s="62">
        <v>5.0000000000000001E-4</v>
      </c>
      <c r="E16" s="62">
        <v>5.1999999999999998E-3</v>
      </c>
      <c r="F16" s="62">
        <v>1.8000000000000001E-4</v>
      </c>
      <c r="G16" s="46">
        <v>5.5000000000000003E-4</v>
      </c>
      <c r="H16" s="46">
        <v>5.5500000000000005E-4</v>
      </c>
      <c r="I16" s="46">
        <v>1.1000000000000001E-7</v>
      </c>
      <c r="J16" s="46">
        <v>3.0699999999999998E-4</v>
      </c>
      <c r="K16" s="46">
        <v>1.7620000000000001E-5</v>
      </c>
      <c r="M16" s="19"/>
      <c r="N16" s="19"/>
      <c r="O16" s="19"/>
    </row>
    <row r="17" spans="1:15" x14ac:dyDescent="0.2">
      <c r="A17" s="46" t="s">
        <v>12563</v>
      </c>
      <c r="B17" s="46" t="s">
        <v>8</v>
      </c>
      <c r="C17" s="62">
        <v>3.8999999999999998E-3</v>
      </c>
      <c r="D17" s="62">
        <v>2.8999999999999998E-3</v>
      </c>
      <c r="E17" s="62">
        <v>5.3E-3</v>
      </c>
      <c r="F17" s="62">
        <v>1.8000000000000001E-4</v>
      </c>
      <c r="G17" s="46">
        <v>5.5000000000000003E-4</v>
      </c>
      <c r="H17" s="46">
        <v>5.5500000000000005E-4</v>
      </c>
      <c r="I17" s="46">
        <v>1.1000000000000001E-7</v>
      </c>
      <c r="J17" s="46">
        <v>3.0699999999999998E-4</v>
      </c>
      <c r="K17" s="46">
        <v>9.2603999999999996E-5</v>
      </c>
      <c r="M17" s="19"/>
      <c r="N17" s="19"/>
      <c r="O17" s="19"/>
    </row>
    <row r="18" spans="1:15" x14ac:dyDescent="0.2">
      <c r="A18" s="46" t="s">
        <v>12563</v>
      </c>
      <c r="B18" s="46" t="s">
        <v>9</v>
      </c>
      <c r="C18" s="62">
        <v>5.0000000000000001E-4</v>
      </c>
      <c r="D18" s="62">
        <v>5.0000000000000001E-4</v>
      </c>
      <c r="E18" s="62">
        <v>5.1999999999999998E-3</v>
      </c>
      <c r="F18" s="62">
        <v>1.8000000000000001E-4</v>
      </c>
      <c r="G18" s="46">
        <v>5.5000000000000003E-4</v>
      </c>
      <c r="H18" s="46">
        <v>5.5500000000000005E-4</v>
      </c>
      <c r="I18" s="46">
        <v>1.1000000000000001E-7</v>
      </c>
      <c r="J18" s="46">
        <v>3.0699999999999998E-4</v>
      </c>
      <c r="K18" s="46">
        <v>1.7620000000000001E-5</v>
      </c>
      <c r="M18" s="19"/>
      <c r="N18" s="19"/>
      <c r="O18" s="19"/>
    </row>
    <row r="19" spans="1:15" x14ac:dyDescent="0.2">
      <c r="A19" s="46" t="s">
        <v>12564</v>
      </c>
      <c r="B19" s="46" t="s">
        <v>8</v>
      </c>
      <c r="C19" s="62">
        <v>3.8999999999999998E-3</v>
      </c>
      <c r="D19" s="62">
        <v>2.8999999999999998E-3</v>
      </c>
      <c r="E19" s="62">
        <v>5.3E-3</v>
      </c>
      <c r="F19" s="62">
        <v>1.8000000000000001E-4</v>
      </c>
      <c r="G19" s="46">
        <v>5.5000000000000003E-4</v>
      </c>
      <c r="H19" s="46">
        <v>5.5500000000000005E-4</v>
      </c>
      <c r="I19" s="46">
        <v>1.1000000000000001E-7</v>
      </c>
      <c r="J19" s="46">
        <v>3.0699999999999998E-4</v>
      </c>
      <c r="K19" s="46">
        <v>9.2603999999999996E-5</v>
      </c>
      <c r="M19" s="19"/>
      <c r="N19" s="19"/>
      <c r="O19" s="19"/>
    </row>
    <row r="20" spans="1:15" x14ac:dyDescent="0.2">
      <c r="A20" s="46" t="s">
        <v>12564</v>
      </c>
      <c r="B20" s="46" t="s">
        <v>9</v>
      </c>
      <c r="C20" s="62">
        <v>5.0000000000000001E-4</v>
      </c>
      <c r="D20" s="62">
        <v>5.0000000000000001E-4</v>
      </c>
      <c r="E20" s="62">
        <v>5.1999999999999998E-3</v>
      </c>
      <c r="F20" s="62">
        <v>1.8000000000000001E-4</v>
      </c>
      <c r="G20" s="46">
        <v>5.5000000000000003E-4</v>
      </c>
      <c r="H20" s="46">
        <v>5.5500000000000005E-4</v>
      </c>
      <c r="I20" s="46">
        <v>1.1000000000000001E-7</v>
      </c>
      <c r="J20" s="46">
        <v>3.0699999999999998E-4</v>
      </c>
      <c r="K20" s="46">
        <v>1.7620000000000001E-5</v>
      </c>
      <c r="M20" s="19"/>
      <c r="N20" s="19"/>
      <c r="O20" s="19"/>
    </row>
    <row r="21" spans="1:15" x14ac:dyDescent="0.2">
      <c r="A21" s="46" t="s">
        <v>19</v>
      </c>
      <c r="B21" s="46" t="s">
        <v>10</v>
      </c>
      <c r="C21" s="62">
        <v>6.9999999999999994E-5</v>
      </c>
      <c r="D21" s="62">
        <v>6.9999999999999994E-5</v>
      </c>
      <c r="E21" s="62">
        <v>6.9999999999999994E-5</v>
      </c>
      <c r="F21" s="62">
        <v>1.8000000000000001E-4</v>
      </c>
      <c r="G21" s="46">
        <v>5.5000000000000003E-4</v>
      </c>
      <c r="H21" s="46">
        <v>5.5500000000000005E-4</v>
      </c>
      <c r="I21" s="46">
        <v>1.1000000000000001E-7</v>
      </c>
      <c r="J21" s="46">
        <v>3.0699999999999998E-4</v>
      </c>
      <c r="K21" s="46">
        <v>1.7600000000000001E-5</v>
      </c>
      <c r="M21" s="19"/>
      <c r="N21" s="19"/>
      <c r="O21" s="19"/>
    </row>
    <row r="22" spans="1:15" s="41" customFormat="1" x14ac:dyDescent="0.2">
      <c r="A22" s="46" t="s">
        <v>19</v>
      </c>
      <c r="B22" s="46" t="s">
        <v>12540</v>
      </c>
      <c r="C22" s="62">
        <v>6.9999999999999994E-5</v>
      </c>
      <c r="D22" s="62">
        <v>6.9999999999999994E-5</v>
      </c>
      <c r="E22" s="62">
        <v>6.9999999999999994E-5</v>
      </c>
      <c r="F22" s="62">
        <v>1.8000000000000001E-4</v>
      </c>
      <c r="G22" s="46">
        <v>5.5000000000000003E-4</v>
      </c>
      <c r="H22" s="46">
        <v>5.5500000000000005E-4</v>
      </c>
      <c r="I22" s="46">
        <v>1.1000000000000001E-7</v>
      </c>
      <c r="J22" s="46">
        <v>3.0699999999999998E-4</v>
      </c>
      <c r="K22" s="46">
        <v>1.7600000000000001E-5</v>
      </c>
      <c r="M22" s="20"/>
      <c r="N22" s="20"/>
      <c r="O22" s="20"/>
    </row>
    <row r="23" spans="1:15" x14ac:dyDescent="0.2">
      <c r="A23" s="46" t="s">
        <v>50</v>
      </c>
      <c r="B23" s="46" t="s">
        <v>15</v>
      </c>
      <c r="C23" s="62">
        <v>0</v>
      </c>
      <c r="D23" s="62">
        <v>0</v>
      </c>
      <c r="E23" s="62">
        <v>0</v>
      </c>
      <c r="F23" s="62">
        <v>0</v>
      </c>
      <c r="G23" s="62">
        <v>0</v>
      </c>
      <c r="H23" s="62">
        <v>0</v>
      </c>
      <c r="I23" s="62">
        <v>0</v>
      </c>
      <c r="J23" s="62">
        <v>0</v>
      </c>
      <c r="K23" s="62">
        <v>0</v>
      </c>
      <c r="M23" s="19"/>
      <c r="N23" s="19"/>
      <c r="O23" s="19"/>
    </row>
    <row r="24" spans="1:15" x14ac:dyDescent="0.2">
      <c r="A24" s="46" t="s">
        <v>12</v>
      </c>
      <c r="B24" s="46" t="s">
        <v>8</v>
      </c>
      <c r="C24" s="62">
        <v>0.50270000000000004</v>
      </c>
      <c r="D24" s="62">
        <v>0.50270000000000004</v>
      </c>
      <c r="E24" s="62">
        <v>0.50270000000000004</v>
      </c>
      <c r="F24" s="62">
        <v>0.1971</v>
      </c>
      <c r="G24" s="46">
        <v>1.399</v>
      </c>
      <c r="H24" s="46">
        <v>7.67E-4</v>
      </c>
      <c r="I24" s="46"/>
      <c r="J24" s="46">
        <v>3.9999999999999998E-6</v>
      </c>
      <c r="K24" s="46"/>
      <c r="M24" s="19"/>
      <c r="N24" s="19"/>
      <c r="O24" s="19"/>
    </row>
    <row r="25" spans="1:15" x14ac:dyDescent="0.2">
      <c r="A25" s="46" t="s">
        <v>48</v>
      </c>
      <c r="B25" s="46" t="s">
        <v>15</v>
      </c>
      <c r="C25" s="62">
        <v>0</v>
      </c>
      <c r="D25" s="62">
        <v>0</v>
      </c>
      <c r="E25" s="62">
        <v>0</v>
      </c>
      <c r="F25" s="62">
        <v>0</v>
      </c>
      <c r="G25" s="46">
        <v>0</v>
      </c>
      <c r="H25" s="46">
        <v>0</v>
      </c>
      <c r="I25" s="46">
        <v>0</v>
      </c>
      <c r="J25" s="46">
        <v>0</v>
      </c>
      <c r="K25" s="46">
        <v>0</v>
      </c>
      <c r="M25" s="19"/>
      <c r="N25" s="19"/>
      <c r="O25" s="19"/>
    </row>
    <row r="26" spans="1:15" x14ac:dyDescent="0.2">
      <c r="A26" s="46" t="s">
        <v>13</v>
      </c>
      <c r="B26" s="46" t="s">
        <v>8</v>
      </c>
      <c r="C26" s="62">
        <v>0.2293</v>
      </c>
      <c r="D26" s="62">
        <v>0.2293</v>
      </c>
      <c r="E26" s="62">
        <v>0.2293</v>
      </c>
      <c r="F26" s="62">
        <v>9.8599999999999993E-2</v>
      </c>
      <c r="G26" s="46">
        <v>0.35</v>
      </c>
      <c r="H26" s="46">
        <v>1.65E-4</v>
      </c>
      <c r="I26" s="46">
        <v>1.6200000000000001E-5</v>
      </c>
      <c r="J26" s="46">
        <v>2.9960000000000001E-2</v>
      </c>
      <c r="K26" s="46"/>
      <c r="M26" s="19"/>
      <c r="N26" s="19"/>
      <c r="O26" s="19"/>
    </row>
    <row r="27" spans="1:15" x14ac:dyDescent="0.2">
      <c r="A27" s="46" t="s">
        <v>13</v>
      </c>
      <c r="B27" s="46" t="s">
        <v>42</v>
      </c>
      <c r="C27" s="62">
        <v>0</v>
      </c>
      <c r="D27" s="62">
        <v>0</v>
      </c>
      <c r="E27" s="62">
        <v>0</v>
      </c>
      <c r="F27" s="62">
        <v>0</v>
      </c>
      <c r="G27" s="62">
        <v>0</v>
      </c>
      <c r="H27" s="62">
        <v>0</v>
      </c>
      <c r="I27" s="62">
        <v>0</v>
      </c>
      <c r="J27" s="62">
        <v>0</v>
      </c>
      <c r="K27" s="62">
        <v>0</v>
      </c>
      <c r="M27" s="19"/>
      <c r="N27" s="19"/>
      <c r="O27" s="19"/>
    </row>
    <row r="28" spans="1:15" x14ac:dyDescent="0.2">
      <c r="A28" s="3" t="s">
        <v>43</v>
      </c>
      <c r="B28" s="3" t="s">
        <v>15</v>
      </c>
      <c r="C28" s="18">
        <v>0</v>
      </c>
      <c r="D28" s="18">
        <v>0</v>
      </c>
      <c r="E28" s="18">
        <v>0</v>
      </c>
      <c r="F28" s="18">
        <v>0</v>
      </c>
      <c r="G28" s="18">
        <v>0</v>
      </c>
      <c r="H28" s="18">
        <v>0</v>
      </c>
      <c r="I28" s="18">
        <v>0</v>
      </c>
      <c r="J28" s="18">
        <v>0</v>
      </c>
      <c r="K28" s="18">
        <v>0</v>
      </c>
      <c r="M28" s="19"/>
      <c r="N28" s="19"/>
      <c r="O28" s="19"/>
    </row>
    <row r="29" spans="1:15" x14ac:dyDescent="0.2">
      <c r="A29" s="3" t="s">
        <v>14</v>
      </c>
      <c r="B29" s="3" t="s">
        <v>15</v>
      </c>
      <c r="C29" s="18">
        <v>3.8E-3</v>
      </c>
      <c r="D29" s="18">
        <v>4.0000000000000001E-3</v>
      </c>
      <c r="E29" s="18">
        <v>7.4999999999999997E-3</v>
      </c>
      <c r="F29" s="18">
        <v>3.3E-3</v>
      </c>
      <c r="G29" s="3">
        <v>5.1000000000000004E-3</v>
      </c>
      <c r="H29" s="3">
        <v>1.078E-3</v>
      </c>
      <c r="I29" s="3">
        <v>7.0000000000000005E-8</v>
      </c>
      <c r="J29" s="3">
        <v>1.2E-4</v>
      </c>
      <c r="K29" s="3"/>
      <c r="M29" s="19"/>
      <c r="N29" s="19"/>
      <c r="O29" s="19"/>
    </row>
    <row r="30" spans="1:15" x14ac:dyDescent="0.2">
      <c r="A30" s="3" t="s">
        <v>46</v>
      </c>
      <c r="B30" s="3" t="s">
        <v>15</v>
      </c>
      <c r="C30" s="18">
        <v>0</v>
      </c>
      <c r="D30" s="18">
        <v>0</v>
      </c>
      <c r="E30" s="18">
        <v>0</v>
      </c>
      <c r="F30" s="18">
        <v>0</v>
      </c>
      <c r="G30" s="18">
        <v>0</v>
      </c>
      <c r="H30" s="18">
        <v>0</v>
      </c>
      <c r="I30" s="18">
        <v>0</v>
      </c>
      <c r="J30" s="18">
        <v>0</v>
      </c>
      <c r="K30" s="18">
        <v>0</v>
      </c>
      <c r="M30" s="19"/>
      <c r="N30" s="19"/>
      <c r="O30" s="19"/>
    </row>
    <row r="31" spans="1:15" x14ac:dyDescent="0.2">
      <c r="A31" s="3" t="s">
        <v>12576</v>
      </c>
      <c r="B31" s="3" t="s">
        <v>15</v>
      </c>
      <c r="C31" s="18">
        <v>3.3000000000000002E-2</v>
      </c>
      <c r="D31" s="18">
        <v>3.3000000000000002E-2</v>
      </c>
      <c r="E31" s="18">
        <v>3.3000000000000002E-2</v>
      </c>
      <c r="F31" s="18">
        <v>3.3000000000000002E-2</v>
      </c>
      <c r="G31" s="3">
        <v>3.3000000000000002E-2</v>
      </c>
      <c r="H31" s="3">
        <v>8.7999999999999998E-5</v>
      </c>
      <c r="I31" s="3"/>
      <c r="J31" s="3">
        <v>1.2E-4</v>
      </c>
      <c r="K31" s="3"/>
      <c r="M31" s="19"/>
      <c r="N31" s="19"/>
      <c r="O31" s="19"/>
    </row>
    <row r="32" spans="1:15" x14ac:dyDescent="0.2">
      <c r="A32" s="3" t="s">
        <v>12569</v>
      </c>
      <c r="B32" s="3" t="s">
        <v>15</v>
      </c>
      <c r="C32" s="18">
        <v>3.3000000000000002E-2</v>
      </c>
      <c r="D32" s="18">
        <v>3.3000000000000002E-2</v>
      </c>
      <c r="E32" s="18">
        <v>3.3000000000000002E-2</v>
      </c>
      <c r="F32" s="18">
        <v>3.3000000000000002E-2</v>
      </c>
      <c r="G32" s="3">
        <v>3.3000000000000002E-2</v>
      </c>
      <c r="H32" s="3">
        <v>8.7999999999999998E-5</v>
      </c>
      <c r="I32" s="3"/>
      <c r="J32" s="3">
        <v>1.2E-4</v>
      </c>
      <c r="K32" s="3"/>
      <c r="M32" s="19"/>
      <c r="N32" s="19"/>
      <c r="O32" s="19"/>
    </row>
    <row r="33" spans="1:15" x14ac:dyDescent="0.2">
      <c r="A33" s="3" t="s">
        <v>16</v>
      </c>
      <c r="B33" s="3" t="s">
        <v>15</v>
      </c>
      <c r="C33" s="140">
        <v>4.3900000000000002E-2</v>
      </c>
      <c r="D33" s="140">
        <f>D11</f>
        <v>3.8600000000000002E-2</v>
      </c>
      <c r="E33" s="140">
        <f>E11</f>
        <v>0.14399999999999999</v>
      </c>
      <c r="F33" s="140">
        <f>F11</f>
        <v>4.1000000000000003E-3</v>
      </c>
      <c r="G33" s="141"/>
      <c r="H33" s="141"/>
      <c r="I33" s="141"/>
      <c r="J33" s="141"/>
      <c r="K33" s="141"/>
      <c r="M33" s="19"/>
      <c r="N33" s="19"/>
      <c r="O33" s="19"/>
    </row>
    <row r="34" spans="1:15" x14ac:dyDescent="0.2">
      <c r="A34" s="3" t="s">
        <v>17</v>
      </c>
      <c r="B34" s="3" t="s">
        <v>15</v>
      </c>
      <c r="C34" s="46">
        <v>7.0000000000000007E-2</v>
      </c>
      <c r="D34" s="46">
        <v>7.0000000000000007E-2</v>
      </c>
      <c r="E34" s="46">
        <v>7.0000000000000007E-2</v>
      </c>
      <c r="F34" s="46">
        <v>7.0000000000000007E-2</v>
      </c>
      <c r="G34" s="141">
        <v>7.0000000000000007E-2</v>
      </c>
      <c r="H34" s="141"/>
      <c r="I34" s="141"/>
      <c r="J34" s="141"/>
      <c r="K34" s="141"/>
      <c r="M34" s="19"/>
      <c r="N34" s="19"/>
      <c r="O34" s="19"/>
    </row>
    <row r="35" spans="1:15" x14ac:dyDescent="0.2">
      <c r="A35" s="3" t="s">
        <v>18</v>
      </c>
      <c r="B35" s="3" t="s">
        <v>8</v>
      </c>
      <c r="C35" s="3"/>
      <c r="D35" s="3"/>
      <c r="E35" s="3"/>
      <c r="F35" s="3"/>
      <c r="G35" s="3"/>
      <c r="H35" s="3"/>
      <c r="I35" s="3"/>
      <c r="J35" s="3"/>
      <c r="K35" s="3">
        <v>2.6499999999999999E-4</v>
      </c>
      <c r="M35" s="19"/>
      <c r="N35" s="19"/>
      <c r="O35" s="19"/>
    </row>
    <row r="36" spans="1:15" x14ac:dyDescent="0.2">
      <c r="A36" s="3" t="s">
        <v>18</v>
      </c>
      <c r="B36" s="3" t="s">
        <v>9</v>
      </c>
      <c r="C36" s="3"/>
      <c r="D36" s="3"/>
      <c r="E36" s="3"/>
      <c r="F36" s="3"/>
      <c r="G36" s="3"/>
      <c r="H36" s="3"/>
      <c r="I36" s="3"/>
      <c r="J36" s="3"/>
      <c r="K36" s="3">
        <v>2.8699999999999998E-4</v>
      </c>
      <c r="M36" s="19"/>
      <c r="N36" s="19"/>
      <c r="O36" s="19"/>
    </row>
    <row r="37" spans="1:15" x14ac:dyDescent="0.2">
      <c r="A37" s="3" t="s">
        <v>18</v>
      </c>
      <c r="B37" s="3" t="s">
        <v>10</v>
      </c>
      <c r="C37" s="3"/>
      <c r="D37" s="3"/>
      <c r="E37" s="3"/>
      <c r="F37" s="3"/>
      <c r="G37" s="3"/>
      <c r="H37" s="3"/>
      <c r="I37" s="3"/>
      <c r="J37" s="3"/>
      <c r="K37" s="3">
        <v>2.8699999999999998E-4</v>
      </c>
      <c r="M37" s="19"/>
      <c r="N37" s="19"/>
      <c r="O37" s="19"/>
    </row>
    <row r="38" spans="1:15" x14ac:dyDescent="0.2">
      <c r="A38" s="3" t="s">
        <v>18</v>
      </c>
      <c r="B38" s="2" t="s">
        <v>12540</v>
      </c>
      <c r="C38" s="2"/>
      <c r="D38" s="2"/>
      <c r="E38" s="2"/>
      <c r="F38" s="2"/>
      <c r="G38" s="2"/>
      <c r="H38" s="2"/>
      <c r="I38" s="2"/>
      <c r="J38" s="2"/>
      <c r="K38" s="2">
        <v>2.8699999999999998E-4</v>
      </c>
      <c r="M38" s="19"/>
      <c r="N38" s="19"/>
      <c r="O38" s="19"/>
    </row>
  </sheetData>
  <sheetProtection algorithmName="SHA-512" hashValue="F8RMaBAlWK7zQh7M5oTXO8U4rHFQpg5elWrfcVslEarH74zWPNqcE7AJRELB9eXmEKbKFk7lhixlW6rxCj55SA==" saltValue="PSZ2MZafk2qj+ZEgfHbnug==" spinCount="100000" sheet="1" objects="1" scenarios="1"/>
  <pageMargins left="0.25" right="0.25" top="0.25" bottom="0.2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E85F-6C1B-46A7-9951-48C059FD141D}">
  <sheetPr codeName="Sheet8">
    <tabColor theme="1"/>
  </sheetPr>
  <dimension ref="A1:O63"/>
  <sheetViews>
    <sheetView topLeftCell="A55" zoomScale="87" zoomScaleNormal="87" workbookViewId="0">
      <selection activeCell="D1" sqref="D1:D1048576"/>
    </sheetView>
  </sheetViews>
  <sheetFormatPr defaultColWidth="0" defaultRowHeight="14.25" zeroHeight="1" x14ac:dyDescent="0.2"/>
  <cols>
    <col min="1" max="1" width="30" customWidth="1"/>
    <col min="2" max="2" width="18.75" customWidth="1"/>
    <col min="3" max="3" width="18.375" style="43" customWidth="1"/>
    <col min="4" max="4" width="18.375" style="130" customWidth="1"/>
    <col min="5" max="12" width="18.375" style="43" customWidth="1"/>
    <col min="13" max="14" width="0" style="43" hidden="1" customWidth="1"/>
    <col min="15" max="15" width="0" hidden="1" customWidth="1"/>
    <col min="16" max="16384" width="8" hidden="1"/>
  </cols>
  <sheetData>
    <row r="1" spans="1:13" x14ac:dyDescent="0.2">
      <c r="A1" s="2" t="s">
        <v>0</v>
      </c>
      <c r="B1" s="2" t="s">
        <v>1</v>
      </c>
      <c r="C1" s="42" t="s">
        <v>20</v>
      </c>
      <c r="D1" s="44" t="s">
        <v>21</v>
      </c>
      <c r="E1" s="42" t="s">
        <v>22</v>
      </c>
      <c r="F1" s="42" t="s">
        <v>23</v>
      </c>
      <c r="G1" s="42" t="s">
        <v>24</v>
      </c>
      <c r="H1" s="42" t="s">
        <v>25</v>
      </c>
      <c r="I1" s="42" t="s">
        <v>26</v>
      </c>
      <c r="J1" s="42" t="s">
        <v>29</v>
      </c>
      <c r="K1" s="42" t="s">
        <v>27</v>
      </c>
      <c r="L1" s="42" t="s">
        <v>28</v>
      </c>
    </row>
    <row r="2" spans="1:13" x14ac:dyDescent="0.2">
      <c r="A2" s="38" t="s">
        <v>7</v>
      </c>
      <c r="B2" s="27" t="s">
        <v>55</v>
      </c>
      <c r="C2" s="44">
        <v>0</v>
      </c>
      <c r="D2" s="44">
        <v>0.75</v>
      </c>
      <c r="E2" s="42">
        <v>0.97</v>
      </c>
      <c r="F2" s="42">
        <v>0.97</v>
      </c>
      <c r="G2" s="42">
        <v>0.97</v>
      </c>
      <c r="H2" s="42">
        <v>0.97</v>
      </c>
      <c r="I2" s="42">
        <v>0.97</v>
      </c>
      <c r="J2" s="42">
        <v>0.3</v>
      </c>
      <c r="K2" s="44">
        <v>0</v>
      </c>
      <c r="L2" s="44">
        <v>0</v>
      </c>
    </row>
    <row r="3" spans="1:13" x14ac:dyDescent="0.2">
      <c r="A3" s="56" t="s">
        <v>12587</v>
      </c>
      <c r="B3" s="40" t="s">
        <v>12593</v>
      </c>
      <c r="C3" s="44">
        <v>0</v>
      </c>
      <c r="D3" s="44">
        <v>0</v>
      </c>
      <c r="E3" s="44">
        <v>0</v>
      </c>
      <c r="F3" s="44">
        <v>0</v>
      </c>
      <c r="G3" s="44">
        <v>0</v>
      </c>
      <c r="H3" s="44">
        <v>0</v>
      </c>
      <c r="I3" s="44">
        <v>0</v>
      </c>
      <c r="J3" s="44">
        <v>0</v>
      </c>
      <c r="K3" s="44">
        <v>0</v>
      </c>
      <c r="L3" s="44">
        <v>0</v>
      </c>
    </row>
    <row r="4" spans="1:13" x14ac:dyDescent="0.2">
      <c r="A4" s="56" t="s">
        <v>12586</v>
      </c>
      <c r="B4" s="40" t="s">
        <v>12593</v>
      </c>
      <c r="C4" s="44">
        <v>0</v>
      </c>
      <c r="D4" s="44">
        <v>0.3</v>
      </c>
      <c r="E4" s="44">
        <v>0.75</v>
      </c>
      <c r="F4" s="44">
        <v>0.75</v>
      </c>
      <c r="G4" s="44">
        <v>0.75</v>
      </c>
      <c r="H4" s="44">
        <v>0.75</v>
      </c>
      <c r="I4" s="44">
        <v>0.75</v>
      </c>
      <c r="J4" s="44">
        <v>0.75</v>
      </c>
      <c r="K4" s="44">
        <v>0.75</v>
      </c>
      <c r="L4" s="44">
        <v>0.75</v>
      </c>
    </row>
    <row r="5" spans="1:13" ht="15" x14ac:dyDescent="0.25">
      <c r="A5" s="56" t="s">
        <v>7</v>
      </c>
      <c r="B5" s="40" t="s">
        <v>59</v>
      </c>
      <c r="C5" s="44">
        <v>0</v>
      </c>
      <c r="D5" s="44">
        <v>0</v>
      </c>
      <c r="E5" s="44">
        <v>0</v>
      </c>
      <c r="F5" s="44">
        <v>0</v>
      </c>
      <c r="G5" s="44">
        <v>0</v>
      </c>
      <c r="H5" s="44">
        <v>0</v>
      </c>
      <c r="I5" s="44">
        <v>0.97</v>
      </c>
      <c r="J5" s="44">
        <v>0.3</v>
      </c>
      <c r="K5" s="44">
        <v>0</v>
      </c>
      <c r="L5" s="44">
        <v>0</v>
      </c>
      <c r="M5" s="45"/>
    </row>
    <row r="6" spans="1:13" ht="15" x14ac:dyDescent="0.25">
      <c r="A6" s="56" t="s">
        <v>7</v>
      </c>
      <c r="B6" s="40" t="s">
        <v>60</v>
      </c>
      <c r="C6" s="44">
        <v>0</v>
      </c>
      <c r="D6" s="44">
        <v>0.75</v>
      </c>
      <c r="E6" s="44">
        <v>0.97</v>
      </c>
      <c r="F6" s="44">
        <v>0.97</v>
      </c>
      <c r="G6" s="44">
        <v>0.97</v>
      </c>
      <c r="H6" s="44">
        <v>0.97</v>
      </c>
      <c r="I6" s="44">
        <v>0.97</v>
      </c>
      <c r="J6" s="44">
        <v>0.3</v>
      </c>
      <c r="K6" s="44">
        <v>0</v>
      </c>
      <c r="L6" s="44">
        <v>0</v>
      </c>
      <c r="M6" s="45"/>
    </row>
    <row r="7" spans="1:13" ht="15" x14ac:dyDescent="0.25">
      <c r="A7" s="56" t="s">
        <v>12587</v>
      </c>
      <c r="B7" s="40" t="s">
        <v>12594</v>
      </c>
      <c r="C7" s="44">
        <v>0</v>
      </c>
      <c r="D7" s="44">
        <v>0</v>
      </c>
      <c r="E7" s="44">
        <v>0</v>
      </c>
      <c r="F7" s="44">
        <v>0</v>
      </c>
      <c r="G7" s="44">
        <v>0</v>
      </c>
      <c r="H7" s="44">
        <v>0</v>
      </c>
      <c r="I7" s="44">
        <v>0</v>
      </c>
      <c r="J7" s="44">
        <v>0</v>
      </c>
      <c r="K7" s="44">
        <v>0</v>
      </c>
      <c r="L7" s="44">
        <v>0</v>
      </c>
      <c r="M7" s="45"/>
    </row>
    <row r="8" spans="1:13" ht="15" x14ac:dyDescent="0.25">
      <c r="A8" s="56" t="s">
        <v>12586</v>
      </c>
      <c r="B8" s="40" t="s">
        <v>12594</v>
      </c>
      <c r="C8" s="44">
        <v>0</v>
      </c>
      <c r="D8" s="44">
        <v>0.3</v>
      </c>
      <c r="E8" s="44">
        <v>0.75</v>
      </c>
      <c r="F8" s="44">
        <v>0.75</v>
      </c>
      <c r="G8" s="44">
        <v>0.75</v>
      </c>
      <c r="H8" s="44">
        <v>0.75</v>
      </c>
      <c r="I8" s="44">
        <v>0.75</v>
      </c>
      <c r="J8" s="44">
        <v>0.75</v>
      </c>
      <c r="K8" s="44">
        <v>0.75</v>
      </c>
      <c r="L8" s="44">
        <v>0.75</v>
      </c>
      <c r="M8" s="45"/>
    </row>
    <row r="9" spans="1:13" ht="15" x14ac:dyDescent="0.25">
      <c r="A9" s="56" t="s">
        <v>7</v>
      </c>
      <c r="B9" s="40" t="s">
        <v>58</v>
      </c>
      <c r="C9" s="44">
        <v>0</v>
      </c>
      <c r="D9" s="44">
        <v>0</v>
      </c>
      <c r="E9" s="44">
        <v>0</v>
      </c>
      <c r="F9" s="44">
        <v>0</v>
      </c>
      <c r="G9" s="44">
        <v>0</v>
      </c>
      <c r="H9" s="44">
        <v>0</v>
      </c>
      <c r="I9" s="44">
        <v>0</v>
      </c>
      <c r="J9" s="44">
        <v>0</v>
      </c>
      <c r="K9" s="44">
        <v>0</v>
      </c>
      <c r="L9" s="44">
        <v>0</v>
      </c>
      <c r="M9" s="45"/>
    </row>
    <row r="10" spans="1:13" ht="15" x14ac:dyDescent="0.25">
      <c r="A10" s="56" t="s">
        <v>45</v>
      </c>
      <c r="B10" s="40" t="s">
        <v>15</v>
      </c>
      <c r="C10" s="44">
        <v>1</v>
      </c>
      <c r="D10" s="44">
        <v>1</v>
      </c>
      <c r="E10" s="44">
        <v>1</v>
      </c>
      <c r="F10" s="44">
        <v>1</v>
      </c>
      <c r="G10" s="44">
        <v>1</v>
      </c>
      <c r="H10" s="44">
        <v>1</v>
      </c>
      <c r="I10" s="44">
        <v>1</v>
      </c>
      <c r="J10" s="44">
        <v>1</v>
      </c>
      <c r="K10" s="44">
        <v>1</v>
      </c>
      <c r="L10" s="44">
        <v>1</v>
      </c>
      <c r="M10" s="45"/>
    </row>
    <row r="11" spans="1:13" ht="15" x14ac:dyDescent="0.25">
      <c r="A11" s="56" t="s">
        <v>11</v>
      </c>
      <c r="B11" s="40" t="s">
        <v>55</v>
      </c>
      <c r="C11" s="44">
        <v>0</v>
      </c>
      <c r="D11" s="44">
        <v>0.75</v>
      </c>
      <c r="E11" s="44">
        <v>0.75</v>
      </c>
      <c r="F11" s="44">
        <v>0.85</v>
      </c>
      <c r="G11" s="44">
        <v>0.93</v>
      </c>
      <c r="H11" s="44">
        <v>0.93</v>
      </c>
      <c r="I11" s="44">
        <v>0.93</v>
      </c>
      <c r="J11" s="44">
        <v>0.3</v>
      </c>
      <c r="K11" s="44">
        <v>0</v>
      </c>
      <c r="L11" s="44">
        <v>0</v>
      </c>
      <c r="M11" s="45"/>
    </row>
    <row r="12" spans="1:13" ht="15" x14ac:dyDescent="0.25">
      <c r="A12" s="56" t="s">
        <v>11</v>
      </c>
      <c r="B12" s="40" t="s">
        <v>56</v>
      </c>
      <c r="C12" s="44">
        <v>0</v>
      </c>
      <c r="D12" s="44">
        <v>0</v>
      </c>
      <c r="E12" s="44">
        <v>0</v>
      </c>
      <c r="F12" s="44">
        <v>0</v>
      </c>
      <c r="G12" s="44">
        <v>0</v>
      </c>
      <c r="H12" s="44">
        <v>0</v>
      </c>
      <c r="I12" s="44">
        <v>0</v>
      </c>
      <c r="J12" s="44">
        <v>0</v>
      </c>
      <c r="K12" s="44">
        <v>0</v>
      </c>
      <c r="L12" s="44">
        <v>0</v>
      </c>
      <c r="M12" s="45"/>
    </row>
    <row r="13" spans="1:13" ht="15" x14ac:dyDescent="0.25">
      <c r="A13" s="56" t="s">
        <v>11</v>
      </c>
      <c r="B13" s="40" t="s">
        <v>57</v>
      </c>
      <c r="C13" s="44">
        <v>0</v>
      </c>
      <c r="D13" s="44">
        <v>0.75</v>
      </c>
      <c r="E13" s="44">
        <v>0.75</v>
      </c>
      <c r="F13" s="44">
        <v>0.85</v>
      </c>
      <c r="G13" s="44">
        <v>0.93</v>
      </c>
      <c r="H13" s="44">
        <v>0.93</v>
      </c>
      <c r="I13" s="44">
        <v>0.93</v>
      </c>
      <c r="J13" s="44">
        <v>0.3</v>
      </c>
      <c r="K13" s="44">
        <v>0</v>
      </c>
      <c r="L13" s="44">
        <v>0</v>
      </c>
      <c r="M13" s="45"/>
    </row>
    <row r="14" spans="1:13" ht="15" x14ac:dyDescent="0.25">
      <c r="A14" s="56" t="s">
        <v>11</v>
      </c>
      <c r="B14" s="40" t="s">
        <v>58</v>
      </c>
      <c r="C14" s="44">
        <v>0</v>
      </c>
      <c r="D14" s="44">
        <v>0</v>
      </c>
      <c r="E14" s="44">
        <v>0</v>
      </c>
      <c r="F14" s="44">
        <v>0</v>
      </c>
      <c r="G14" s="44">
        <v>0</v>
      </c>
      <c r="H14" s="44">
        <v>0</v>
      </c>
      <c r="I14" s="44">
        <v>0</v>
      </c>
      <c r="J14" s="44">
        <v>0</v>
      </c>
      <c r="K14" s="44">
        <v>0</v>
      </c>
      <c r="L14" s="44">
        <v>0</v>
      </c>
      <c r="M14" s="45"/>
    </row>
    <row r="15" spans="1:13" ht="15" x14ac:dyDescent="0.25">
      <c r="A15" s="56" t="s">
        <v>44</v>
      </c>
      <c r="B15" s="40" t="s">
        <v>15</v>
      </c>
      <c r="C15" s="44">
        <v>1</v>
      </c>
      <c r="D15" s="44">
        <v>1</v>
      </c>
      <c r="E15" s="44">
        <v>1</v>
      </c>
      <c r="F15" s="44">
        <v>1</v>
      </c>
      <c r="G15" s="44">
        <v>1</v>
      </c>
      <c r="H15" s="44">
        <v>1</v>
      </c>
      <c r="I15" s="44">
        <v>1</v>
      </c>
      <c r="J15" s="44">
        <v>1</v>
      </c>
      <c r="K15" s="44">
        <v>1</v>
      </c>
      <c r="L15" s="44">
        <v>1</v>
      </c>
      <c r="M15" s="45"/>
    </row>
    <row r="16" spans="1:13" ht="15" x14ac:dyDescent="0.25">
      <c r="A16" s="56" t="s">
        <v>65</v>
      </c>
      <c r="B16" s="40" t="s">
        <v>55</v>
      </c>
      <c r="C16" s="44">
        <v>0</v>
      </c>
      <c r="D16" s="44">
        <v>0.3</v>
      </c>
      <c r="E16" s="44">
        <v>0.3</v>
      </c>
      <c r="F16" s="44">
        <v>0.3</v>
      </c>
      <c r="G16" s="44">
        <v>0.3</v>
      </c>
      <c r="H16" s="44">
        <v>0.97</v>
      </c>
      <c r="I16" s="44">
        <v>0.97</v>
      </c>
      <c r="J16" s="44">
        <v>0.3</v>
      </c>
      <c r="K16" s="44">
        <v>0.97</v>
      </c>
      <c r="L16" s="44">
        <v>0.75</v>
      </c>
      <c r="M16" s="45"/>
    </row>
    <row r="17" spans="1:13" ht="15" x14ac:dyDescent="0.25">
      <c r="A17" s="56" t="s">
        <v>12590</v>
      </c>
      <c r="B17" s="40" t="s">
        <v>55</v>
      </c>
      <c r="C17" s="44">
        <v>0</v>
      </c>
      <c r="D17" s="44">
        <v>0</v>
      </c>
      <c r="E17" s="44">
        <v>0</v>
      </c>
      <c r="F17" s="44">
        <v>0</v>
      </c>
      <c r="G17" s="44">
        <v>0</v>
      </c>
      <c r="H17" s="44">
        <v>0</v>
      </c>
      <c r="I17" s="44">
        <v>0</v>
      </c>
      <c r="J17" s="44">
        <v>0</v>
      </c>
      <c r="K17" s="44">
        <v>0</v>
      </c>
      <c r="L17" s="44">
        <v>0</v>
      </c>
      <c r="M17" s="45"/>
    </row>
    <row r="18" spans="1:13" ht="15" x14ac:dyDescent="0.25">
      <c r="A18" s="56" t="s">
        <v>12595</v>
      </c>
      <c r="B18" s="40" t="s">
        <v>55</v>
      </c>
      <c r="C18" s="44">
        <v>0</v>
      </c>
      <c r="D18" s="44">
        <v>0.3</v>
      </c>
      <c r="E18" s="44">
        <v>0.75</v>
      </c>
      <c r="F18" s="44">
        <v>0.75</v>
      </c>
      <c r="G18" s="44">
        <v>0.75</v>
      </c>
      <c r="H18" s="44">
        <v>0.75</v>
      </c>
      <c r="I18" s="44">
        <v>0.75</v>
      </c>
      <c r="J18" s="44">
        <v>0.75</v>
      </c>
      <c r="K18" s="44">
        <v>0.75</v>
      </c>
      <c r="L18" s="44">
        <v>0.75</v>
      </c>
      <c r="M18" s="45"/>
    </row>
    <row r="19" spans="1:13" ht="15" x14ac:dyDescent="0.25">
      <c r="A19" s="56" t="s">
        <v>65</v>
      </c>
      <c r="B19" s="40" t="s">
        <v>56</v>
      </c>
      <c r="C19" s="44">
        <v>0</v>
      </c>
      <c r="D19" s="44">
        <v>0.3</v>
      </c>
      <c r="E19" s="44">
        <v>0.3</v>
      </c>
      <c r="F19" s="44">
        <v>0.3</v>
      </c>
      <c r="G19" s="44">
        <v>0.3</v>
      </c>
      <c r="H19" s="44">
        <v>0.3</v>
      </c>
      <c r="I19" s="44">
        <v>0.97</v>
      </c>
      <c r="J19" s="44">
        <v>0.3</v>
      </c>
      <c r="K19" s="44">
        <v>0.3</v>
      </c>
      <c r="L19" s="44">
        <v>0.3</v>
      </c>
      <c r="M19" s="45"/>
    </row>
    <row r="20" spans="1:13" ht="15" x14ac:dyDescent="0.25">
      <c r="A20" s="40" t="s">
        <v>65</v>
      </c>
      <c r="B20" s="40" t="s">
        <v>57</v>
      </c>
      <c r="C20" s="44">
        <v>0</v>
      </c>
      <c r="D20" s="44">
        <v>0.3</v>
      </c>
      <c r="E20" s="44">
        <v>0.3</v>
      </c>
      <c r="F20" s="44">
        <v>0.3</v>
      </c>
      <c r="G20" s="44">
        <v>0.3</v>
      </c>
      <c r="H20" s="44">
        <v>0.97</v>
      </c>
      <c r="I20" s="44">
        <v>0.97</v>
      </c>
      <c r="J20" s="44">
        <v>0.3</v>
      </c>
      <c r="K20" s="44">
        <v>0.97</v>
      </c>
      <c r="L20" s="44">
        <v>0.75</v>
      </c>
      <c r="M20" s="45"/>
    </row>
    <row r="21" spans="1:13" ht="15" x14ac:dyDescent="0.25">
      <c r="A21" s="40" t="s">
        <v>12590</v>
      </c>
      <c r="B21" s="40" t="s">
        <v>12594</v>
      </c>
      <c r="C21" s="44">
        <v>0</v>
      </c>
      <c r="D21" s="44">
        <v>0</v>
      </c>
      <c r="E21" s="44">
        <v>0</v>
      </c>
      <c r="F21" s="44">
        <v>0</v>
      </c>
      <c r="G21" s="44">
        <v>0</v>
      </c>
      <c r="H21" s="44">
        <v>0</v>
      </c>
      <c r="I21" s="44">
        <v>0</v>
      </c>
      <c r="J21" s="44">
        <v>0</v>
      </c>
      <c r="K21" s="44">
        <v>0</v>
      </c>
      <c r="L21" s="44">
        <v>0</v>
      </c>
      <c r="M21" s="45"/>
    </row>
    <row r="22" spans="1:13" ht="15" x14ac:dyDescent="0.25">
      <c r="A22" s="40" t="s">
        <v>12596</v>
      </c>
      <c r="B22" s="40" t="s">
        <v>12594</v>
      </c>
      <c r="C22" s="44">
        <v>0</v>
      </c>
      <c r="D22" s="44">
        <v>0.3</v>
      </c>
      <c r="E22" s="44">
        <v>0.75</v>
      </c>
      <c r="F22" s="44">
        <v>0.75</v>
      </c>
      <c r="G22" s="44">
        <v>0.75</v>
      </c>
      <c r="H22" s="44">
        <v>0.75</v>
      </c>
      <c r="I22" s="44">
        <v>0.75</v>
      </c>
      <c r="J22" s="44">
        <v>0.75</v>
      </c>
      <c r="K22" s="44">
        <v>0.75</v>
      </c>
      <c r="L22" s="44">
        <v>0.75</v>
      </c>
      <c r="M22" s="45"/>
    </row>
    <row r="23" spans="1:13" ht="15" x14ac:dyDescent="0.25">
      <c r="A23" s="40" t="s">
        <v>65</v>
      </c>
      <c r="B23" s="40" t="s">
        <v>58</v>
      </c>
      <c r="C23" s="44">
        <v>0</v>
      </c>
      <c r="D23" s="44">
        <v>0</v>
      </c>
      <c r="E23" s="44">
        <v>0</v>
      </c>
      <c r="F23" s="44">
        <v>0</v>
      </c>
      <c r="G23" s="44">
        <v>0</v>
      </c>
      <c r="H23" s="44">
        <v>0</v>
      </c>
      <c r="I23" s="130">
        <v>0</v>
      </c>
      <c r="J23" s="44">
        <v>0</v>
      </c>
      <c r="K23" s="44">
        <v>0</v>
      </c>
      <c r="L23" s="44">
        <v>0</v>
      </c>
      <c r="M23" s="45"/>
    </row>
    <row r="24" spans="1:13" ht="15" x14ac:dyDescent="0.25">
      <c r="A24" s="40" t="s">
        <v>47</v>
      </c>
      <c r="B24" s="40" t="s">
        <v>15</v>
      </c>
      <c r="C24" s="44">
        <v>1</v>
      </c>
      <c r="D24" s="44">
        <v>1</v>
      </c>
      <c r="E24" s="44">
        <v>1</v>
      </c>
      <c r="F24" s="44">
        <v>1</v>
      </c>
      <c r="G24" s="44">
        <v>1</v>
      </c>
      <c r="H24" s="44">
        <v>1</v>
      </c>
      <c r="I24" s="44">
        <v>1</v>
      </c>
      <c r="J24" s="44">
        <v>1</v>
      </c>
      <c r="K24" s="44">
        <v>1</v>
      </c>
      <c r="L24" s="44">
        <v>1</v>
      </c>
      <c r="M24" s="45"/>
    </row>
    <row r="25" spans="1:13" ht="15" x14ac:dyDescent="0.25">
      <c r="A25" s="40" t="s">
        <v>12</v>
      </c>
      <c r="B25" s="40" t="s">
        <v>55</v>
      </c>
      <c r="C25" s="44">
        <v>0</v>
      </c>
      <c r="D25" s="44">
        <v>0.75</v>
      </c>
      <c r="E25" s="44">
        <v>0.75</v>
      </c>
      <c r="F25" s="44">
        <v>0.85</v>
      </c>
      <c r="G25" s="44">
        <v>0.95</v>
      </c>
      <c r="H25" s="44">
        <v>0.95</v>
      </c>
      <c r="I25" s="44">
        <v>0.95</v>
      </c>
      <c r="J25" s="44">
        <v>0.3</v>
      </c>
      <c r="K25" s="44">
        <v>0</v>
      </c>
      <c r="L25" s="44">
        <v>0</v>
      </c>
      <c r="M25" s="45"/>
    </row>
    <row r="26" spans="1:13" ht="15" x14ac:dyDescent="0.25">
      <c r="A26" s="40" t="s">
        <v>12</v>
      </c>
      <c r="B26" s="40" t="s">
        <v>56</v>
      </c>
      <c r="C26" s="44">
        <v>0</v>
      </c>
      <c r="D26" s="44">
        <v>0</v>
      </c>
      <c r="E26" s="44">
        <v>0</v>
      </c>
      <c r="F26" s="44">
        <v>0</v>
      </c>
      <c r="G26" s="44">
        <v>0</v>
      </c>
      <c r="H26" s="44">
        <v>0</v>
      </c>
      <c r="I26" s="44">
        <v>0</v>
      </c>
      <c r="J26" s="44">
        <v>0</v>
      </c>
      <c r="K26" s="44">
        <v>0</v>
      </c>
      <c r="L26" s="44">
        <v>0</v>
      </c>
      <c r="M26" s="45"/>
    </row>
    <row r="27" spans="1:13" ht="15" x14ac:dyDescent="0.25">
      <c r="A27" s="40" t="s">
        <v>12</v>
      </c>
      <c r="B27" s="40" t="s">
        <v>57</v>
      </c>
      <c r="C27" s="44">
        <v>0</v>
      </c>
      <c r="D27" s="44">
        <v>0.75</v>
      </c>
      <c r="E27" s="44">
        <v>0.75</v>
      </c>
      <c r="F27" s="44">
        <v>0.85</v>
      </c>
      <c r="G27" s="44">
        <v>0.95</v>
      </c>
      <c r="H27" s="44">
        <v>0.95</v>
      </c>
      <c r="I27" s="44">
        <v>0.95</v>
      </c>
      <c r="J27" s="44">
        <v>0.3</v>
      </c>
      <c r="K27" s="44">
        <v>0</v>
      </c>
      <c r="L27" s="44">
        <v>0</v>
      </c>
      <c r="M27" s="45"/>
    </row>
    <row r="28" spans="1:13" ht="15" x14ac:dyDescent="0.25">
      <c r="A28" s="40" t="s">
        <v>12</v>
      </c>
      <c r="B28" s="40" t="s">
        <v>58</v>
      </c>
      <c r="C28" s="44">
        <v>0</v>
      </c>
      <c r="D28" s="44">
        <v>0</v>
      </c>
      <c r="E28" s="44">
        <v>0</v>
      </c>
      <c r="F28" s="44">
        <v>0</v>
      </c>
      <c r="G28" s="44">
        <v>0</v>
      </c>
      <c r="H28" s="44">
        <v>0</v>
      </c>
      <c r="I28" s="44">
        <v>0</v>
      </c>
      <c r="J28" s="44">
        <v>0</v>
      </c>
      <c r="K28" s="44">
        <v>0</v>
      </c>
      <c r="L28" s="44">
        <v>0</v>
      </c>
      <c r="M28" s="45"/>
    </row>
    <row r="29" spans="1:13" ht="15" x14ac:dyDescent="0.25">
      <c r="A29" s="40" t="s">
        <v>48</v>
      </c>
      <c r="B29" s="40" t="s">
        <v>15</v>
      </c>
      <c r="C29" s="44">
        <v>1</v>
      </c>
      <c r="D29" s="44">
        <v>1</v>
      </c>
      <c r="E29" s="44">
        <v>1</v>
      </c>
      <c r="F29" s="44">
        <v>1</v>
      </c>
      <c r="G29" s="44">
        <v>1</v>
      </c>
      <c r="H29" s="44">
        <v>1</v>
      </c>
      <c r="I29" s="44">
        <v>1</v>
      </c>
      <c r="J29" s="44">
        <v>1</v>
      </c>
      <c r="K29" s="44">
        <v>1</v>
      </c>
      <c r="L29" s="44">
        <v>1</v>
      </c>
      <c r="M29" s="45"/>
    </row>
    <row r="30" spans="1:13" ht="15" x14ac:dyDescent="0.25">
      <c r="A30" s="40" t="s">
        <v>13</v>
      </c>
      <c r="B30" s="40" t="s">
        <v>55</v>
      </c>
      <c r="C30" s="44">
        <v>0</v>
      </c>
      <c r="D30" s="44">
        <v>0.75</v>
      </c>
      <c r="E30" s="44">
        <v>0.97</v>
      </c>
      <c r="F30" s="44">
        <v>0.97</v>
      </c>
      <c r="G30" s="44">
        <v>0.97</v>
      </c>
      <c r="H30" s="44">
        <v>0.97</v>
      </c>
      <c r="I30" s="44">
        <v>0.97</v>
      </c>
      <c r="J30" s="44">
        <v>0.3</v>
      </c>
      <c r="K30" s="44">
        <v>0</v>
      </c>
      <c r="L30" s="44">
        <v>0</v>
      </c>
      <c r="M30" s="45"/>
    </row>
    <row r="31" spans="1:13" ht="15" x14ac:dyDescent="0.25">
      <c r="A31" s="40" t="s">
        <v>13</v>
      </c>
      <c r="B31" s="40" t="s">
        <v>56</v>
      </c>
      <c r="C31" s="44">
        <v>0</v>
      </c>
      <c r="D31" s="44">
        <v>0</v>
      </c>
      <c r="E31" s="44">
        <v>0</v>
      </c>
      <c r="F31" s="44">
        <v>0</v>
      </c>
      <c r="G31" s="44">
        <v>0</v>
      </c>
      <c r="H31" s="44">
        <v>0</v>
      </c>
      <c r="I31" s="44">
        <v>0</v>
      </c>
      <c r="J31" s="44">
        <v>0</v>
      </c>
      <c r="K31" s="44">
        <v>0</v>
      </c>
      <c r="L31" s="44">
        <v>0</v>
      </c>
      <c r="M31" s="45"/>
    </row>
    <row r="32" spans="1:13" ht="15" x14ac:dyDescent="0.25">
      <c r="A32" s="40" t="s">
        <v>13</v>
      </c>
      <c r="B32" s="40" t="s">
        <v>57</v>
      </c>
      <c r="C32" s="44">
        <v>0</v>
      </c>
      <c r="D32" s="44">
        <v>0</v>
      </c>
      <c r="E32" s="46">
        <v>0.97</v>
      </c>
      <c r="F32" s="46">
        <v>0.97</v>
      </c>
      <c r="G32" s="46">
        <v>0.97</v>
      </c>
      <c r="H32" s="46">
        <v>0.97</v>
      </c>
      <c r="I32" s="46">
        <v>0.97</v>
      </c>
      <c r="J32" s="46">
        <v>0.3</v>
      </c>
      <c r="K32" s="44">
        <v>0</v>
      </c>
      <c r="L32" s="44">
        <v>0</v>
      </c>
      <c r="M32" s="45"/>
    </row>
    <row r="33" spans="1:13" ht="15" x14ac:dyDescent="0.25">
      <c r="A33" s="27" t="s">
        <v>13</v>
      </c>
      <c r="B33" s="40" t="s">
        <v>58</v>
      </c>
      <c r="C33" s="44">
        <v>0</v>
      </c>
      <c r="D33" s="44">
        <v>0</v>
      </c>
      <c r="E33" s="44">
        <v>0</v>
      </c>
      <c r="F33" s="44">
        <v>0</v>
      </c>
      <c r="G33" s="44">
        <v>0</v>
      </c>
      <c r="H33" s="44">
        <v>0</v>
      </c>
      <c r="I33" s="44">
        <v>0</v>
      </c>
      <c r="J33" s="44">
        <v>0</v>
      </c>
      <c r="K33" s="44">
        <v>0</v>
      </c>
      <c r="L33" s="44">
        <v>0</v>
      </c>
      <c r="M33" s="45"/>
    </row>
    <row r="34" spans="1:13" ht="15" x14ac:dyDescent="0.25">
      <c r="A34" s="27" t="s">
        <v>43</v>
      </c>
      <c r="B34" s="40" t="s">
        <v>15</v>
      </c>
      <c r="C34" s="44">
        <v>1</v>
      </c>
      <c r="D34" s="46">
        <v>1</v>
      </c>
      <c r="E34" s="46">
        <v>1</v>
      </c>
      <c r="F34" s="46">
        <v>1</v>
      </c>
      <c r="G34" s="46">
        <v>1</v>
      </c>
      <c r="H34" s="46">
        <v>1</v>
      </c>
      <c r="I34" s="46">
        <v>1</v>
      </c>
      <c r="J34" s="46">
        <v>1</v>
      </c>
      <c r="K34" s="46">
        <v>1</v>
      </c>
      <c r="L34" s="46">
        <v>1</v>
      </c>
      <c r="M34" s="45"/>
    </row>
    <row r="35" spans="1:13" ht="15" x14ac:dyDescent="0.25">
      <c r="A35" s="27" t="s">
        <v>14</v>
      </c>
      <c r="B35" s="40" t="s">
        <v>55</v>
      </c>
      <c r="C35" s="44">
        <v>0</v>
      </c>
      <c r="D35" s="44">
        <v>0</v>
      </c>
      <c r="E35" s="46">
        <v>0.97</v>
      </c>
      <c r="F35" s="46">
        <v>0.97</v>
      </c>
      <c r="G35" s="46">
        <v>0.97</v>
      </c>
      <c r="H35" s="46">
        <v>0.97</v>
      </c>
      <c r="I35" s="44">
        <v>0</v>
      </c>
      <c r="J35" s="44">
        <v>0</v>
      </c>
      <c r="K35" s="44">
        <v>0</v>
      </c>
      <c r="L35" s="44">
        <v>0</v>
      </c>
      <c r="M35" s="45"/>
    </row>
    <row r="36" spans="1:13" ht="15" x14ac:dyDescent="0.25">
      <c r="A36" s="27" t="s">
        <v>14</v>
      </c>
      <c r="B36" s="40" t="s">
        <v>56</v>
      </c>
      <c r="C36" s="44">
        <v>0</v>
      </c>
      <c r="D36" s="44">
        <v>0</v>
      </c>
      <c r="E36" s="46">
        <v>0.97</v>
      </c>
      <c r="F36" s="46">
        <v>0.97</v>
      </c>
      <c r="G36" s="46">
        <v>0.97</v>
      </c>
      <c r="H36" s="46">
        <v>0.97</v>
      </c>
      <c r="I36" s="44">
        <v>0</v>
      </c>
      <c r="J36" s="44">
        <v>0</v>
      </c>
      <c r="K36" s="44">
        <v>0</v>
      </c>
      <c r="L36" s="44">
        <v>0</v>
      </c>
      <c r="M36" s="45"/>
    </row>
    <row r="37" spans="1:13" ht="15" x14ac:dyDescent="0.25">
      <c r="A37" s="27" t="s">
        <v>14</v>
      </c>
      <c r="B37" s="40" t="s">
        <v>57</v>
      </c>
      <c r="C37" s="44">
        <v>0</v>
      </c>
      <c r="D37" s="44">
        <v>0</v>
      </c>
      <c r="E37" s="46">
        <v>0.97</v>
      </c>
      <c r="F37" s="46">
        <v>0.97</v>
      </c>
      <c r="G37" s="46">
        <v>0.97</v>
      </c>
      <c r="H37" s="46">
        <v>0.97</v>
      </c>
      <c r="I37" s="44">
        <v>0</v>
      </c>
      <c r="J37" s="44">
        <v>0</v>
      </c>
      <c r="K37" s="44">
        <v>0</v>
      </c>
      <c r="L37" s="44">
        <v>0</v>
      </c>
      <c r="M37" s="45"/>
    </row>
    <row r="38" spans="1:13" ht="15" x14ac:dyDescent="0.25">
      <c r="A38" s="27" t="s">
        <v>14</v>
      </c>
      <c r="B38" s="40" t="s">
        <v>58</v>
      </c>
      <c r="C38" s="44">
        <v>0</v>
      </c>
      <c r="D38" s="44">
        <v>0</v>
      </c>
      <c r="E38" s="44">
        <v>0</v>
      </c>
      <c r="F38" s="44">
        <v>0</v>
      </c>
      <c r="G38" s="44">
        <v>0</v>
      </c>
      <c r="H38" s="44">
        <v>0</v>
      </c>
      <c r="I38" s="44">
        <v>0</v>
      </c>
      <c r="J38" s="44">
        <v>0</v>
      </c>
      <c r="K38" s="44">
        <v>0</v>
      </c>
      <c r="L38" s="44">
        <v>0</v>
      </c>
      <c r="M38" s="45"/>
    </row>
    <row r="39" spans="1:13" x14ac:dyDescent="0.2">
      <c r="A39" s="39" t="s">
        <v>46</v>
      </c>
      <c r="B39" s="27" t="s">
        <v>15</v>
      </c>
      <c r="C39" s="44">
        <v>1</v>
      </c>
      <c r="D39" s="46">
        <v>1</v>
      </c>
      <c r="E39" s="3">
        <v>1</v>
      </c>
      <c r="F39" s="3">
        <v>1</v>
      </c>
      <c r="G39" s="3">
        <v>1</v>
      </c>
      <c r="H39" s="3">
        <v>1</v>
      </c>
      <c r="I39" s="3">
        <v>1</v>
      </c>
      <c r="J39" s="3">
        <v>1</v>
      </c>
      <c r="K39" s="3">
        <v>1</v>
      </c>
      <c r="L39" s="3">
        <v>1</v>
      </c>
    </row>
    <row r="40" spans="1:13" x14ac:dyDescent="0.2">
      <c r="A40" s="27" t="s">
        <v>12577</v>
      </c>
      <c r="B40" s="27" t="s">
        <v>55</v>
      </c>
      <c r="C40" s="44">
        <v>0</v>
      </c>
      <c r="D40" s="46">
        <v>0</v>
      </c>
      <c r="E40" s="3">
        <v>0</v>
      </c>
      <c r="F40" s="3">
        <v>0</v>
      </c>
      <c r="G40" s="3">
        <v>0</v>
      </c>
      <c r="H40" s="3">
        <v>0</v>
      </c>
      <c r="I40" s="44">
        <v>0</v>
      </c>
      <c r="J40" s="44">
        <v>0</v>
      </c>
      <c r="K40" s="44">
        <v>0</v>
      </c>
      <c r="L40" s="3">
        <v>0</v>
      </c>
    </row>
    <row r="41" spans="1:13" x14ac:dyDescent="0.2">
      <c r="A41" s="27" t="s">
        <v>12577</v>
      </c>
      <c r="B41" s="27" t="s">
        <v>56</v>
      </c>
      <c r="C41" s="44">
        <v>0</v>
      </c>
      <c r="D41" s="46">
        <v>0</v>
      </c>
      <c r="E41" s="3">
        <v>0</v>
      </c>
      <c r="F41" s="3">
        <v>0</v>
      </c>
      <c r="G41" s="3">
        <v>0</v>
      </c>
      <c r="H41" s="3">
        <v>0</v>
      </c>
      <c r="I41" s="44">
        <v>0</v>
      </c>
      <c r="J41" s="44">
        <v>0</v>
      </c>
      <c r="K41" s="44">
        <v>0</v>
      </c>
      <c r="L41" s="3">
        <v>0</v>
      </c>
    </row>
    <row r="42" spans="1:13" x14ac:dyDescent="0.2">
      <c r="A42" s="27" t="s">
        <v>12577</v>
      </c>
      <c r="B42" s="27" t="s">
        <v>57</v>
      </c>
      <c r="C42" s="44">
        <v>0</v>
      </c>
      <c r="D42" s="46">
        <v>0</v>
      </c>
      <c r="E42" s="3">
        <v>0</v>
      </c>
      <c r="F42" s="3">
        <v>0</v>
      </c>
      <c r="G42" s="3">
        <v>0</v>
      </c>
      <c r="H42" s="3">
        <v>0</v>
      </c>
      <c r="I42" s="44">
        <v>0</v>
      </c>
      <c r="J42" s="44">
        <v>0</v>
      </c>
      <c r="K42" s="44">
        <v>0</v>
      </c>
      <c r="L42" s="3">
        <v>0</v>
      </c>
    </row>
    <row r="43" spans="1:13" x14ac:dyDescent="0.2">
      <c r="A43" s="27" t="s">
        <v>12577</v>
      </c>
      <c r="B43" s="27" t="s">
        <v>58</v>
      </c>
      <c r="C43" s="44">
        <v>0</v>
      </c>
      <c r="D43" s="44">
        <v>0</v>
      </c>
      <c r="E43" s="44">
        <v>0</v>
      </c>
      <c r="F43" s="44">
        <v>0</v>
      </c>
      <c r="G43" s="44">
        <v>0</v>
      </c>
      <c r="H43" s="44">
        <v>0</v>
      </c>
      <c r="I43" s="44">
        <v>0</v>
      </c>
      <c r="J43" s="44">
        <v>0</v>
      </c>
      <c r="K43" s="44">
        <v>0</v>
      </c>
      <c r="L43" s="44">
        <v>0</v>
      </c>
    </row>
    <row r="44" spans="1:13" x14ac:dyDescent="0.2">
      <c r="A44" s="27" t="s">
        <v>12578</v>
      </c>
      <c r="B44" s="27" t="s">
        <v>55</v>
      </c>
      <c r="C44" s="44">
        <v>0</v>
      </c>
      <c r="D44" s="44">
        <v>0</v>
      </c>
      <c r="E44" s="44">
        <v>0</v>
      </c>
      <c r="F44" s="44">
        <v>0</v>
      </c>
      <c r="G44" s="44">
        <v>0</v>
      </c>
      <c r="H44" s="44">
        <v>0</v>
      </c>
      <c r="I44" s="44">
        <v>0</v>
      </c>
      <c r="J44" s="44">
        <v>0</v>
      </c>
      <c r="K44" s="44">
        <v>0</v>
      </c>
      <c r="L44" s="44">
        <v>0</v>
      </c>
    </row>
    <row r="45" spans="1:13" x14ac:dyDescent="0.2">
      <c r="A45" s="27" t="s">
        <v>12578</v>
      </c>
      <c r="B45" s="27" t="s">
        <v>56</v>
      </c>
      <c r="C45" s="44">
        <v>0</v>
      </c>
      <c r="D45" s="44">
        <v>0</v>
      </c>
      <c r="E45" s="44">
        <v>0</v>
      </c>
      <c r="F45" s="44">
        <v>0</v>
      </c>
      <c r="G45" s="44">
        <v>0</v>
      </c>
      <c r="H45" s="44">
        <v>0</v>
      </c>
      <c r="I45" s="44">
        <v>0</v>
      </c>
      <c r="J45" s="44">
        <v>0</v>
      </c>
      <c r="K45" s="44">
        <v>0</v>
      </c>
      <c r="L45" s="44">
        <v>0</v>
      </c>
    </row>
    <row r="46" spans="1:13" x14ac:dyDescent="0.2">
      <c r="A46" s="27" t="s">
        <v>12578</v>
      </c>
      <c r="B46" s="27" t="s">
        <v>57</v>
      </c>
      <c r="C46" s="44">
        <v>0</v>
      </c>
      <c r="D46" s="44">
        <v>0</v>
      </c>
      <c r="E46" s="44">
        <v>0</v>
      </c>
      <c r="F46" s="44">
        <v>0</v>
      </c>
      <c r="G46" s="44">
        <v>0</v>
      </c>
      <c r="H46" s="44">
        <v>0</v>
      </c>
      <c r="I46" s="44">
        <v>0</v>
      </c>
      <c r="J46" s="44">
        <v>0</v>
      </c>
      <c r="K46" s="44">
        <v>0</v>
      </c>
      <c r="L46" s="44">
        <v>0</v>
      </c>
    </row>
    <row r="47" spans="1:13" x14ac:dyDescent="0.2">
      <c r="A47" s="27" t="s">
        <v>12578</v>
      </c>
      <c r="B47" s="27" t="s">
        <v>58</v>
      </c>
      <c r="C47" s="44">
        <v>0</v>
      </c>
      <c r="D47" s="44">
        <v>0</v>
      </c>
      <c r="E47" s="44">
        <v>0</v>
      </c>
      <c r="F47" s="44">
        <v>0</v>
      </c>
      <c r="G47" s="44">
        <v>0</v>
      </c>
      <c r="H47" s="44">
        <v>0</v>
      </c>
      <c r="I47" s="44">
        <v>0</v>
      </c>
      <c r="J47" s="44">
        <v>0</v>
      </c>
      <c r="K47" s="44">
        <v>0</v>
      </c>
      <c r="L47" s="44">
        <v>0</v>
      </c>
    </row>
    <row r="48" spans="1:13" x14ac:dyDescent="0.2">
      <c r="A48" s="27" t="s">
        <v>66</v>
      </c>
      <c r="B48" s="39" t="s">
        <v>55</v>
      </c>
      <c r="C48" s="44">
        <v>0</v>
      </c>
      <c r="D48" s="46">
        <v>0.3</v>
      </c>
      <c r="E48" s="3">
        <v>0.3</v>
      </c>
      <c r="F48" s="3">
        <v>0.3</v>
      </c>
      <c r="G48" s="3">
        <v>0.3</v>
      </c>
      <c r="H48" s="3">
        <v>0.97</v>
      </c>
      <c r="I48" s="3">
        <v>0.97</v>
      </c>
      <c r="J48" s="3">
        <v>0.3</v>
      </c>
      <c r="K48" s="3">
        <v>0.97</v>
      </c>
      <c r="L48" s="3">
        <v>0.75</v>
      </c>
    </row>
    <row r="49" spans="1:14" s="120" customFormat="1" x14ac:dyDescent="0.2">
      <c r="A49" s="40" t="s">
        <v>12591</v>
      </c>
      <c r="B49" s="131" t="s">
        <v>55</v>
      </c>
      <c r="C49" s="44">
        <v>0</v>
      </c>
      <c r="D49" s="46">
        <v>0</v>
      </c>
      <c r="E49" s="46">
        <v>0</v>
      </c>
      <c r="F49" s="46">
        <v>0</v>
      </c>
      <c r="G49" s="46">
        <v>0</v>
      </c>
      <c r="H49" s="46">
        <v>0</v>
      </c>
      <c r="I49" s="46">
        <v>0</v>
      </c>
      <c r="J49" s="46">
        <v>0</v>
      </c>
      <c r="K49" s="46">
        <v>0</v>
      </c>
      <c r="L49" s="46">
        <v>0</v>
      </c>
      <c r="M49" s="43"/>
      <c r="N49" s="43"/>
    </row>
    <row r="50" spans="1:14" s="120" customFormat="1" x14ac:dyDescent="0.2">
      <c r="A50" s="40" t="s">
        <v>12592</v>
      </c>
      <c r="B50" s="131" t="s">
        <v>55</v>
      </c>
      <c r="C50" s="44">
        <v>0.75</v>
      </c>
      <c r="D50" s="46">
        <v>0.3</v>
      </c>
      <c r="E50" s="46">
        <v>0.75</v>
      </c>
      <c r="F50" s="46">
        <v>0.75</v>
      </c>
      <c r="G50" s="46">
        <v>0.75</v>
      </c>
      <c r="H50" s="46">
        <v>0.75</v>
      </c>
      <c r="I50" s="46">
        <v>0.75</v>
      </c>
      <c r="J50" s="46">
        <v>0.75</v>
      </c>
      <c r="K50" s="46">
        <v>0.75</v>
      </c>
      <c r="L50" s="46">
        <v>0.75</v>
      </c>
      <c r="M50" s="43"/>
      <c r="N50" s="43"/>
    </row>
    <row r="51" spans="1:14" x14ac:dyDescent="0.2">
      <c r="A51" s="40" t="s">
        <v>66</v>
      </c>
      <c r="B51" s="40" t="s">
        <v>56</v>
      </c>
      <c r="C51" s="44">
        <v>0</v>
      </c>
      <c r="D51" s="46">
        <v>0.3</v>
      </c>
      <c r="E51" s="46">
        <v>0.3</v>
      </c>
      <c r="F51" s="46">
        <v>0.3</v>
      </c>
      <c r="G51" s="46">
        <v>0.3</v>
      </c>
      <c r="H51" s="46">
        <v>0.3</v>
      </c>
      <c r="I51" s="46">
        <v>0.97</v>
      </c>
      <c r="J51" s="46">
        <v>0.3</v>
      </c>
      <c r="K51" s="46">
        <v>0.3</v>
      </c>
      <c r="L51" s="46">
        <v>0.3</v>
      </c>
    </row>
    <row r="52" spans="1:14" x14ac:dyDescent="0.2">
      <c r="A52" s="40" t="s">
        <v>66</v>
      </c>
      <c r="B52" s="40" t="s">
        <v>57</v>
      </c>
      <c r="C52" s="44">
        <v>0</v>
      </c>
      <c r="D52" s="46">
        <v>0.3</v>
      </c>
      <c r="E52" s="46">
        <v>0.3</v>
      </c>
      <c r="F52" s="46">
        <v>0.3</v>
      </c>
      <c r="G52" s="46">
        <v>0.3</v>
      </c>
      <c r="H52" s="46">
        <v>0.97</v>
      </c>
      <c r="I52" s="46">
        <v>0.97</v>
      </c>
      <c r="J52" s="46">
        <v>0.3</v>
      </c>
      <c r="K52" s="46">
        <v>0.97</v>
      </c>
      <c r="L52" s="46">
        <v>0.75</v>
      </c>
    </row>
    <row r="53" spans="1:14" s="120" customFormat="1" x14ac:dyDescent="0.2">
      <c r="A53" s="40" t="s">
        <v>12591</v>
      </c>
      <c r="B53" s="40" t="s">
        <v>57</v>
      </c>
      <c r="C53" s="44">
        <v>0</v>
      </c>
      <c r="D53" s="44">
        <v>0</v>
      </c>
      <c r="E53" s="44">
        <v>0</v>
      </c>
      <c r="F53" s="44">
        <v>0</v>
      </c>
      <c r="G53" s="44">
        <v>0</v>
      </c>
      <c r="H53" s="44">
        <v>0</v>
      </c>
      <c r="I53" s="44">
        <v>0</v>
      </c>
      <c r="J53" s="44">
        <v>0</v>
      </c>
      <c r="K53" s="44">
        <v>0</v>
      </c>
      <c r="L53" s="44">
        <v>0</v>
      </c>
      <c r="M53" s="43"/>
      <c r="N53" s="43"/>
    </row>
    <row r="54" spans="1:14" s="120" customFormat="1" x14ac:dyDescent="0.2">
      <c r="A54" s="40" t="s">
        <v>12592</v>
      </c>
      <c r="B54" s="40" t="s">
        <v>57</v>
      </c>
      <c r="C54" s="44">
        <v>0.75</v>
      </c>
      <c r="D54" s="44">
        <v>0.3</v>
      </c>
      <c r="E54" s="44">
        <v>0.75</v>
      </c>
      <c r="F54" s="44">
        <v>0.75</v>
      </c>
      <c r="G54" s="44">
        <v>0.75</v>
      </c>
      <c r="H54" s="44">
        <v>0.75</v>
      </c>
      <c r="I54" s="44">
        <v>0.75</v>
      </c>
      <c r="J54" s="44">
        <v>0.75</v>
      </c>
      <c r="K54" s="44">
        <v>0.75</v>
      </c>
      <c r="L54" s="44">
        <v>0.75</v>
      </c>
      <c r="M54" s="43"/>
      <c r="N54" s="43"/>
    </row>
    <row r="55" spans="1:14" x14ac:dyDescent="0.2">
      <c r="A55" s="40" t="s">
        <v>66</v>
      </c>
      <c r="B55" s="40" t="s">
        <v>58</v>
      </c>
      <c r="C55" s="44">
        <v>0</v>
      </c>
      <c r="D55" s="44">
        <v>0</v>
      </c>
      <c r="E55" s="44">
        <v>0</v>
      </c>
      <c r="F55" s="44">
        <v>0</v>
      </c>
      <c r="G55" s="44">
        <v>0</v>
      </c>
      <c r="H55" s="44">
        <v>0</v>
      </c>
      <c r="I55" s="44">
        <v>0</v>
      </c>
      <c r="J55" s="44">
        <v>0</v>
      </c>
      <c r="K55" s="44">
        <v>0</v>
      </c>
      <c r="L55" s="44">
        <v>0</v>
      </c>
    </row>
    <row r="56" spans="1:14" x14ac:dyDescent="0.2">
      <c r="A56" s="40" t="s">
        <v>67</v>
      </c>
      <c r="B56" s="40" t="s">
        <v>55</v>
      </c>
      <c r="C56" s="44">
        <v>0</v>
      </c>
      <c r="D56" s="44">
        <v>0</v>
      </c>
      <c r="E56" s="44">
        <v>0</v>
      </c>
      <c r="F56" s="44">
        <v>0</v>
      </c>
      <c r="G56" s="44">
        <v>0</v>
      </c>
      <c r="H56" s="44">
        <v>0</v>
      </c>
      <c r="I56" s="44">
        <v>0</v>
      </c>
      <c r="J56" s="44">
        <v>0</v>
      </c>
      <c r="K56" s="44">
        <v>0</v>
      </c>
      <c r="L56" s="44">
        <v>0</v>
      </c>
    </row>
    <row r="57" spans="1:14" x14ac:dyDescent="0.2">
      <c r="A57" s="27" t="s">
        <v>67</v>
      </c>
      <c r="B57" s="27" t="s">
        <v>56</v>
      </c>
      <c r="C57" s="44">
        <v>0</v>
      </c>
      <c r="D57" s="44">
        <v>0</v>
      </c>
      <c r="E57" s="44">
        <v>0</v>
      </c>
      <c r="F57" s="44">
        <v>0</v>
      </c>
      <c r="G57" s="44">
        <v>0</v>
      </c>
      <c r="H57" s="44">
        <v>0</v>
      </c>
      <c r="I57" s="44">
        <v>0</v>
      </c>
      <c r="J57" s="44">
        <v>0</v>
      </c>
      <c r="K57" s="44">
        <v>0</v>
      </c>
      <c r="L57" s="44">
        <v>0</v>
      </c>
    </row>
    <row r="58" spans="1:14" x14ac:dyDescent="0.2">
      <c r="A58" s="27" t="s">
        <v>67</v>
      </c>
      <c r="B58" s="27" t="s">
        <v>57</v>
      </c>
      <c r="C58" s="44">
        <v>0</v>
      </c>
      <c r="D58" s="44">
        <v>0</v>
      </c>
      <c r="E58" s="44">
        <v>0</v>
      </c>
      <c r="F58" s="44">
        <v>0</v>
      </c>
      <c r="G58" s="44">
        <v>0</v>
      </c>
      <c r="H58" s="44">
        <v>0</v>
      </c>
      <c r="I58" s="44">
        <v>0</v>
      </c>
      <c r="J58" s="44">
        <v>0</v>
      </c>
      <c r="K58" s="44">
        <v>0</v>
      </c>
      <c r="L58" s="44">
        <v>0</v>
      </c>
    </row>
    <row r="59" spans="1:14" x14ac:dyDescent="0.2">
      <c r="A59" s="27" t="s">
        <v>67</v>
      </c>
      <c r="B59" s="27" t="s">
        <v>58</v>
      </c>
      <c r="C59" s="44">
        <v>0</v>
      </c>
      <c r="D59" s="44">
        <v>0</v>
      </c>
      <c r="E59" s="44">
        <v>0</v>
      </c>
      <c r="F59" s="44">
        <v>0</v>
      </c>
      <c r="G59" s="44">
        <v>0</v>
      </c>
      <c r="H59" s="44">
        <v>0</v>
      </c>
      <c r="I59" s="44">
        <v>0</v>
      </c>
      <c r="J59" s="44">
        <v>0</v>
      </c>
      <c r="K59" s="44">
        <v>0</v>
      </c>
      <c r="L59" s="44">
        <v>0</v>
      </c>
    </row>
    <row r="60" spans="1:14" x14ac:dyDescent="0.2">
      <c r="A60" s="27" t="s">
        <v>17</v>
      </c>
      <c r="B60" s="27" t="s">
        <v>55</v>
      </c>
      <c r="C60" s="44">
        <v>0</v>
      </c>
      <c r="D60" s="44">
        <v>0</v>
      </c>
      <c r="E60" s="44">
        <v>0</v>
      </c>
      <c r="F60" s="44">
        <v>0</v>
      </c>
      <c r="G60" s="44">
        <v>0</v>
      </c>
      <c r="H60" s="44">
        <v>0</v>
      </c>
      <c r="I60" s="44">
        <v>0</v>
      </c>
      <c r="J60" s="44">
        <v>0</v>
      </c>
      <c r="K60" s="44">
        <v>0</v>
      </c>
      <c r="L60" s="44">
        <v>0</v>
      </c>
    </row>
    <row r="61" spans="1:14" x14ac:dyDescent="0.2">
      <c r="A61" s="27" t="s">
        <v>17</v>
      </c>
      <c r="B61" s="27" t="s">
        <v>56</v>
      </c>
      <c r="C61" s="44">
        <v>0</v>
      </c>
      <c r="D61" s="44">
        <v>0</v>
      </c>
      <c r="E61" s="44">
        <v>0</v>
      </c>
      <c r="F61" s="44">
        <v>0</v>
      </c>
      <c r="G61" s="44">
        <v>0</v>
      </c>
      <c r="H61" s="44">
        <v>0</v>
      </c>
      <c r="I61" s="44">
        <v>0</v>
      </c>
      <c r="J61" s="44">
        <v>0</v>
      </c>
      <c r="K61" s="44">
        <v>0</v>
      </c>
      <c r="L61" s="44">
        <v>0</v>
      </c>
    </row>
    <row r="62" spans="1:14" x14ac:dyDescent="0.2">
      <c r="A62" s="27" t="s">
        <v>17</v>
      </c>
      <c r="B62" s="27" t="s">
        <v>57</v>
      </c>
      <c r="C62" s="44">
        <v>0</v>
      </c>
      <c r="D62" s="44">
        <v>0</v>
      </c>
      <c r="E62" s="44">
        <v>0</v>
      </c>
      <c r="F62" s="44">
        <v>0</v>
      </c>
      <c r="G62" s="44">
        <v>0</v>
      </c>
      <c r="H62" s="44">
        <v>0</v>
      </c>
      <c r="I62" s="44">
        <v>0</v>
      </c>
      <c r="J62" s="44">
        <v>0</v>
      </c>
      <c r="K62" s="44">
        <v>0</v>
      </c>
      <c r="L62" s="44">
        <v>0</v>
      </c>
    </row>
    <row r="63" spans="1:14" x14ac:dyDescent="0.2">
      <c r="A63" s="27" t="s">
        <v>17</v>
      </c>
      <c r="B63" s="27" t="s">
        <v>58</v>
      </c>
      <c r="C63" s="44">
        <v>0</v>
      </c>
      <c r="D63" s="44">
        <v>0</v>
      </c>
      <c r="E63" s="44">
        <v>0</v>
      </c>
      <c r="F63" s="44">
        <v>0</v>
      </c>
      <c r="G63" s="44">
        <v>0</v>
      </c>
      <c r="H63" s="44">
        <v>0</v>
      </c>
      <c r="I63" s="44">
        <v>0</v>
      </c>
      <c r="J63" s="44">
        <v>0</v>
      </c>
      <c r="K63" s="44">
        <v>0</v>
      </c>
      <c r="L63" s="44">
        <v>0</v>
      </c>
    </row>
  </sheetData>
  <sheetProtection algorithmName="SHA-512" hashValue="3Z70xORg1Vu6ZAMNYFKc6EVEYe1qFjbC3g1vjr2N/gGzC17+Po0QZjGA2V67il57QWDZtNFaxqTDbi6U9LE/+g==" saltValue="wfbR7JXzh3cUe1Fv2anX/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B5BC-A20F-46A7-8FAE-E981B388E38F}">
  <sheetPr codeName="Sheet6">
    <tabColor theme="1"/>
    <pageSetUpPr fitToPage="1"/>
  </sheetPr>
  <dimension ref="A1:XFC46"/>
  <sheetViews>
    <sheetView topLeftCell="A45" workbookViewId="0">
      <selection activeCell="A45" sqref="A45:L45"/>
    </sheetView>
  </sheetViews>
  <sheetFormatPr defaultColWidth="0" defaultRowHeight="14.25" zeroHeight="1" x14ac:dyDescent="0.2"/>
  <cols>
    <col min="1" max="1" width="32.625" style="14" customWidth="1"/>
    <col min="2" max="2" width="17.375" style="14" customWidth="1"/>
    <col min="3" max="3" width="9" style="14" customWidth="1"/>
    <col min="4" max="4" width="9" style="164" customWidth="1"/>
    <col min="5" max="11" width="9" style="14" customWidth="1"/>
    <col min="12" max="12" width="9.125" style="14" customWidth="1"/>
    <col min="13" max="14" width="9" style="14" hidden="1"/>
    <col min="15" max="15" width="18.25" style="14" hidden="1"/>
    <col min="16" max="16" width="10.75" style="14" hidden="1"/>
    <col min="17" max="17" width="5.75" style="14" hidden="1"/>
    <col min="18" max="16315" width="9" style="14" hidden="1"/>
    <col min="16316" max="16316" width="0.75" style="14" hidden="1"/>
    <col min="16317" max="16332" width="9" style="14" hidden="1"/>
    <col min="16333" max="16333" width="4.375" style="14" hidden="1"/>
    <col min="16334" max="16338" width="9" style="14" hidden="1"/>
    <col min="16339" max="16339" width="1" style="14" hidden="1"/>
    <col min="16340" max="16349" width="9" style="14" hidden="1"/>
    <col min="16350" max="16350" width="4.5" style="14" hidden="1"/>
    <col min="16351" max="16356" width="9" style="14" hidden="1"/>
    <col min="16357" max="16357" width="3.125" style="14" hidden="1"/>
    <col min="16358" max="16376" width="9" style="14" hidden="1"/>
    <col min="16377" max="16377" width="7.625" style="14" hidden="1"/>
    <col min="16378" max="16378" width="8.5" style="14" hidden="1"/>
    <col min="16379" max="16379" width="7.625" style="14" hidden="1"/>
    <col min="16380" max="16380" width="6.375" style="14" hidden="1"/>
    <col min="16381" max="16383" width="7.625" style="14" hidden="1"/>
    <col min="16384" max="16384" width="21.125" style="14" hidden="1"/>
  </cols>
  <sheetData>
    <row r="1" spans="1:12 16377:16379" x14ac:dyDescent="0.2">
      <c r="A1" s="2" t="s">
        <v>0</v>
      </c>
      <c r="B1" s="2" t="s">
        <v>1</v>
      </c>
      <c r="C1" s="5" t="s">
        <v>20</v>
      </c>
      <c r="D1" s="129" t="s">
        <v>21</v>
      </c>
      <c r="E1" s="5" t="s">
        <v>22</v>
      </c>
      <c r="F1" s="5" t="s">
        <v>23</v>
      </c>
      <c r="G1" s="5" t="s">
        <v>24</v>
      </c>
      <c r="H1" s="5" t="s">
        <v>25</v>
      </c>
      <c r="I1" s="5" t="s">
        <v>26</v>
      </c>
      <c r="J1" s="5" t="s">
        <v>29</v>
      </c>
      <c r="K1" s="5" t="s">
        <v>27</v>
      </c>
      <c r="L1" s="5" t="s">
        <v>28</v>
      </c>
      <c r="XEW1" s="153" t="s">
        <v>12786</v>
      </c>
      <c r="XEX1" s="14" t="s">
        <v>12787</v>
      </c>
      <c r="XEY1" s="14" t="s">
        <v>12788</v>
      </c>
    </row>
    <row r="2" spans="1:12 16377:16379" x14ac:dyDescent="0.2">
      <c r="A2" s="2" t="s">
        <v>7</v>
      </c>
      <c r="B2" s="2" t="s">
        <v>8</v>
      </c>
      <c r="C2" s="5">
        <v>0</v>
      </c>
      <c r="D2" s="129">
        <v>0.75</v>
      </c>
      <c r="E2" s="5">
        <v>0.97</v>
      </c>
      <c r="F2" s="5">
        <v>0.97</v>
      </c>
      <c r="G2" s="5">
        <v>0.97</v>
      </c>
      <c r="H2" s="5">
        <v>0.97</v>
      </c>
      <c r="I2" s="5">
        <v>0.97</v>
      </c>
      <c r="J2" s="5">
        <v>0.3</v>
      </c>
      <c r="K2" s="5">
        <v>0</v>
      </c>
      <c r="L2" s="5">
        <v>0</v>
      </c>
      <c r="XEW2" s="14" t="s">
        <v>20</v>
      </c>
      <c r="XEX2" s="14" t="s">
        <v>20</v>
      </c>
      <c r="XEY2" s="14" t="s">
        <v>20</v>
      </c>
    </row>
    <row r="3" spans="1:12 16377:16379" x14ac:dyDescent="0.2">
      <c r="A3" s="2" t="s">
        <v>7</v>
      </c>
      <c r="B3" s="2" t="s">
        <v>9</v>
      </c>
      <c r="C3" s="5">
        <v>0</v>
      </c>
      <c r="D3" s="129">
        <v>0.75</v>
      </c>
      <c r="E3" s="5">
        <v>0.97</v>
      </c>
      <c r="F3" s="5">
        <v>0.97</v>
      </c>
      <c r="G3" s="5">
        <v>0.97</v>
      </c>
      <c r="H3" s="5">
        <v>0.97</v>
      </c>
      <c r="I3" s="5">
        <v>0.97</v>
      </c>
      <c r="J3" s="5">
        <v>0.3</v>
      </c>
      <c r="K3" s="5">
        <v>0</v>
      </c>
      <c r="L3" s="5">
        <v>0</v>
      </c>
      <c r="XEW3" s="14" t="s">
        <v>26</v>
      </c>
      <c r="XEX3" s="14" t="s">
        <v>27</v>
      </c>
    </row>
    <row r="4" spans="1:12 16377:16379" x14ac:dyDescent="0.2">
      <c r="A4" s="128" t="s">
        <v>12557</v>
      </c>
      <c r="B4" s="128" t="s">
        <v>12583</v>
      </c>
      <c r="C4" s="129">
        <v>0</v>
      </c>
      <c r="D4" s="129">
        <v>0</v>
      </c>
      <c r="E4" s="129">
        <v>0</v>
      </c>
      <c r="F4" s="129">
        <v>0</v>
      </c>
      <c r="G4" s="129">
        <v>0</v>
      </c>
      <c r="H4" s="129">
        <v>0</v>
      </c>
      <c r="I4" s="129">
        <v>0</v>
      </c>
      <c r="J4" s="129">
        <v>0</v>
      </c>
      <c r="K4" s="129">
        <v>0</v>
      </c>
      <c r="L4" s="129">
        <v>0</v>
      </c>
      <c r="XEW4" s="152" t="s">
        <v>29</v>
      </c>
      <c r="XEX4" s="152" t="s">
        <v>28</v>
      </c>
    </row>
    <row r="5" spans="1:12 16377:16379" x14ac:dyDescent="0.2">
      <c r="A5" s="128" t="s">
        <v>12557</v>
      </c>
      <c r="B5" s="128" t="s">
        <v>12584</v>
      </c>
      <c r="C5" s="129">
        <v>0</v>
      </c>
      <c r="D5" s="129">
        <v>0</v>
      </c>
      <c r="E5" s="129">
        <v>0</v>
      </c>
      <c r="F5" s="129">
        <v>0</v>
      </c>
      <c r="G5" s="129">
        <v>0</v>
      </c>
      <c r="H5" s="129">
        <v>0</v>
      </c>
      <c r="I5" s="129">
        <v>0</v>
      </c>
      <c r="J5" s="129">
        <v>0</v>
      </c>
      <c r="K5" s="129">
        <v>0</v>
      </c>
      <c r="L5" s="129">
        <v>0</v>
      </c>
      <c r="XEW5" s="152" t="s">
        <v>27</v>
      </c>
    </row>
    <row r="6" spans="1:12 16377:16379" x14ac:dyDescent="0.2">
      <c r="A6" s="128" t="s">
        <v>12560</v>
      </c>
      <c r="B6" s="128" t="s">
        <v>8</v>
      </c>
      <c r="C6" s="129">
        <v>0</v>
      </c>
      <c r="D6" s="129">
        <v>0.3</v>
      </c>
      <c r="E6" s="129">
        <v>0.75</v>
      </c>
      <c r="F6" s="129">
        <v>0.75</v>
      </c>
      <c r="G6" s="129">
        <v>0.75</v>
      </c>
      <c r="H6" s="129">
        <v>0.75</v>
      </c>
      <c r="I6" s="129">
        <v>0.75</v>
      </c>
      <c r="J6" s="129">
        <v>0.75</v>
      </c>
      <c r="K6" s="129">
        <v>0.75</v>
      </c>
      <c r="L6" s="129">
        <v>0.75</v>
      </c>
      <c r="XEW6" s="152" t="s">
        <v>28</v>
      </c>
    </row>
    <row r="7" spans="1:12 16377:16379" x14ac:dyDescent="0.2">
      <c r="A7" s="128" t="s">
        <v>12560</v>
      </c>
      <c r="B7" s="128" t="s">
        <v>12584</v>
      </c>
      <c r="C7" s="129">
        <v>0</v>
      </c>
      <c r="D7" s="129">
        <v>0.3</v>
      </c>
      <c r="E7" s="129">
        <v>0.75</v>
      </c>
      <c r="F7" s="129">
        <v>0.75</v>
      </c>
      <c r="G7" s="129">
        <v>0.75</v>
      </c>
      <c r="H7" s="129">
        <v>0.75</v>
      </c>
      <c r="I7" s="129">
        <v>0.75</v>
      </c>
      <c r="J7" s="129">
        <v>0.75</v>
      </c>
      <c r="K7" s="129">
        <v>0.75</v>
      </c>
      <c r="L7" s="129">
        <v>0.75</v>
      </c>
    </row>
    <row r="8" spans="1:12 16377:16379" x14ac:dyDescent="0.2">
      <c r="A8" s="128" t="s">
        <v>7</v>
      </c>
      <c r="B8" s="128" t="s">
        <v>10</v>
      </c>
      <c r="C8" s="129">
        <v>0</v>
      </c>
      <c r="D8" s="129">
        <v>0</v>
      </c>
      <c r="E8" s="129">
        <v>0</v>
      </c>
      <c r="F8" s="129">
        <v>0</v>
      </c>
      <c r="G8" s="129">
        <v>0</v>
      </c>
      <c r="H8" s="129">
        <v>0.3</v>
      </c>
      <c r="I8" s="129">
        <v>0.97</v>
      </c>
      <c r="J8" s="129">
        <v>0.3</v>
      </c>
      <c r="K8" s="129">
        <v>0</v>
      </c>
      <c r="L8" s="129">
        <v>0</v>
      </c>
    </row>
    <row r="9" spans="1:12 16377:16379" s="41" customFormat="1" x14ac:dyDescent="0.2">
      <c r="A9" s="128" t="s">
        <v>7</v>
      </c>
      <c r="B9" s="128" t="s">
        <v>12540</v>
      </c>
      <c r="C9" s="129">
        <v>0</v>
      </c>
      <c r="D9" s="129">
        <v>0</v>
      </c>
      <c r="E9" s="129">
        <v>0</v>
      </c>
      <c r="F9" s="129">
        <v>0</v>
      </c>
      <c r="G9" s="129">
        <v>0</v>
      </c>
      <c r="H9" s="129">
        <v>0</v>
      </c>
      <c r="I9" s="129">
        <v>0.97</v>
      </c>
      <c r="J9" s="129">
        <v>0.97</v>
      </c>
      <c r="K9" s="129">
        <v>0</v>
      </c>
      <c r="L9" s="129">
        <v>0</v>
      </c>
    </row>
    <row r="10" spans="1:12 16377:16379" s="1" customFormat="1" x14ac:dyDescent="0.2">
      <c r="A10" s="128" t="s">
        <v>49</v>
      </c>
      <c r="B10" s="128" t="s">
        <v>15</v>
      </c>
      <c r="C10" s="129">
        <v>1</v>
      </c>
      <c r="D10" s="129">
        <v>1</v>
      </c>
      <c r="E10" s="129">
        <v>1</v>
      </c>
      <c r="F10" s="129">
        <v>1</v>
      </c>
      <c r="G10" s="129">
        <v>1</v>
      </c>
      <c r="H10" s="129">
        <v>1</v>
      </c>
      <c r="I10" s="129">
        <v>1</v>
      </c>
      <c r="J10" s="129">
        <v>1</v>
      </c>
      <c r="K10" s="129">
        <v>1</v>
      </c>
      <c r="L10" s="129">
        <v>1</v>
      </c>
    </row>
    <row r="11" spans="1:12 16377:16379" x14ac:dyDescent="0.2">
      <c r="A11" s="128" t="s">
        <v>11</v>
      </c>
      <c r="B11" s="128" t="s">
        <v>9</v>
      </c>
      <c r="C11" s="129">
        <v>0</v>
      </c>
      <c r="D11" s="129">
        <v>0.75</v>
      </c>
      <c r="E11" s="129">
        <v>0.75</v>
      </c>
      <c r="F11" s="129">
        <v>0.85</v>
      </c>
      <c r="G11" s="129">
        <v>0.93</v>
      </c>
      <c r="H11" s="129">
        <v>0.93</v>
      </c>
      <c r="I11" s="129">
        <v>0.93</v>
      </c>
      <c r="J11" s="129">
        <v>0.3</v>
      </c>
      <c r="K11" s="129">
        <v>0</v>
      </c>
      <c r="L11" s="129">
        <v>0</v>
      </c>
    </row>
    <row r="12" spans="1:12 16377:16379" x14ac:dyDescent="0.2">
      <c r="A12" s="128" t="s">
        <v>11</v>
      </c>
      <c r="B12" s="128" t="s">
        <v>10</v>
      </c>
      <c r="C12" s="129">
        <v>0</v>
      </c>
      <c r="D12" s="129">
        <v>0</v>
      </c>
      <c r="E12" s="129">
        <v>0</v>
      </c>
      <c r="F12" s="129">
        <v>0</v>
      </c>
      <c r="G12" s="129">
        <v>0</v>
      </c>
      <c r="H12" s="129">
        <v>0.3</v>
      </c>
      <c r="I12" s="129">
        <v>0.93</v>
      </c>
      <c r="J12" s="129">
        <v>0.3</v>
      </c>
      <c r="K12" s="129">
        <v>0</v>
      </c>
      <c r="L12" s="129">
        <v>0</v>
      </c>
    </row>
    <row r="13" spans="1:12 16377:16379" s="41" customFormat="1" x14ac:dyDescent="0.2">
      <c r="A13" s="128" t="s">
        <v>11</v>
      </c>
      <c r="B13" s="128" t="s">
        <v>12540</v>
      </c>
      <c r="C13" s="129">
        <v>0</v>
      </c>
      <c r="D13" s="129">
        <v>0</v>
      </c>
      <c r="E13" s="129">
        <v>0</v>
      </c>
      <c r="F13" s="129">
        <v>0</v>
      </c>
      <c r="G13" s="129">
        <v>0</v>
      </c>
      <c r="H13" s="129">
        <v>0.3</v>
      </c>
      <c r="I13" s="129">
        <v>0.93</v>
      </c>
      <c r="J13" s="129">
        <v>0.93</v>
      </c>
      <c r="K13" s="129">
        <v>0</v>
      </c>
      <c r="L13" s="129">
        <v>0</v>
      </c>
    </row>
    <row r="14" spans="1:12 16377:16379" s="1" customFormat="1" x14ac:dyDescent="0.2">
      <c r="A14" s="128" t="s">
        <v>44</v>
      </c>
      <c r="B14" s="128" t="s">
        <v>15</v>
      </c>
      <c r="C14" s="129">
        <v>1</v>
      </c>
      <c r="D14" s="129">
        <v>1</v>
      </c>
      <c r="E14" s="129">
        <v>1</v>
      </c>
      <c r="F14" s="129">
        <v>1</v>
      </c>
      <c r="G14" s="129">
        <v>1</v>
      </c>
      <c r="H14" s="129">
        <v>1</v>
      </c>
      <c r="I14" s="129">
        <v>1</v>
      </c>
      <c r="J14" s="129">
        <v>1</v>
      </c>
      <c r="K14" s="129">
        <v>1</v>
      </c>
      <c r="L14" s="129">
        <v>1</v>
      </c>
    </row>
    <row r="15" spans="1:12 16377:16379" x14ac:dyDescent="0.2">
      <c r="A15" s="128" t="s">
        <v>19</v>
      </c>
      <c r="B15" s="128" t="s">
        <v>8</v>
      </c>
      <c r="C15" s="129">
        <v>0</v>
      </c>
      <c r="D15" s="129">
        <v>0.3</v>
      </c>
      <c r="E15" s="129">
        <v>0.3</v>
      </c>
      <c r="F15" s="129">
        <v>0.3</v>
      </c>
      <c r="G15" s="129">
        <v>0.3</v>
      </c>
      <c r="H15" s="129">
        <v>0.97</v>
      </c>
      <c r="I15" s="129">
        <v>0.97</v>
      </c>
      <c r="J15" s="129">
        <v>0.3</v>
      </c>
      <c r="K15" s="129">
        <v>0.97</v>
      </c>
      <c r="L15" s="129">
        <v>0.75</v>
      </c>
    </row>
    <row r="16" spans="1:12 16377:16379" x14ac:dyDescent="0.2">
      <c r="A16" s="128" t="s">
        <v>19</v>
      </c>
      <c r="B16" s="128" t="s">
        <v>9</v>
      </c>
      <c r="C16" s="129">
        <v>0</v>
      </c>
      <c r="D16" s="129">
        <v>0.3</v>
      </c>
      <c r="E16" s="129">
        <v>0.3</v>
      </c>
      <c r="F16" s="129">
        <v>0.3</v>
      </c>
      <c r="G16" s="129">
        <v>0.3</v>
      </c>
      <c r="H16" s="129">
        <v>0.97</v>
      </c>
      <c r="I16" s="129">
        <v>0.97</v>
      </c>
      <c r="J16" s="129">
        <v>0.3</v>
      </c>
      <c r="K16" s="129">
        <v>0.97</v>
      </c>
      <c r="L16" s="129">
        <v>0.75</v>
      </c>
    </row>
    <row r="17" spans="1:12" x14ac:dyDescent="0.2">
      <c r="A17" s="128" t="s">
        <v>12563</v>
      </c>
      <c r="B17" s="128" t="s">
        <v>8</v>
      </c>
      <c r="C17" s="129">
        <v>0</v>
      </c>
      <c r="D17" s="129">
        <v>0</v>
      </c>
      <c r="E17" s="129">
        <v>0</v>
      </c>
      <c r="F17" s="129">
        <v>0</v>
      </c>
      <c r="G17" s="129">
        <v>0</v>
      </c>
      <c r="H17" s="129">
        <v>0</v>
      </c>
      <c r="I17" s="129">
        <v>0</v>
      </c>
      <c r="J17" s="129">
        <v>0</v>
      </c>
      <c r="K17" s="129">
        <v>0</v>
      </c>
      <c r="L17" s="129">
        <v>0</v>
      </c>
    </row>
    <row r="18" spans="1:12" x14ac:dyDescent="0.2">
      <c r="A18" s="128" t="s">
        <v>12563</v>
      </c>
      <c r="B18" s="128" t="s">
        <v>9</v>
      </c>
      <c r="C18" s="129">
        <v>0</v>
      </c>
      <c r="D18" s="129">
        <v>0</v>
      </c>
      <c r="E18" s="129">
        <v>0</v>
      </c>
      <c r="F18" s="129">
        <v>0</v>
      </c>
      <c r="G18" s="129">
        <v>0</v>
      </c>
      <c r="H18" s="129">
        <v>0</v>
      </c>
      <c r="I18" s="129">
        <v>0</v>
      </c>
      <c r="J18" s="129">
        <v>0</v>
      </c>
      <c r="K18" s="129">
        <v>0</v>
      </c>
      <c r="L18" s="129">
        <v>0</v>
      </c>
    </row>
    <row r="19" spans="1:12" x14ac:dyDescent="0.2">
      <c r="A19" s="128" t="s">
        <v>12564</v>
      </c>
      <c r="B19" s="128" t="s">
        <v>12583</v>
      </c>
      <c r="C19" s="129">
        <v>0</v>
      </c>
      <c r="D19" s="129">
        <v>0.3</v>
      </c>
      <c r="E19" s="129">
        <v>0.75</v>
      </c>
      <c r="F19" s="129">
        <v>0.75</v>
      </c>
      <c r="G19" s="129">
        <v>0.75</v>
      </c>
      <c r="H19" s="129">
        <v>0.75</v>
      </c>
      <c r="I19" s="129">
        <v>0.75</v>
      </c>
      <c r="J19" s="129">
        <v>0.75</v>
      </c>
      <c r="K19" s="129">
        <v>0.75</v>
      </c>
      <c r="L19" s="129">
        <v>0.75</v>
      </c>
    </row>
    <row r="20" spans="1:12" x14ac:dyDescent="0.2">
      <c r="A20" s="128" t="s">
        <v>12564</v>
      </c>
      <c r="B20" s="128" t="s">
        <v>12584</v>
      </c>
      <c r="C20" s="129">
        <v>0</v>
      </c>
      <c r="D20" s="129">
        <v>0.3</v>
      </c>
      <c r="E20" s="129">
        <v>0.75</v>
      </c>
      <c r="F20" s="129">
        <v>0.75</v>
      </c>
      <c r="G20" s="129">
        <v>0.75</v>
      </c>
      <c r="H20" s="129">
        <v>0.75</v>
      </c>
      <c r="I20" s="129">
        <v>0.75</v>
      </c>
      <c r="J20" s="129">
        <v>0.75</v>
      </c>
      <c r="K20" s="129">
        <v>0.75</v>
      </c>
      <c r="L20" s="129">
        <v>0.75</v>
      </c>
    </row>
    <row r="21" spans="1:12" x14ac:dyDescent="0.2">
      <c r="A21" s="128" t="s">
        <v>19</v>
      </c>
      <c r="B21" s="128" t="s">
        <v>10</v>
      </c>
      <c r="C21" s="129">
        <v>0</v>
      </c>
      <c r="D21" s="129">
        <v>0.3</v>
      </c>
      <c r="E21" s="129">
        <v>0.3</v>
      </c>
      <c r="F21" s="129">
        <v>0.3</v>
      </c>
      <c r="G21" s="129">
        <v>0.3</v>
      </c>
      <c r="H21" s="129">
        <v>0.3</v>
      </c>
      <c r="I21" s="129">
        <v>0.97</v>
      </c>
      <c r="J21" s="129">
        <v>0.3</v>
      </c>
      <c r="K21" s="129">
        <v>0.3</v>
      </c>
      <c r="L21" s="129">
        <v>0.3</v>
      </c>
    </row>
    <row r="22" spans="1:12" s="41" customFormat="1" x14ac:dyDescent="0.2">
      <c r="A22" s="128" t="s">
        <v>19</v>
      </c>
      <c r="B22" s="128" t="s">
        <v>12540</v>
      </c>
      <c r="C22" s="129">
        <v>0</v>
      </c>
      <c r="D22" s="129">
        <v>0.3</v>
      </c>
      <c r="E22" s="129">
        <v>0.3</v>
      </c>
      <c r="F22" s="129">
        <v>0.3</v>
      </c>
      <c r="G22" s="129">
        <v>0.3</v>
      </c>
      <c r="H22" s="129">
        <v>0.3</v>
      </c>
      <c r="I22" s="129">
        <v>0.97</v>
      </c>
      <c r="J22" s="129">
        <v>0.97</v>
      </c>
      <c r="K22" s="129">
        <v>0.3</v>
      </c>
      <c r="L22" s="129">
        <v>0.3</v>
      </c>
    </row>
    <row r="23" spans="1:12" s="1" customFormat="1" x14ac:dyDescent="0.2">
      <c r="A23" s="128" t="s">
        <v>50</v>
      </c>
      <c r="B23" s="128" t="s">
        <v>15</v>
      </c>
      <c r="C23" s="129">
        <v>1</v>
      </c>
      <c r="D23" s="129">
        <v>1</v>
      </c>
      <c r="E23" s="129">
        <v>1</v>
      </c>
      <c r="F23" s="129">
        <v>1</v>
      </c>
      <c r="G23" s="129">
        <v>1</v>
      </c>
      <c r="H23" s="129">
        <v>1</v>
      </c>
      <c r="I23" s="129">
        <v>1</v>
      </c>
      <c r="J23" s="129">
        <v>1</v>
      </c>
      <c r="K23" s="129">
        <v>1</v>
      </c>
      <c r="L23" s="129">
        <v>1</v>
      </c>
    </row>
    <row r="24" spans="1:12" x14ac:dyDescent="0.2">
      <c r="A24" s="128" t="s">
        <v>12</v>
      </c>
      <c r="B24" s="128" t="s">
        <v>8</v>
      </c>
      <c r="C24" s="129">
        <v>0</v>
      </c>
      <c r="D24" s="129">
        <v>0.75</v>
      </c>
      <c r="E24" s="129">
        <v>0.75</v>
      </c>
      <c r="F24" s="129">
        <v>0.85</v>
      </c>
      <c r="G24" s="129">
        <v>0.95</v>
      </c>
      <c r="H24" s="129">
        <v>0.95</v>
      </c>
      <c r="I24" s="129">
        <v>0.95</v>
      </c>
      <c r="J24" s="129">
        <v>0.3</v>
      </c>
      <c r="K24" s="129">
        <v>0</v>
      </c>
      <c r="L24" s="129">
        <v>0</v>
      </c>
    </row>
    <row r="25" spans="1:12" s="1" customFormat="1" x14ac:dyDescent="0.2">
      <c r="A25" s="2" t="s">
        <v>48</v>
      </c>
      <c r="B25" s="2" t="s">
        <v>15</v>
      </c>
      <c r="C25" s="5">
        <v>1</v>
      </c>
      <c r="D25" s="129">
        <v>1</v>
      </c>
      <c r="E25" s="5">
        <v>1</v>
      </c>
      <c r="F25" s="5">
        <v>1</v>
      </c>
      <c r="G25" s="5">
        <v>1</v>
      </c>
      <c r="H25" s="5">
        <v>1</v>
      </c>
      <c r="I25" s="5">
        <v>1</v>
      </c>
      <c r="J25" s="5">
        <v>1</v>
      </c>
      <c r="K25" s="5">
        <v>1</v>
      </c>
      <c r="L25" s="5">
        <v>1</v>
      </c>
    </row>
    <row r="26" spans="1:12" x14ac:dyDescent="0.2">
      <c r="A26" s="2" t="s">
        <v>13</v>
      </c>
      <c r="B26" s="2" t="s">
        <v>8</v>
      </c>
      <c r="C26" s="5">
        <v>0</v>
      </c>
      <c r="D26" s="129">
        <v>0.75</v>
      </c>
      <c r="E26" s="5">
        <v>0.97</v>
      </c>
      <c r="F26" s="5">
        <v>0.97</v>
      </c>
      <c r="G26" s="5">
        <v>0.97</v>
      </c>
      <c r="H26" s="5">
        <v>0.97</v>
      </c>
      <c r="I26" s="5">
        <v>0.97</v>
      </c>
      <c r="J26" s="5">
        <v>0.3</v>
      </c>
      <c r="K26" s="5">
        <v>0</v>
      </c>
      <c r="L26" s="5">
        <v>0</v>
      </c>
    </row>
    <row r="27" spans="1:12" x14ac:dyDescent="0.2">
      <c r="A27" s="2" t="s">
        <v>13</v>
      </c>
      <c r="B27" s="2" t="s">
        <v>9</v>
      </c>
      <c r="C27" s="5">
        <v>0</v>
      </c>
      <c r="D27" s="129">
        <v>0.97</v>
      </c>
      <c r="E27" s="5">
        <v>0.97</v>
      </c>
      <c r="F27" s="5">
        <v>0.97</v>
      </c>
      <c r="G27" s="5">
        <v>0.97</v>
      </c>
      <c r="H27" s="5">
        <v>0.97</v>
      </c>
      <c r="I27" s="5">
        <v>0.97</v>
      </c>
      <c r="J27" s="5">
        <v>0.3</v>
      </c>
      <c r="K27" s="5">
        <v>0</v>
      </c>
      <c r="L27" s="5">
        <v>0</v>
      </c>
    </row>
    <row r="28" spans="1:12" s="1" customFormat="1" x14ac:dyDescent="0.2">
      <c r="A28" s="2" t="s">
        <v>43</v>
      </c>
      <c r="B28" s="2" t="s">
        <v>15</v>
      </c>
      <c r="C28" s="5">
        <v>1</v>
      </c>
      <c r="D28" s="129">
        <v>1</v>
      </c>
      <c r="E28" s="5">
        <v>1</v>
      </c>
      <c r="F28" s="5">
        <v>1</v>
      </c>
      <c r="G28" s="5">
        <v>1</v>
      </c>
      <c r="H28" s="5">
        <v>1</v>
      </c>
      <c r="I28" s="5">
        <v>1</v>
      </c>
      <c r="J28" s="5">
        <v>1</v>
      </c>
      <c r="K28" s="5">
        <v>1</v>
      </c>
      <c r="L28" s="5">
        <v>1</v>
      </c>
    </row>
    <row r="29" spans="1:12" x14ac:dyDescent="0.2">
      <c r="A29" s="2" t="s">
        <v>14</v>
      </c>
      <c r="B29" s="2" t="s">
        <v>15</v>
      </c>
      <c r="C29" s="5">
        <v>0</v>
      </c>
      <c r="D29" s="129">
        <v>0.75</v>
      </c>
      <c r="E29" s="5">
        <v>0.97</v>
      </c>
      <c r="F29" s="5">
        <v>0.97</v>
      </c>
      <c r="G29" s="5">
        <v>0.97</v>
      </c>
      <c r="H29" s="5">
        <v>0.97</v>
      </c>
      <c r="I29" s="5">
        <v>0</v>
      </c>
      <c r="J29" s="5">
        <v>0</v>
      </c>
      <c r="K29" s="5">
        <v>0</v>
      </c>
      <c r="L29" s="5">
        <v>0</v>
      </c>
    </row>
    <row r="30" spans="1:12" s="1" customFormat="1" x14ac:dyDescent="0.2">
      <c r="A30" s="2" t="s">
        <v>46</v>
      </c>
      <c r="B30" s="2" t="s">
        <v>15</v>
      </c>
      <c r="C30" s="5">
        <v>1</v>
      </c>
      <c r="D30" s="129">
        <v>1</v>
      </c>
      <c r="E30" s="5">
        <v>1</v>
      </c>
      <c r="F30" s="5">
        <v>1</v>
      </c>
      <c r="G30" s="5">
        <v>1</v>
      </c>
      <c r="H30" s="5">
        <v>1</v>
      </c>
      <c r="I30" s="5">
        <v>1</v>
      </c>
      <c r="J30" s="5">
        <v>1</v>
      </c>
      <c r="K30" s="5">
        <v>1</v>
      </c>
      <c r="L30" s="5">
        <v>1</v>
      </c>
    </row>
    <row r="31" spans="1:12" x14ac:dyDescent="0.2">
      <c r="A31" s="2" t="s">
        <v>12576</v>
      </c>
      <c r="B31" s="2" t="s">
        <v>15</v>
      </c>
      <c r="C31" s="5">
        <v>0</v>
      </c>
      <c r="D31" s="129">
        <v>0</v>
      </c>
      <c r="E31" s="5">
        <v>0</v>
      </c>
      <c r="F31" s="5">
        <v>0</v>
      </c>
      <c r="G31" s="5">
        <v>0</v>
      </c>
      <c r="H31" s="5">
        <v>0</v>
      </c>
      <c r="I31" s="5">
        <v>0</v>
      </c>
      <c r="J31" s="5">
        <v>0</v>
      </c>
      <c r="K31" s="5">
        <v>0</v>
      </c>
      <c r="L31" s="5">
        <v>0</v>
      </c>
    </row>
    <row r="32" spans="1:12" x14ac:dyDescent="0.2">
      <c r="A32" s="2" t="s">
        <v>12569</v>
      </c>
      <c r="B32" s="2" t="s">
        <v>15</v>
      </c>
      <c r="C32" s="5">
        <v>0</v>
      </c>
      <c r="D32" s="129">
        <v>0</v>
      </c>
      <c r="E32" s="5">
        <v>0</v>
      </c>
      <c r="F32" s="5">
        <v>0</v>
      </c>
      <c r="G32" s="5">
        <v>0</v>
      </c>
      <c r="H32" s="5">
        <v>0</v>
      </c>
      <c r="I32" s="5">
        <v>0</v>
      </c>
      <c r="J32" s="5">
        <v>0</v>
      </c>
      <c r="K32" s="5">
        <v>0</v>
      </c>
      <c r="L32" s="5">
        <v>0</v>
      </c>
    </row>
    <row r="33" spans="1:12" x14ac:dyDescent="0.2">
      <c r="A33" s="2" t="s">
        <v>16</v>
      </c>
      <c r="B33" s="2" t="s">
        <v>15</v>
      </c>
      <c r="C33" s="5">
        <v>0</v>
      </c>
      <c r="D33" s="129">
        <v>0.75</v>
      </c>
      <c r="E33" s="5">
        <v>0.75</v>
      </c>
      <c r="F33" s="5">
        <v>0.85</v>
      </c>
      <c r="G33" s="5">
        <v>0.93</v>
      </c>
      <c r="H33" s="5">
        <v>0.93</v>
      </c>
      <c r="I33" s="5">
        <v>0.93</v>
      </c>
      <c r="J33" s="5">
        <v>0</v>
      </c>
      <c r="K33" s="5">
        <v>0</v>
      </c>
      <c r="L33" s="5">
        <v>0</v>
      </c>
    </row>
    <row r="34" spans="1:12" x14ac:dyDescent="0.2">
      <c r="A34" s="2" t="s">
        <v>70</v>
      </c>
      <c r="B34" s="2" t="s">
        <v>15</v>
      </c>
      <c r="C34" s="5">
        <v>0</v>
      </c>
      <c r="D34" s="129">
        <v>0</v>
      </c>
      <c r="E34" s="5">
        <v>0</v>
      </c>
      <c r="F34" s="5">
        <v>0</v>
      </c>
      <c r="G34" s="5">
        <v>0</v>
      </c>
      <c r="H34" s="5">
        <v>0</v>
      </c>
      <c r="I34" s="5">
        <v>0</v>
      </c>
      <c r="J34" s="5">
        <v>0</v>
      </c>
      <c r="K34" s="5">
        <v>0</v>
      </c>
      <c r="L34" s="5">
        <v>0</v>
      </c>
    </row>
    <row r="35" spans="1:12" ht="2.25" customHeight="1" x14ac:dyDescent="0.2"/>
    <row r="36" spans="1:12" hidden="1" x14ac:dyDescent="0.2"/>
    <row r="37" spans="1:12" hidden="1" x14ac:dyDescent="0.2"/>
    <row r="38" spans="1:12" hidden="1" x14ac:dyDescent="0.2"/>
    <row r="39" spans="1:12" hidden="1" x14ac:dyDescent="0.2">
      <c r="A39" s="19"/>
      <c r="B39" s="19"/>
      <c r="C39" s="19"/>
      <c r="D39" s="165"/>
      <c r="E39" s="19"/>
      <c r="F39" s="19"/>
      <c r="G39" s="19"/>
      <c r="H39" s="19"/>
      <c r="I39" s="19"/>
      <c r="J39" s="19"/>
      <c r="K39" s="19"/>
      <c r="L39" s="19"/>
    </row>
    <row r="40" spans="1:12" hidden="1" x14ac:dyDescent="0.2">
      <c r="A40" s="20"/>
      <c r="B40" s="19"/>
      <c r="C40" s="19"/>
      <c r="D40" s="165"/>
      <c r="E40" s="19"/>
      <c r="F40" s="19"/>
      <c r="G40" s="19"/>
      <c r="H40" s="19"/>
      <c r="I40" s="19"/>
      <c r="J40" s="19"/>
      <c r="K40" s="19"/>
      <c r="L40" s="19"/>
    </row>
    <row r="41" spans="1:12" hidden="1" x14ac:dyDescent="0.2">
      <c r="A41" s="19"/>
      <c r="B41" s="19"/>
      <c r="C41" s="19"/>
      <c r="D41" s="165"/>
      <c r="E41" s="19"/>
      <c r="F41" s="19"/>
      <c r="G41" s="19"/>
      <c r="H41" s="19"/>
      <c r="I41" s="19"/>
      <c r="J41" s="19"/>
      <c r="K41" s="19"/>
      <c r="L41" s="19"/>
    </row>
    <row r="42" spans="1:12" hidden="1" x14ac:dyDescent="0.2">
      <c r="A42" s="19"/>
      <c r="B42" s="19"/>
      <c r="C42" s="19"/>
      <c r="D42" s="165"/>
      <c r="E42" s="19"/>
      <c r="F42" s="19"/>
      <c r="G42" s="19"/>
      <c r="H42" s="19"/>
      <c r="I42" s="19"/>
      <c r="J42" s="19"/>
      <c r="K42" s="19"/>
      <c r="L42" s="19"/>
    </row>
    <row r="43" spans="1:12" hidden="1" x14ac:dyDescent="0.2">
      <c r="A43" s="19"/>
      <c r="B43" s="19"/>
      <c r="C43" s="19"/>
      <c r="D43" s="165"/>
      <c r="E43" s="19"/>
      <c r="F43" s="19"/>
      <c r="G43" s="19"/>
      <c r="H43" s="19"/>
      <c r="I43" s="19"/>
      <c r="J43" s="19"/>
      <c r="K43" s="19"/>
      <c r="L43" s="19"/>
    </row>
    <row r="44" spans="1:12" hidden="1" x14ac:dyDescent="0.2">
      <c r="A44" s="19"/>
      <c r="B44" s="19"/>
      <c r="C44" s="19"/>
      <c r="D44" s="165"/>
      <c r="E44" s="19"/>
      <c r="F44" s="19"/>
      <c r="G44" s="19"/>
      <c r="H44" s="19"/>
      <c r="I44" s="19"/>
      <c r="J44" s="19"/>
      <c r="K44" s="19"/>
      <c r="L44" s="19"/>
    </row>
    <row r="45" spans="1:12" ht="60" customHeight="1" x14ac:dyDescent="0.2">
      <c r="A45" s="449" t="s">
        <v>12790</v>
      </c>
      <c r="B45" s="450"/>
      <c r="C45" s="450"/>
      <c r="D45" s="450"/>
      <c r="E45" s="450"/>
      <c r="F45" s="450"/>
      <c r="G45" s="450"/>
      <c r="H45" s="450"/>
      <c r="I45" s="450"/>
      <c r="J45" s="450"/>
      <c r="K45" s="450"/>
      <c r="L45" s="450"/>
    </row>
    <row r="46" spans="1:12" ht="14.25" hidden="1" customHeight="1" x14ac:dyDescent="0.2">
      <c r="A46" s="14" t="s">
        <v>12789</v>
      </c>
    </row>
  </sheetData>
  <sheetProtection algorithmName="SHA-512" hashValue="vVAE9TWO+kSZMSMadah7lkcmVkDdwjP+O6lr21ZrZobB8M/+JEGBSc8xhnJtrrpdw5FmT1GovHG2l3BoPbgV9A==" saltValue="Np3SvPV34WhRe90LbXCfNg==" spinCount="100000" sheet="1" objects="1" scenarios="1"/>
  <mergeCells count="1">
    <mergeCell ref="A45:L45"/>
  </mergeCells>
  <pageMargins left="0.25" right="0.25" top="0.25" bottom="0.25" header="0.3" footer="0.3"/>
  <pageSetup scale="8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4064-8BF5-4AEB-80C1-555C2A85B9F7}">
  <sheetPr codeName="Sheet9">
    <tabColor theme="1"/>
  </sheetPr>
  <dimension ref="A1:D7193"/>
  <sheetViews>
    <sheetView topLeftCell="B1" zoomScaleNormal="100" workbookViewId="0">
      <selection activeCell="B1" sqref="B1"/>
    </sheetView>
  </sheetViews>
  <sheetFormatPr defaultColWidth="0" defaultRowHeight="14.25" zeroHeight="1" x14ac:dyDescent="0.2"/>
  <cols>
    <col min="1" max="1" width="74.25" customWidth="1"/>
    <col min="2" max="2" width="119.875" customWidth="1"/>
    <col min="3" max="4" width="34.625" customWidth="1"/>
    <col min="5" max="16384" width="9" hidden="1"/>
  </cols>
  <sheetData>
    <row r="1" spans="1:4" ht="15.75" thickBot="1" x14ac:dyDescent="0.3">
      <c r="B1" t="s">
        <v>12797</v>
      </c>
    </row>
    <row r="2" spans="1:4" ht="15.75" thickBot="1" x14ac:dyDescent="0.3">
      <c r="A2" s="7" t="s">
        <v>100</v>
      </c>
      <c r="B2" s="6" t="s">
        <v>99</v>
      </c>
      <c r="C2" s="7" t="s">
        <v>101</v>
      </c>
      <c r="D2" s="8" t="s">
        <v>102</v>
      </c>
    </row>
    <row r="3" spans="1:4" ht="15" thickBot="1" x14ac:dyDescent="0.25">
      <c r="A3" s="12" t="s">
        <v>12526</v>
      </c>
      <c r="B3" s="11" t="s">
        <v>12527</v>
      </c>
      <c r="C3" s="12"/>
      <c r="D3" s="13"/>
    </row>
    <row r="4" spans="1:4" x14ac:dyDescent="0.2">
      <c r="A4" s="147" t="s">
        <v>268</v>
      </c>
      <c r="B4" s="9" t="s">
        <v>267</v>
      </c>
      <c r="C4" s="147">
        <v>1000</v>
      </c>
      <c r="D4" s="146">
        <v>100</v>
      </c>
    </row>
    <row r="5" spans="1:4" x14ac:dyDescent="0.2">
      <c r="A5" s="143" t="s">
        <v>1014</v>
      </c>
      <c r="B5" s="10" t="s">
        <v>1013</v>
      </c>
      <c r="C5" s="143">
        <v>6.4</v>
      </c>
      <c r="D5" s="142">
        <v>0.64</v>
      </c>
    </row>
    <row r="6" spans="1:4" x14ac:dyDescent="0.2">
      <c r="A6" s="143" t="s">
        <v>10149</v>
      </c>
      <c r="B6" s="10" t="s">
        <v>10148</v>
      </c>
      <c r="C6" s="143">
        <v>30</v>
      </c>
      <c r="D6" s="142">
        <v>3</v>
      </c>
    </row>
    <row r="7" spans="1:4" x14ac:dyDescent="0.2">
      <c r="A7" s="143" t="s">
        <v>10151</v>
      </c>
      <c r="B7" s="10" t="s">
        <v>10150</v>
      </c>
      <c r="C7" s="143">
        <v>10</v>
      </c>
      <c r="D7" s="142">
        <v>1</v>
      </c>
    </row>
    <row r="8" spans="1:4" x14ac:dyDescent="0.2">
      <c r="A8" s="143" t="s">
        <v>853</v>
      </c>
      <c r="B8" s="10" t="s">
        <v>852</v>
      </c>
      <c r="C8" s="143">
        <v>2450</v>
      </c>
      <c r="D8" s="142">
        <v>245</v>
      </c>
    </row>
    <row r="9" spans="1:4" x14ac:dyDescent="0.2">
      <c r="A9" s="143" t="s">
        <v>11561</v>
      </c>
      <c r="B9" s="10" t="s">
        <v>11560</v>
      </c>
      <c r="C9" s="143" t="s">
        <v>105</v>
      </c>
      <c r="D9" s="142" t="s">
        <v>105</v>
      </c>
    </row>
    <row r="10" spans="1:4" x14ac:dyDescent="0.2">
      <c r="A10" s="143" t="s">
        <v>9162</v>
      </c>
      <c r="B10" s="10" t="s">
        <v>9161</v>
      </c>
      <c r="C10" s="143" t="s">
        <v>105</v>
      </c>
      <c r="D10" s="142" t="s">
        <v>105</v>
      </c>
    </row>
    <row r="11" spans="1:4" x14ac:dyDescent="0.2">
      <c r="A11" s="143" t="s">
        <v>9275</v>
      </c>
      <c r="B11" s="10" t="s">
        <v>9274</v>
      </c>
      <c r="C11" s="143">
        <v>4500</v>
      </c>
      <c r="D11" s="142">
        <v>450</v>
      </c>
    </row>
    <row r="12" spans="1:4" x14ac:dyDescent="0.2">
      <c r="A12" s="143" t="s">
        <v>863</v>
      </c>
      <c r="B12" s="10" t="s">
        <v>862</v>
      </c>
      <c r="C12" s="143">
        <v>10</v>
      </c>
      <c r="D12" s="142">
        <v>1</v>
      </c>
    </row>
    <row r="13" spans="1:4" x14ac:dyDescent="0.2">
      <c r="A13" s="143" t="s">
        <v>11441</v>
      </c>
      <c r="B13" s="10" t="s">
        <v>11440</v>
      </c>
      <c r="C13" s="143">
        <v>4.2</v>
      </c>
      <c r="D13" s="142">
        <v>6</v>
      </c>
    </row>
    <row r="14" spans="1:4" x14ac:dyDescent="0.2">
      <c r="A14" s="143" t="s">
        <v>5199</v>
      </c>
      <c r="B14" s="10" t="s">
        <v>5198</v>
      </c>
      <c r="C14" s="143">
        <v>3.6</v>
      </c>
      <c r="D14" s="142">
        <v>4.1000000000000002E-2</v>
      </c>
    </row>
    <row r="15" spans="1:4" x14ac:dyDescent="0.2">
      <c r="A15" s="143" t="s">
        <v>12017</v>
      </c>
      <c r="B15" s="10" t="s">
        <v>12016</v>
      </c>
      <c r="C15" s="143">
        <v>30</v>
      </c>
      <c r="D15" s="142">
        <v>3</v>
      </c>
    </row>
    <row r="16" spans="1:4" x14ac:dyDescent="0.2">
      <c r="A16" s="143" t="s">
        <v>9999</v>
      </c>
      <c r="B16" s="10" t="s">
        <v>9998</v>
      </c>
      <c r="C16" s="143">
        <v>6</v>
      </c>
      <c r="D16" s="142">
        <v>0.6</v>
      </c>
    </row>
    <row r="17" spans="1:4" x14ac:dyDescent="0.2">
      <c r="A17" s="143" t="s">
        <v>4151</v>
      </c>
      <c r="B17" s="10" t="s">
        <v>4150</v>
      </c>
      <c r="C17" s="143">
        <v>5</v>
      </c>
      <c r="D17" s="142">
        <v>0.5</v>
      </c>
    </row>
    <row r="18" spans="1:4" x14ac:dyDescent="0.2">
      <c r="A18" s="143" t="s">
        <v>10947</v>
      </c>
      <c r="B18" s="10" t="s">
        <v>10946</v>
      </c>
      <c r="C18" s="143">
        <v>70</v>
      </c>
      <c r="D18" s="142">
        <v>7</v>
      </c>
    </row>
    <row r="19" spans="1:4" x14ac:dyDescent="0.2">
      <c r="A19" s="143" t="s">
        <v>5381</v>
      </c>
      <c r="B19" s="10" t="s">
        <v>5380</v>
      </c>
      <c r="C19" s="143">
        <v>0.21</v>
      </c>
      <c r="D19" s="142">
        <v>1.6999999999999999E-3</v>
      </c>
    </row>
    <row r="20" spans="1:4" x14ac:dyDescent="0.2">
      <c r="A20" s="143" t="s">
        <v>11093</v>
      </c>
      <c r="B20" s="10" t="s">
        <v>11092</v>
      </c>
      <c r="C20" s="143" t="s">
        <v>105</v>
      </c>
      <c r="D20" s="142" t="s">
        <v>105</v>
      </c>
    </row>
    <row r="21" spans="1:4" x14ac:dyDescent="0.2">
      <c r="A21" s="143" t="s">
        <v>5983</v>
      </c>
      <c r="B21" s="10" t="s">
        <v>5982</v>
      </c>
      <c r="C21" s="143">
        <v>500</v>
      </c>
      <c r="D21" s="142">
        <v>50</v>
      </c>
    </row>
    <row r="22" spans="1:4" x14ac:dyDescent="0.2">
      <c r="A22" s="143" t="s">
        <v>7798</v>
      </c>
      <c r="B22" s="10" t="s">
        <v>7797</v>
      </c>
      <c r="C22" s="143">
        <v>10</v>
      </c>
      <c r="D22" s="142">
        <v>1</v>
      </c>
    </row>
    <row r="23" spans="1:4" x14ac:dyDescent="0.2">
      <c r="A23" s="143" t="s">
        <v>9732</v>
      </c>
      <c r="B23" s="10" t="s">
        <v>9731</v>
      </c>
      <c r="C23" s="143" t="s">
        <v>105</v>
      </c>
      <c r="D23" s="142" t="s">
        <v>105</v>
      </c>
    </row>
    <row r="24" spans="1:4" x14ac:dyDescent="0.2">
      <c r="A24" s="143" t="s">
        <v>9385</v>
      </c>
      <c r="B24" s="10" t="s">
        <v>9384</v>
      </c>
      <c r="C24" s="143">
        <v>60</v>
      </c>
      <c r="D24" s="142">
        <v>6</v>
      </c>
    </row>
    <row r="25" spans="1:4" x14ac:dyDescent="0.2">
      <c r="A25" s="143" t="s">
        <v>9386</v>
      </c>
      <c r="B25" s="10" t="s">
        <v>9384</v>
      </c>
      <c r="C25" s="143" t="s">
        <v>105</v>
      </c>
      <c r="D25" s="142" t="s">
        <v>105</v>
      </c>
    </row>
    <row r="26" spans="1:4" x14ac:dyDescent="0.2">
      <c r="A26" s="143" t="s">
        <v>5470</v>
      </c>
      <c r="B26" s="10" t="s">
        <v>5469</v>
      </c>
      <c r="C26" s="143">
        <v>10</v>
      </c>
      <c r="D26" s="142">
        <v>1</v>
      </c>
    </row>
    <row r="27" spans="1:4" x14ac:dyDescent="0.2">
      <c r="A27" s="143" t="s">
        <v>7640</v>
      </c>
      <c r="B27" s="10" t="s">
        <v>7639</v>
      </c>
      <c r="C27" s="143">
        <v>10</v>
      </c>
      <c r="D27" s="142">
        <v>1</v>
      </c>
    </row>
    <row r="28" spans="1:4" x14ac:dyDescent="0.2">
      <c r="A28" s="143" t="s">
        <v>8257</v>
      </c>
      <c r="B28" s="10" t="s">
        <v>8256</v>
      </c>
      <c r="C28" s="143">
        <v>40</v>
      </c>
      <c r="D28" s="142">
        <v>4</v>
      </c>
    </row>
    <row r="29" spans="1:4" x14ac:dyDescent="0.2">
      <c r="A29" s="143" t="s">
        <v>7630</v>
      </c>
      <c r="B29" s="10" t="s">
        <v>7629</v>
      </c>
      <c r="C29" s="143">
        <v>100</v>
      </c>
      <c r="D29" s="142">
        <v>10</v>
      </c>
    </row>
    <row r="30" spans="1:4" x14ac:dyDescent="0.2">
      <c r="A30" s="143" t="s">
        <v>2082</v>
      </c>
      <c r="B30" s="10" t="s">
        <v>2081</v>
      </c>
      <c r="C30" s="143">
        <v>53</v>
      </c>
      <c r="D30" s="142">
        <v>9.6</v>
      </c>
    </row>
    <row r="31" spans="1:4" x14ac:dyDescent="0.2">
      <c r="A31" s="143" t="s">
        <v>7701</v>
      </c>
      <c r="B31" s="10" t="s">
        <v>7700</v>
      </c>
      <c r="C31" s="143" t="s">
        <v>105</v>
      </c>
      <c r="D31" s="142" t="s">
        <v>105</v>
      </c>
    </row>
    <row r="32" spans="1:4" x14ac:dyDescent="0.2">
      <c r="A32" s="143" t="s">
        <v>11148</v>
      </c>
      <c r="B32" s="10" t="s">
        <v>11147</v>
      </c>
      <c r="C32" s="143" t="s">
        <v>105</v>
      </c>
      <c r="D32" s="142" t="s">
        <v>105</v>
      </c>
    </row>
    <row r="33" spans="1:4" x14ac:dyDescent="0.2">
      <c r="A33" s="143" t="s">
        <v>3268</v>
      </c>
      <c r="B33" s="10" t="s">
        <v>3267</v>
      </c>
      <c r="C33" s="143">
        <v>510</v>
      </c>
      <c r="D33" s="142">
        <v>97</v>
      </c>
    </row>
    <row r="34" spans="1:4" x14ac:dyDescent="0.2">
      <c r="A34" s="143" t="s">
        <v>2521</v>
      </c>
      <c r="B34" s="10" t="s">
        <v>2520</v>
      </c>
      <c r="C34" s="143" t="s">
        <v>105</v>
      </c>
      <c r="D34" s="142" t="s">
        <v>105</v>
      </c>
    </row>
    <row r="35" spans="1:4" x14ac:dyDescent="0.2">
      <c r="A35" s="143" t="s">
        <v>6732</v>
      </c>
      <c r="B35" s="10" t="s">
        <v>6731</v>
      </c>
      <c r="C35" s="143">
        <v>26000</v>
      </c>
      <c r="D35" s="142">
        <v>570</v>
      </c>
    </row>
    <row r="36" spans="1:4" x14ac:dyDescent="0.2">
      <c r="A36" s="143" t="s">
        <v>8013</v>
      </c>
      <c r="B36" s="10" t="s">
        <v>8012</v>
      </c>
      <c r="C36" s="143">
        <v>240</v>
      </c>
      <c r="D36" s="142">
        <v>24</v>
      </c>
    </row>
    <row r="37" spans="1:4" x14ac:dyDescent="0.2">
      <c r="A37" s="143" t="s">
        <v>11379</v>
      </c>
      <c r="B37" s="10" t="s">
        <v>11378</v>
      </c>
      <c r="C37" s="143">
        <v>110</v>
      </c>
      <c r="D37" s="142">
        <v>140</v>
      </c>
    </row>
    <row r="38" spans="1:4" x14ac:dyDescent="0.2">
      <c r="A38" s="143" t="s">
        <v>2511</v>
      </c>
      <c r="B38" s="10" t="s">
        <v>2510</v>
      </c>
      <c r="C38" s="143">
        <v>1000</v>
      </c>
      <c r="D38" s="142">
        <v>100</v>
      </c>
    </row>
    <row r="39" spans="1:4" x14ac:dyDescent="0.2">
      <c r="A39" s="143" t="s">
        <v>3918</v>
      </c>
      <c r="B39" s="10" t="s">
        <v>3917</v>
      </c>
      <c r="C39" s="143">
        <v>50</v>
      </c>
      <c r="D39" s="142">
        <v>5</v>
      </c>
    </row>
    <row r="40" spans="1:4" x14ac:dyDescent="0.2">
      <c r="A40" s="143" t="s">
        <v>4567</v>
      </c>
      <c r="B40" s="10" t="s">
        <v>4566</v>
      </c>
      <c r="C40" s="143">
        <v>50</v>
      </c>
      <c r="D40" s="142">
        <v>5</v>
      </c>
    </row>
    <row r="41" spans="1:4" x14ac:dyDescent="0.2">
      <c r="A41" s="143" t="s">
        <v>4557</v>
      </c>
      <c r="B41" s="10" t="s">
        <v>4556</v>
      </c>
      <c r="C41" s="143">
        <v>20</v>
      </c>
      <c r="D41" s="142">
        <v>2</v>
      </c>
    </row>
    <row r="42" spans="1:4" x14ac:dyDescent="0.2">
      <c r="A42" s="143" t="s">
        <v>4883</v>
      </c>
      <c r="B42" s="10" t="s">
        <v>4882</v>
      </c>
      <c r="C42" s="143" t="s">
        <v>105</v>
      </c>
      <c r="D42" s="142" t="s">
        <v>105</v>
      </c>
    </row>
    <row r="43" spans="1:4" x14ac:dyDescent="0.2">
      <c r="A43" s="143" t="s">
        <v>3270</v>
      </c>
      <c r="B43" s="10" t="s">
        <v>3269</v>
      </c>
      <c r="C43" s="143">
        <v>30</v>
      </c>
      <c r="D43" s="142">
        <v>3</v>
      </c>
    </row>
    <row r="44" spans="1:4" x14ac:dyDescent="0.2">
      <c r="A44" s="143" t="s">
        <v>4396</v>
      </c>
      <c r="B44" s="10" t="s">
        <v>4395</v>
      </c>
      <c r="C44" s="143">
        <v>50</v>
      </c>
      <c r="D44" s="142">
        <v>5</v>
      </c>
    </row>
    <row r="45" spans="1:4" x14ac:dyDescent="0.2">
      <c r="A45" s="143" t="s">
        <v>3112</v>
      </c>
      <c r="B45" s="10" t="s">
        <v>3111</v>
      </c>
      <c r="C45" s="143">
        <v>55</v>
      </c>
      <c r="D45" s="142">
        <v>5.5</v>
      </c>
    </row>
    <row r="46" spans="1:4" x14ac:dyDescent="0.2">
      <c r="A46" s="143" t="s">
        <v>4046</v>
      </c>
      <c r="B46" s="10" t="s">
        <v>4045</v>
      </c>
      <c r="C46" s="143" t="s">
        <v>105</v>
      </c>
      <c r="D46" s="142" t="s">
        <v>105</v>
      </c>
    </row>
    <row r="47" spans="1:4" x14ac:dyDescent="0.2">
      <c r="A47" s="143" t="s">
        <v>8351</v>
      </c>
      <c r="B47" s="10" t="s">
        <v>8350</v>
      </c>
      <c r="C47" s="143">
        <v>0.25</v>
      </c>
      <c r="D47" s="142">
        <v>2.5000000000000001E-2</v>
      </c>
    </row>
    <row r="48" spans="1:4" x14ac:dyDescent="0.2">
      <c r="A48" s="143" t="s">
        <v>4410</v>
      </c>
      <c r="B48" s="10" t="s">
        <v>4409</v>
      </c>
      <c r="C48" s="143">
        <v>125</v>
      </c>
      <c r="D48" s="142">
        <v>12.5</v>
      </c>
    </row>
    <row r="49" spans="1:4" x14ac:dyDescent="0.2">
      <c r="A49" s="143" t="s">
        <v>4366</v>
      </c>
      <c r="B49" s="10" t="s">
        <v>4365</v>
      </c>
      <c r="C49" s="143">
        <v>500</v>
      </c>
      <c r="D49" s="142">
        <v>50</v>
      </c>
    </row>
    <row r="50" spans="1:4" x14ac:dyDescent="0.2">
      <c r="A50" s="143" t="s">
        <v>4241</v>
      </c>
      <c r="B50" s="10" t="s">
        <v>4240</v>
      </c>
      <c r="C50" s="143">
        <v>50</v>
      </c>
      <c r="D50" s="142">
        <v>5</v>
      </c>
    </row>
    <row r="51" spans="1:4" x14ac:dyDescent="0.2">
      <c r="A51" s="143" t="s">
        <v>5088</v>
      </c>
      <c r="B51" s="10" t="s">
        <v>5087</v>
      </c>
      <c r="C51" s="143">
        <v>3</v>
      </c>
      <c r="D51" s="142">
        <v>0.3</v>
      </c>
    </row>
    <row r="52" spans="1:4" x14ac:dyDescent="0.2">
      <c r="A52" s="143" t="s">
        <v>5239</v>
      </c>
      <c r="B52" s="10" t="s">
        <v>5238</v>
      </c>
      <c r="C52" s="143">
        <v>3.6</v>
      </c>
      <c r="D52" s="142">
        <v>4.1000000000000002E-2</v>
      </c>
    </row>
    <row r="53" spans="1:4" x14ac:dyDescent="0.2">
      <c r="A53" s="143" t="s">
        <v>5241</v>
      </c>
      <c r="B53" s="10" t="s">
        <v>5240</v>
      </c>
      <c r="C53" s="143">
        <v>3.6</v>
      </c>
      <c r="D53" s="142">
        <v>4.1000000000000002E-2</v>
      </c>
    </row>
    <row r="54" spans="1:4" x14ac:dyDescent="0.2">
      <c r="A54" s="143" t="s">
        <v>11103</v>
      </c>
      <c r="B54" s="10" t="s">
        <v>11102</v>
      </c>
      <c r="C54" s="143" t="s">
        <v>105</v>
      </c>
      <c r="D54" s="142" t="s">
        <v>105</v>
      </c>
    </row>
    <row r="55" spans="1:4" x14ac:dyDescent="0.2">
      <c r="A55" s="143" t="s">
        <v>5191</v>
      </c>
      <c r="B55" s="10" t="s">
        <v>5190</v>
      </c>
      <c r="C55" s="143">
        <v>3.6</v>
      </c>
      <c r="D55" s="142">
        <v>4.1000000000000002E-2</v>
      </c>
    </row>
    <row r="56" spans="1:4" x14ac:dyDescent="0.2">
      <c r="A56" s="143" t="s">
        <v>507</v>
      </c>
      <c r="B56" s="10" t="s">
        <v>506</v>
      </c>
      <c r="C56" s="143">
        <v>90</v>
      </c>
      <c r="D56" s="142">
        <v>9</v>
      </c>
    </row>
    <row r="57" spans="1:4" x14ac:dyDescent="0.2">
      <c r="A57" s="143" t="s">
        <v>4388</v>
      </c>
      <c r="B57" s="10" t="s">
        <v>4387</v>
      </c>
      <c r="C57" s="143">
        <v>440</v>
      </c>
      <c r="D57" s="142">
        <v>44</v>
      </c>
    </row>
    <row r="58" spans="1:4" x14ac:dyDescent="0.2">
      <c r="A58" s="143" t="s">
        <v>4275</v>
      </c>
      <c r="B58" s="10" t="s">
        <v>4274</v>
      </c>
      <c r="C58" s="143">
        <v>90</v>
      </c>
      <c r="D58" s="142">
        <v>9</v>
      </c>
    </row>
    <row r="59" spans="1:4" x14ac:dyDescent="0.2">
      <c r="A59" s="143" t="s">
        <v>5910</v>
      </c>
      <c r="B59" s="10" t="s">
        <v>5909</v>
      </c>
      <c r="C59" s="143">
        <v>100</v>
      </c>
      <c r="D59" s="142">
        <v>10</v>
      </c>
    </row>
    <row r="60" spans="1:4" x14ac:dyDescent="0.2">
      <c r="A60" s="143" t="s">
        <v>3093</v>
      </c>
      <c r="B60" s="10" t="s">
        <v>3092</v>
      </c>
      <c r="C60" s="143">
        <v>240</v>
      </c>
      <c r="D60" s="142">
        <v>24</v>
      </c>
    </row>
    <row r="61" spans="1:4" x14ac:dyDescent="0.2">
      <c r="A61" s="143" t="s">
        <v>7175</v>
      </c>
      <c r="B61" s="10" t="s">
        <v>7174</v>
      </c>
      <c r="C61" s="143" t="s">
        <v>105</v>
      </c>
      <c r="D61" s="142" t="s">
        <v>105</v>
      </c>
    </row>
    <row r="62" spans="1:4" x14ac:dyDescent="0.2">
      <c r="A62" s="143" t="s">
        <v>2310</v>
      </c>
      <c r="B62" s="10" t="s">
        <v>2309</v>
      </c>
      <c r="C62" s="143">
        <v>39</v>
      </c>
      <c r="D62" s="142">
        <v>3.9</v>
      </c>
    </row>
    <row r="63" spans="1:4" x14ac:dyDescent="0.2">
      <c r="A63" s="143" t="s">
        <v>5201</v>
      </c>
      <c r="B63" s="10" t="s">
        <v>5200</v>
      </c>
      <c r="C63" s="143">
        <v>3.6</v>
      </c>
      <c r="D63" s="142">
        <v>4.1000000000000002E-2</v>
      </c>
    </row>
    <row r="64" spans="1:4" x14ac:dyDescent="0.2">
      <c r="A64" s="143" t="s">
        <v>9285</v>
      </c>
      <c r="B64" s="10" t="s">
        <v>9284</v>
      </c>
      <c r="C64" s="143">
        <v>80</v>
      </c>
      <c r="D64" s="142">
        <v>8</v>
      </c>
    </row>
    <row r="65" spans="1:4" x14ac:dyDescent="0.2">
      <c r="A65" s="143" t="s">
        <v>5263</v>
      </c>
      <c r="B65" s="10" t="s">
        <v>5262</v>
      </c>
      <c r="C65" s="143">
        <v>45</v>
      </c>
      <c r="D65" s="142">
        <v>4.5</v>
      </c>
    </row>
    <row r="66" spans="1:4" x14ac:dyDescent="0.2">
      <c r="A66" s="143" t="s">
        <v>11914</v>
      </c>
      <c r="B66" s="10" t="s">
        <v>11913</v>
      </c>
      <c r="C66" s="143">
        <v>45</v>
      </c>
      <c r="D66" s="142">
        <v>4.5</v>
      </c>
    </row>
    <row r="67" spans="1:4" x14ac:dyDescent="0.2">
      <c r="A67" s="143" t="s">
        <v>8442</v>
      </c>
      <c r="B67" s="10" t="s">
        <v>8441</v>
      </c>
      <c r="C67" s="143">
        <v>20</v>
      </c>
      <c r="D67" s="142">
        <v>2</v>
      </c>
    </row>
    <row r="68" spans="1:4" x14ac:dyDescent="0.2">
      <c r="A68" s="143" t="s">
        <v>9911</v>
      </c>
      <c r="B68" s="10" t="s">
        <v>9910</v>
      </c>
      <c r="C68" s="143">
        <v>4.4000000000000004</v>
      </c>
      <c r="D68" s="142">
        <v>0.44</v>
      </c>
    </row>
    <row r="69" spans="1:4" x14ac:dyDescent="0.2">
      <c r="A69" s="143" t="s">
        <v>5581</v>
      </c>
      <c r="B69" s="10" t="s">
        <v>5580</v>
      </c>
      <c r="C69" s="143">
        <v>260</v>
      </c>
      <c r="D69" s="142">
        <v>26</v>
      </c>
    </row>
    <row r="70" spans="1:4" x14ac:dyDescent="0.2">
      <c r="A70" s="143" t="s">
        <v>8406</v>
      </c>
      <c r="B70" s="10" t="s">
        <v>8405</v>
      </c>
      <c r="C70" s="143">
        <v>410</v>
      </c>
      <c r="D70" s="142">
        <v>41</v>
      </c>
    </row>
    <row r="71" spans="1:4" x14ac:dyDescent="0.2">
      <c r="A71" s="143" t="s">
        <v>2070</v>
      </c>
      <c r="B71" s="10" t="s">
        <v>2069</v>
      </c>
      <c r="C71" s="143">
        <v>50</v>
      </c>
      <c r="D71" s="142">
        <v>5</v>
      </c>
    </row>
    <row r="72" spans="1:4" x14ac:dyDescent="0.2">
      <c r="A72" s="143" t="s">
        <v>2635</v>
      </c>
      <c r="B72" s="10" t="s">
        <v>2634</v>
      </c>
      <c r="C72" s="143">
        <v>1200</v>
      </c>
      <c r="D72" s="142">
        <v>120</v>
      </c>
    </row>
    <row r="73" spans="1:4" x14ac:dyDescent="0.2">
      <c r="A73" s="143" t="s">
        <v>3146</v>
      </c>
      <c r="B73" s="10" t="s">
        <v>3145</v>
      </c>
      <c r="C73" s="143">
        <v>240</v>
      </c>
      <c r="D73" s="142">
        <v>24</v>
      </c>
    </row>
    <row r="74" spans="1:4" x14ac:dyDescent="0.2">
      <c r="A74" s="143" t="s">
        <v>9313</v>
      </c>
      <c r="B74" s="10" t="s">
        <v>9312</v>
      </c>
      <c r="C74" s="143">
        <v>1</v>
      </c>
      <c r="D74" s="142">
        <v>0.1</v>
      </c>
    </row>
    <row r="75" spans="1:4" x14ac:dyDescent="0.2">
      <c r="A75" s="143" t="s">
        <v>9035</v>
      </c>
      <c r="B75" s="10" t="s">
        <v>9034</v>
      </c>
      <c r="C75" s="143">
        <v>30</v>
      </c>
      <c r="D75" s="142">
        <v>3</v>
      </c>
    </row>
    <row r="76" spans="1:4" x14ac:dyDescent="0.2">
      <c r="A76" s="143" t="s">
        <v>154</v>
      </c>
      <c r="B76" s="10" t="s">
        <v>153</v>
      </c>
      <c r="C76" s="143">
        <v>520</v>
      </c>
      <c r="D76" s="142">
        <v>52</v>
      </c>
    </row>
    <row r="77" spans="1:4" x14ac:dyDescent="0.2">
      <c r="A77" s="143" t="s">
        <v>8713</v>
      </c>
      <c r="B77" s="10" t="s">
        <v>8712</v>
      </c>
      <c r="C77" s="143">
        <v>250</v>
      </c>
      <c r="D77" s="142">
        <v>48</v>
      </c>
    </row>
    <row r="78" spans="1:4" x14ac:dyDescent="0.2">
      <c r="A78" s="143" t="s">
        <v>6937</v>
      </c>
      <c r="B78" s="10" t="s">
        <v>6936</v>
      </c>
      <c r="C78" s="143" t="s">
        <v>105</v>
      </c>
      <c r="D78" s="142" t="s">
        <v>105</v>
      </c>
    </row>
    <row r="79" spans="1:4" x14ac:dyDescent="0.2">
      <c r="A79" s="143" t="s">
        <v>6938</v>
      </c>
      <c r="B79" s="10" t="s">
        <v>6936</v>
      </c>
      <c r="C79" s="143">
        <v>1000</v>
      </c>
      <c r="D79" s="142">
        <v>100</v>
      </c>
    </row>
    <row r="80" spans="1:4" x14ac:dyDescent="0.2">
      <c r="A80" s="143" t="s">
        <v>4408</v>
      </c>
      <c r="B80" s="10" t="s">
        <v>4407</v>
      </c>
      <c r="C80" s="143">
        <v>180</v>
      </c>
      <c r="D80" s="142">
        <v>92</v>
      </c>
    </row>
    <row r="81" spans="1:4" x14ac:dyDescent="0.2">
      <c r="A81" s="143" t="s">
        <v>5613</v>
      </c>
      <c r="B81" s="145" t="s">
        <v>5612</v>
      </c>
      <c r="C81" s="143">
        <v>100</v>
      </c>
      <c r="D81" s="142">
        <v>10</v>
      </c>
    </row>
    <row r="82" spans="1:4" x14ac:dyDescent="0.2">
      <c r="A82" s="143" t="s">
        <v>7532</v>
      </c>
      <c r="B82" s="10" t="s">
        <v>7531</v>
      </c>
      <c r="C82" s="143">
        <v>170</v>
      </c>
      <c r="D82" s="142">
        <v>17</v>
      </c>
    </row>
    <row r="83" spans="1:4" x14ac:dyDescent="0.2">
      <c r="A83" s="143" t="s">
        <v>8872</v>
      </c>
      <c r="B83" s="10" t="s">
        <v>8871</v>
      </c>
      <c r="C83" s="143" t="s">
        <v>105</v>
      </c>
      <c r="D83" s="142" t="s">
        <v>105</v>
      </c>
    </row>
    <row r="84" spans="1:4" x14ac:dyDescent="0.2">
      <c r="A84" s="143" t="s">
        <v>10941</v>
      </c>
      <c r="B84" s="10" t="s">
        <v>10940</v>
      </c>
      <c r="C84" s="143">
        <v>50</v>
      </c>
      <c r="D84" s="142">
        <v>5</v>
      </c>
    </row>
    <row r="85" spans="1:4" x14ac:dyDescent="0.2">
      <c r="A85" s="143" t="s">
        <v>12119</v>
      </c>
      <c r="B85" s="10" t="s">
        <v>12118</v>
      </c>
      <c r="C85" s="143">
        <v>50</v>
      </c>
      <c r="D85" s="142">
        <v>5</v>
      </c>
    </row>
    <row r="86" spans="1:4" x14ac:dyDescent="0.2">
      <c r="A86" s="143" t="s">
        <v>8067</v>
      </c>
      <c r="B86" s="10" t="s">
        <v>8066</v>
      </c>
      <c r="C86" s="143">
        <v>50</v>
      </c>
      <c r="D86" s="142">
        <v>5</v>
      </c>
    </row>
    <row r="87" spans="1:4" x14ac:dyDescent="0.2">
      <c r="A87" s="143" t="s">
        <v>8111</v>
      </c>
      <c r="B87" s="10" t="s">
        <v>8110</v>
      </c>
      <c r="C87" s="143"/>
      <c r="D87" s="142" t="s">
        <v>105</v>
      </c>
    </row>
    <row r="88" spans="1:4" x14ac:dyDescent="0.2">
      <c r="A88" s="143" t="s">
        <v>4913</v>
      </c>
      <c r="B88" s="10" t="s">
        <v>4912</v>
      </c>
      <c r="C88" s="143" t="s">
        <v>105</v>
      </c>
      <c r="D88" s="142" t="s">
        <v>105</v>
      </c>
    </row>
    <row r="89" spans="1:4" x14ac:dyDescent="0.2">
      <c r="A89" s="143" t="s">
        <v>4935</v>
      </c>
      <c r="B89" s="10" t="s">
        <v>4934</v>
      </c>
      <c r="C89" s="143" t="s">
        <v>105</v>
      </c>
      <c r="D89" s="142" t="s">
        <v>105</v>
      </c>
    </row>
    <row r="90" spans="1:4" x14ac:dyDescent="0.2">
      <c r="A90" s="143" t="s">
        <v>5221</v>
      </c>
      <c r="B90" s="10" t="s">
        <v>5220</v>
      </c>
      <c r="C90" s="143">
        <v>3.6</v>
      </c>
      <c r="D90" s="142">
        <v>4.1000000000000002E-2</v>
      </c>
    </row>
    <row r="91" spans="1:4" x14ac:dyDescent="0.2">
      <c r="A91" s="143" t="s">
        <v>11201</v>
      </c>
      <c r="B91" s="10" t="s">
        <v>11200</v>
      </c>
      <c r="C91" s="143" t="s">
        <v>105</v>
      </c>
      <c r="D91" s="142" t="s">
        <v>105</v>
      </c>
    </row>
    <row r="92" spans="1:4" x14ac:dyDescent="0.2">
      <c r="A92" s="143" t="s">
        <v>12209</v>
      </c>
      <c r="B92" s="10" t="s">
        <v>12208</v>
      </c>
      <c r="C92" s="143">
        <v>100</v>
      </c>
      <c r="D92" s="142">
        <v>10</v>
      </c>
    </row>
    <row r="93" spans="1:4" x14ac:dyDescent="0.2">
      <c r="A93" s="143" t="s">
        <v>9647</v>
      </c>
      <c r="B93" s="10" t="s">
        <v>9646</v>
      </c>
      <c r="C93" s="143">
        <v>50</v>
      </c>
      <c r="D93" s="142">
        <v>5</v>
      </c>
    </row>
    <row r="94" spans="1:4" x14ac:dyDescent="0.2">
      <c r="A94" s="143" t="s">
        <v>9779</v>
      </c>
      <c r="B94" s="10" t="s">
        <v>9778</v>
      </c>
      <c r="C94" s="143">
        <v>20</v>
      </c>
      <c r="D94" s="142">
        <v>2</v>
      </c>
    </row>
    <row r="95" spans="1:4" x14ac:dyDescent="0.2">
      <c r="A95" s="143" t="s">
        <v>9247</v>
      </c>
      <c r="B95" s="10" t="s">
        <v>9246</v>
      </c>
      <c r="C95" s="143">
        <v>300</v>
      </c>
      <c r="D95" s="142">
        <v>30</v>
      </c>
    </row>
    <row r="96" spans="1:4" x14ac:dyDescent="0.2">
      <c r="A96" s="143" t="s">
        <v>9261</v>
      </c>
      <c r="B96" s="10" t="s">
        <v>9260</v>
      </c>
      <c r="C96" s="143" t="s">
        <v>105</v>
      </c>
      <c r="D96" s="142" t="s">
        <v>105</v>
      </c>
    </row>
    <row r="97" spans="1:4" x14ac:dyDescent="0.2">
      <c r="A97" s="143" t="s">
        <v>4122</v>
      </c>
      <c r="B97" s="10" t="s">
        <v>4121</v>
      </c>
      <c r="C97" s="143">
        <v>70</v>
      </c>
      <c r="D97" s="142">
        <v>7</v>
      </c>
    </row>
    <row r="98" spans="1:4" x14ac:dyDescent="0.2">
      <c r="A98" s="143" t="s">
        <v>4848</v>
      </c>
      <c r="B98" s="10" t="s">
        <v>4847</v>
      </c>
      <c r="C98" s="143">
        <v>5.4</v>
      </c>
      <c r="D98" s="142">
        <v>3.3E-3</v>
      </c>
    </row>
    <row r="99" spans="1:4" x14ac:dyDescent="0.2">
      <c r="A99" s="143" t="s">
        <v>2078</v>
      </c>
      <c r="B99" s="10" t="s">
        <v>2077</v>
      </c>
      <c r="C99" s="143">
        <v>1000</v>
      </c>
      <c r="D99" s="142">
        <v>100</v>
      </c>
    </row>
    <row r="100" spans="1:4" x14ac:dyDescent="0.2">
      <c r="A100" s="143" t="s">
        <v>8610</v>
      </c>
      <c r="B100" s="10" t="s">
        <v>8609</v>
      </c>
      <c r="C100" s="143">
        <v>1</v>
      </c>
      <c r="D100" s="142">
        <v>0.1</v>
      </c>
    </row>
    <row r="101" spans="1:4" x14ac:dyDescent="0.2">
      <c r="A101" s="143" t="s">
        <v>10507</v>
      </c>
      <c r="B101" s="10" t="s">
        <v>10506</v>
      </c>
      <c r="C101" s="143" t="s">
        <v>105</v>
      </c>
      <c r="D101" s="142" t="s">
        <v>105</v>
      </c>
    </row>
    <row r="102" spans="1:4" x14ac:dyDescent="0.2">
      <c r="A102" s="143" t="s">
        <v>2553</v>
      </c>
      <c r="B102" s="10" t="s">
        <v>2552</v>
      </c>
      <c r="C102" s="143" t="s">
        <v>105</v>
      </c>
      <c r="D102" s="142" t="s">
        <v>105</v>
      </c>
    </row>
    <row r="103" spans="1:4" x14ac:dyDescent="0.2">
      <c r="A103" s="143" t="s">
        <v>5171</v>
      </c>
      <c r="B103" s="10" t="s">
        <v>5170</v>
      </c>
      <c r="C103" s="143">
        <v>100</v>
      </c>
      <c r="D103" s="142">
        <v>10</v>
      </c>
    </row>
    <row r="104" spans="1:4" x14ac:dyDescent="0.2">
      <c r="A104" s="143" t="s">
        <v>9965</v>
      </c>
      <c r="B104" s="10" t="s">
        <v>9964</v>
      </c>
      <c r="C104" s="143" t="s">
        <v>105</v>
      </c>
      <c r="D104" s="142" t="s">
        <v>105</v>
      </c>
    </row>
    <row r="105" spans="1:4" x14ac:dyDescent="0.2">
      <c r="A105" s="143" t="s">
        <v>4854</v>
      </c>
      <c r="B105" s="10" t="s">
        <v>4853</v>
      </c>
      <c r="C105" s="143">
        <v>5.4</v>
      </c>
      <c r="D105" s="142">
        <v>3.3E-3</v>
      </c>
    </row>
    <row r="106" spans="1:4" x14ac:dyDescent="0.2">
      <c r="A106" s="143" t="s">
        <v>4921</v>
      </c>
      <c r="B106" s="10" t="s">
        <v>4920</v>
      </c>
      <c r="C106" s="143" t="s">
        <v>105</v>
      </c>
      <c r="D106" s="142" t="s">
        <v>105</v>
      </c>
    </row>
    <row r="107" spans="1:4" x14ac:dyDescent="0.2">
      <c r="A107" s="143" t="s">
        <v>5387</v>
      </c>
      <c r="B107" s="10" t="s">
        <v>5386</v>
      </c>
      <c r="C107" s="143">
        <v>0.21</v>
      </c>
      <c r="D107" s="142">
        <v>1.6999999999999999E-3</v>
      </c>
    </row>
    <row r="108" spans="1:4" x14ac:dyDescent="0.2">
      <c r="A108" s="143" t="s">
        <v>11136</v>
      </c>
      <c r="B108" s="10" t="s">
        <v>11135</v>
      </c>
      <c r="C108" s="143" t="s">
        <v>105</v>
      </c>
      <c r="D108" s="142" t="s">
        <v>105</v>
      </c>
    </row>
    <row r="109" spans="1:4" x14ac:dyDescent="0.2">
      <c r="A109" s="143" t="s">
        <v>10483</v>
      </c>
      <c r="B109" s="10" t="s">
        <v>10482</v>
      </c>
      <c r="C109" s="143" t="s">
        <v>105</v>
      </c>
      <c r="D109" s="142" t="s">
        <v>105</v>
      </c>
    </row>
    <row r="110" spans="1:4" x14ac:dyDescent="0.2">
      <c r="A110" s="143" t="s">
        <v>5480</v>
      </c>
      <c r="B110" s="10" t="s">
        <v>5479</v>
      </c>
      <c r="C110" s="143">
        <v>10</v>
      </c>
      <c r="D110" s="142">
        <v>1</v>
      </c>
    </row>
    <row r="111" spans="1:4" x14ac:dyDescent="0.2">
      <c r="A111" s="143" t="s">
        <v>1709</v>
      </c>
      <c r="B111" s="10" t="s">
        <v>1708</v>
      </c>
      <c r="C111" s="143">
        <v>350</v>
      </c>
      <c r="D111" s="142">
        <v>35</v>
      </c>
    </row>
    <row r="112" spans="1:4" x14ac:dyDescent="0.2">
      <c r="A112" s="143" t="s">
        <v>6785</v>
      </c>
      <c r="B112" s="10" t="s">
        <v>6784</v>
      </c>
      <c r="C112" s="143">
        <v>110</v>
      </c>
      <c r="D112" s="142">
        <v>11</v>
      </c>
    </row>
    <row r="113" spans="1:4" x14ac:dyDescent="0.2">
      <c r="A113" s="143" t="s">
        <v>4067</v>
      </c>
      <c r="B113" s="10" t="s">
        <v>4066</v>
      </c>
      <c r="C113" s="143" t="s">
        <v>105</v>
      </c>
      <c r="D113" s="142" t="s">
        <v>105</v>
      </c>
    </row>
    <row r="114" spans="1:4" x14ac:dyDescent="0.2">
      <c r="A114" s="143" t="s">
        <v>5219</v>
      </c>
      <c r="B114" s="10" t="s">
        <v>5218</v>
      </c>
      <c r="C114" s="143">
        <v>3.6</v>
      </c>
      <c r="D114" s="142">
        <v>4.1000000000000002E-2</v>
      </c>
    </row>
    <row r="115" spans="1:4" x14ac:dyDescent="0.2">
      <c r="A115" s="143" t="s">
        <v>5379</v>
      </c>
      <c r="B115" s="10" t="s">
        <v>5378</v>
      </c>
      <c r="C115" s="143">
        <v>0.21</v>
      </c>
      <c r="D115" s="142">
        <v>1.6999999999999999E-3</v>
      </c>
    </row>
    <row r="116" spans="1:4" x14ac:dyDescent="0.2">
      <c r="A116" s="143" t="s">
        <v>1846</v>
      </c>
      <c r="B116" s="10" t="s">
        <v>1845</v>
      </c>
      <c r="C116" s="143">
        <v>600</v>
      </c>
      <c r="D116" s="142">
        <v>60</v>
      </c>
    </row>
    <row r="117" spans="1:4" x14ac:dyDescent="0.2">
      <c r="A117" s="143" t="s">
        <v>452</v>
      </c>
      <c r="B117" s="10" t="s">
        <v>451</v>
      </c>
      <c r="C117" s="143">
        <v>30</v>
      </c>
      <c r="D117" s="142">
        <v>3</v>
      </c>
    </row>
    <row r="118" spans="1:4" x14ac:dyDescent="0.2">
      <c r="A118" s="143" t="s">
        <v>5985</v>
      </c>
      <c r="B118" s="10" t="s">
        <v>5984</v>
      </c>
      <c r="C118" s="143">
        <v>720</v>
      </c>
      <c r="D118" s="142">
        <v>72</v>
      </c>
    </row>
    <row r="119" spans="1:4" x14ac:dyDescent="0.2">
      <c r="A119" s="143" t="s">
        <v>5989</v>
      </c>
      <c r="B119" s="10" t="s">
        <v>5988</v>
      </c>
      <c r="C119" s="143">
        <v>260</v>
      </c>
      <c r="D119" s="142">
        <v>26</v>
      </c>
    </row>
    <row r="120" spans="1:4" x14ac:dyDescent="0.2">
      <c r="A120" s="143" t="s">
        <v>4482</v>
      </c>
      <c r="B120" s="10" t="s">
        <v>4481</v>
      </c>
      <c r="C120" s="143">
        <v>370</v>
      </c>
      <c r="D120" s="142">
        <v>37</v>
      </c>
    </row>
    <row r="121" spans="1:4" x14ac:dyDescent="0.2">
      <c r="A121" s="143" t="s">
        <v>9656</v>
      </c>
      <c r="B121" s="10" t="s">
        <v>9655</v>
      </c>
      <c r="C121" s="143">
        <v>100</v>
      </c>
      <c r="D121" s="142">
        <v>10</v>
      </c>
    </row>
    <row r="122" spans="1:4" x14ac:dyDescent="0.2">
      <c r="A122" s="143" t="s">
        <v>3083</v>
      </c>
      <c r="B122" s="10" t="s">
        <v>3082</v>
      </c>
      <c r="C122" s="143">
        <v>5</v>
      </c>
      <c r="D122" s="142">
        <v>0.5</v>
      </c>
    </row>
    <row r="123" spans="1:4" x14ac:dyDescent="0.2">
      <c r="A123" s="143" t="s">
        <v>6606</v>
      </c>
      <c r="B123" s="10" t="s">
        <v>6605</v>
      </c>
      <c r="C123" s="143">
        <v>10</v>
      </c>
      <c r="D123" s="142">
        <v>1</v>
      </c>
    </row>
    <row r="124" spans="1:4" x14ac:dyDescent="0.2">
      <c r="A124" s="143" t="s">
        <v>6258</v>
      </c>
      <c r="B124" s="10" t="s">
        <v>6257</v>
      </c>
      <c r="C124" s="143">
        <v>100</v>
      </c>
      <c r="D124" s="142">
        <v>10</v>
      </c>
    </row>
    <row r="125" spans="1:4" x14ac:dyDescent="0.2">
      <c r="A125" s="143" t="s">
        <v>12625</v>
      </c>
      <c r="B125" s="10" t="s">
        <v>3030</v>
      </c>
      <c r="C125" s="143">
        <v>8.1</v>
      </c>
      <c r="D125" s="142">
        <v>0.55000000000000004</v>
      </c>
    </row>
    <row r="126" spans="1:4" x14ac:dyDescent="0.2">
      <c r="A126" s="143" t="s">
        <v>12626</v>
      </c>
      <c r="B126" s="10" t="s">
        <v>3030</v>
      </c>
      <c r="C126" s="143">
        <v>3.3</v>
      </c>
      <c r="D126" s="142">
        <v>6.3E-2</v>
      </c>
    </row>
    <row r="127" spans="1:4" x14ac:dyDescent="0.2">
      <c r="A127" s="143" t="s">
        <v>3038</v>
      </c>
      <c r="B127" s="10" t="s">
        <v>3037</v>
      </c>
      <c r="C127" s="143">
        <v>8</v>
      </c>
      <c r="D127" s="142">
        <v>0.8</v>
      </c>
    </row>
    <row r="128" spans="1:4" x14ac:dyDescent="0.2">
      <c r="A128" s="143" t="s">
        <v>6290</v>
      </c>
      <c r="B128" s="10" t="s">
        <v>6289</v>
      </c>
      <c r="C128" s="143">
        <v>125</v>
      </c>
      <c r="D128" s="142">
        <v>12.5</v>
      </c>
    </row>
    <row r="129" spans="1:4" x14ac:dyDescent="0.2">
      <c r="A129" s="143" t="s">
        <v>5902</v>
      </c>
      <c r="B129" s="10" t="s">
        <v>5901</v>
      </c>
      <c r="C129" s="143">
        <v>83</v>
      </c>
      <c r="D129" s="142">
        <v>8.3000000000000007</v>
      </c>
    </row>
    <row r="130" spans="1:4" x14ac:dyDescent="0.2">
      <c r="A130" s="143" t="s">
        <v>6274</v>
      </c>
      <c r="B130" s="10" t="s">
        <v>6273</v>
      </c>
      <c r="C130" s="143">
        <v>70</v>
      </c>
      <c r="D130" s="142">
        <v>7</v>
      </c>
    </row>
    <row r="131" spans="1:4" x14ac:dyDescent="0.2">
      <c r="A131" s="143" t="s">
        <v>7577</v>
      </c>
      <c r="B131" s="10" t="s">
        <v>7576</v>
      </c>
      <c r="C131" s="143">
        <v>100</v>
      </c>
      <c r="D131" s="142">
        <v>10</v>
      </c>
    </row>
    <row r="132" spans="1:4" x14ac:dyDescent="0.2">
      <c r="A132" s="143" t="s">
        <v>6034</v>
      </c>
      <c r="B132" s="10" t="s">
        <v>6033</v>
      </c>
      <c r="C132" s="143" t="s">
        <v>105</v>
      </c>
      <c r="D132" s="142" t="s">
        <v>105</v>
      </c>
    </row>
    <row r="133" spans="1:4" x14ac:dyDescent="0.2">
      <c r="A133" s="143" t="s">
        <v>6035</v>
      </c>
      <c r="B133" s="10" t="s">
        <v>6033</v>
      </c>
      <c r="C133" s="143">
        <v>1000</v>
      </c>
      <c r="D133" s="142">
        <v>100</v>
      </c>
    </row>
    <row r="134" spans="1:4" x14ac:dyDescent="0.2">
      <c r="A134" s="143" t="s">
        <v>4035</v>
      </c>
      <c r="B134" s="10" t="s">
        <v>4034</v>
      </c>
      <c r="C134" s="143" t="s">
        <v>105</v>
      </c>
      <c r="D134" s="142" t="s">
        <v>105</v>
      </c>
    </row>
    <row r="135" spans="1:4" x14ac:dyDescent="0.2">
      <c r="A135" s="143" t="s">
        <v>1265</v>
      </c>
      <c r="B135" s="10" t="s">
        <v>1264</v>
      </c>
      <c r="C135" s="143">
        <v>5700</v>
      </c>
      <c r="D135" s="142">
        <v>570</v>
      </c>
    </row>
    <row r="136" spans="1:4" x14ac:dyDescent="0.2">
      <c r="A136" s="143" t="s">
        <v>1266</v>
      </c>
      <c r="B136" s="10" t="s">
        <v>1264</v>
      </c>
      <c r="C136" s="143" t="s">
        <v>105</v>
      </c>
      <c r="D136" s="142" t="s">
        <v>105</v>
      </c>
    </row>
    <row r="137" spans="1:4" x14ac:dyDescent="0.2">
      <c r="A137" s="143" t="s">
        <v>10425</v>
      </c>
      <c r="B137" s="10" t="s">
        <v>10424</v>
      </c>
      <c r="C137" s="143" t="s">
        <v>105</v>
      </c>
      <c r="D137" s="142" t="s">
        <v>105</v>
      </c>
    </row>
    <row r="138" spans="1:4" x14ac:dyDescent="0.2">
      <c r="A138" s="143" t="s">
        <v>4106</v>
      </c>
      <c r="B138" s="10" t="s">
        <v>4105</v>
      </c>
      <c r="C138" s="143" t="s">
        <v>105</v>
      </c>
      <c r="D138" s="142" t="s">
        <v>105</v>
      </c>
    </row>
    <row r="139" spans="1:4" x14ac:dyDescent="0.2">
      <c r="A139" s="143" t="s">
        <v>9003</v>
      </c>
      <c r="B139" s="10" t="s">
        <v>9002</v>
      </c>
      <c r="C139" s="143">
        <v>60</v>
      </c>
      <c r="D139" s="142">
        <v>6</v>
      </c>
    </row>
    <row r="140" spans="1:4" x14ac:dyDescent="0.2">
      <c r="A140" s="143" t="s">
        <v>3480</v>
      </c>
      <c r="B140" s="10" t="s">
        <v>3479</v>
      </c>
      <c r="C140" s="143" t="s">
        <v>105</v>
      </c>
      <c r="D140" s="142" t="s">
        <v>105</v>
      </c>
    </row>
    <row r="141" spans="1:4" x14ac:dyDescent="0.2">
      <c r="A141" s="143" t="s">
        <v>3481</v>
      </c>
      <c r="B141" s="10" t="s">
        <v>3479</v>
      </c>
      <c r="C141" s="143">
        <v>450</v>
      </c>
      <c r="D141" s="142">
        <v>45</v>
      </c>
    </row>
    <row r="142" spans="1:4" x14ac:dyDescent="0.2">
      <c r="A142" s="143" t="s">
        <v>2676</v>
      </c>
      <c r="B142" s="10" t="s">
        <v>2675</v>
      </c>
      <c r="C142" s="143">
        <v>20</v>
      </c>
      <c r="D142" s="142">
        <v>2</v>
      </c>
    </row>
    <row r="143" spans="1:4" x14ac:dyDescent="0.2">
      <c r="A143" s="143" t="s">
        <v>653</v>
      </c>
      <c r="B143" s="10" t="s">
        <v>652</v>
      </c>
      <c r="C143" s="143">
        <v>50</v>
      </c>
      <c r="D143" s="142">
        <v>5</v>
      </c>
    </row>
    <row r="144" spans="1:4" x14ac:dyDescent="0.2">
      <c r="A144" s="143" t="s">
        <v>3202</v>
      </c>
      <c r="B144" s="10" t="s">
        <v>3201</v>
      </c>
      <c r="C144" s="143">
        <v>4</v>
      </c>
      <c r="D144" s="142">
        <v>0.4</v>
      </c>
    </row>
    <row r="145" spans="1:4" x14ac:dyDescent="0.2">
      <c r="A145" s="143" t="s">
        <v>5352</v>
      </c>
      <c r="B145" s="10" t="s">
        <v>5351</v>
      </c>
      <c r="C145" s="143">
        <v>0.21</v>
      </c>
      <c r="D145" s="142">
        <v>1.6999999999999999E-3</v>
      </c>
    </row>
    <row r="146" spans="1:4" x14ac:dyDescent="0.2">
      <c r="A146" s="143" t="s">
        <v>11168</v>
      </c>
      <c r="B146" s="10" t="s">
        <v>11167</v>
      </c>
      <c r="C146" s="143" t="s">
        <v>105</v>
      </c>
      <c r="D146" s="142" t="s">
        <v>105</v>
      </c>
    </row>
    <row r="147" spans="1:4" x14ac:dyDescent="0.2">
      <c r="A147" s="143" t="s">
        <v>2507</v>
      </c>
      <c r="B147" s="10" t="s">
        <v>2506</v>
      </c>
      <c r="C147" s="143">
        <v>220</v>
      </c>
      <c r="D147" s="142">
        <v>22</v>
      </c>
    </row>
    <row r="148" spans="1:4" x14ac:dyDescent="0.2">
      <c r="A148" s="143" t="s">
        <v>10620</v>
      </c>
      <c r="B148" s="10" t="s">
        <v>10619</v>
      </c>
      <c r="C148" s="143">
        <v>730</v>
      </c>
      <c r="D148" s="142">
        <v>73</v>
      </c>
    </row>
    <row r="149" spans="1:4" x14ac:dyDescent="0.2">
      <c r="A149" s="143" t="s">
        <v>2987</v>
      </c>
      <c r="B149" s="10" t="s">
        <v>2986</v>
      </c>
      <c r="C149" s="143">
        <v>240</v>
      </c>
      <c r="D149" s="142">
        <v>24</v>
      </c>
    </row>
    <row r="150" spans="1:4" x14ac:dyDescent="0.2">
      <c r="A150" s="143" t="s">
        <v>1489</v>
      </c>
      <c r="B150" s="10" t="s">
        <v>1488</v>
      </c>
      <c r="C150" s="143">
        <v>20</v>
      </c>
      <c r="D150" s="142">
        <v>2</v>
      </c>
    </row>
    <row r="151" spans="1:4" x14ac:dyDescent="0.2">
      <c r="A151" s="143" t="s">
        <v>422</v>
      </c>
      <c r="B151" s="10" t="s">
        <v>421</v>
      </c>
      <c r="C151" s="143">
        <v>20</v>
      </c>
      <c r="D151" s="142">
        <v>2</v>
      </c>
    </row>
    <row r="152" spans="1:4" x14ac:dyDescent="0.2">
      <c r="A152" s="143" t="s">
        <v>689</v>
      </c>
      <c r="B152" s="10" t="s">
        <v>688</v>
      </c>
      <c r="C152" s="143">
        <v>2450</v>
      </c>
      <c r="D152" s="142">
        <v>245</v>
      </c>
    </row>
    <row r="153" spans="1:4" x14ac:dyDescent="0.2">
      <c r="A153" s="143" t="s">
        <v>5880</v>
      </c>
      <c r="B153" s="10" t="s">
        <v>5879</v>
      </c>
      <c r="C153" s="143">
        <v>0.7</v>
      </c>
      <c r="D153" s="142">
        <v>0.1</v>
      </c>
    </row>
    <row r="154" spans="1:4" x14ac:dyDescent="0.2">
      <c r="A154" s="143" t="s">
        <v>4436</v>
      </c>
      <c r="B154" s="10" t="s">
        <v>4435</v>
      </c>
      <c r="C154" s="143">
        <v>480</v>
      </c>
      <c r="D154" s="142">
        <v>48</v>
      </c>
    </row>
    <row r="155" spans="1:4" x14ac:dyDescent="0.2">
      <c r="A155" s="143" t="s">
        <v>1559</v>
      </c>
      <c r="B155" s="10" t="s">
        <v>1558</v>
      </c>
      <c r="C155" s="143">
        <v>100</v>
      </c>
      <c r="D155" s="142">
        <v>10</v>
      </c>
    </row>
    <row r="156" spans="1:4" x14ac:dyDescent="0.2">
      <c r="A156" s="143" t="s">
        <v>5627</v>
      </c>
      <c r="B156" s="10" t="s">
        <v>5626</v>
      </c>
      <c r="C156" s="143">
        <v>100</v>
      </c>
      <c r="D156" s="142">
        <v>10</v>
      </c>
    </row>
    <row r="157" spans="1:4" x14ac:dyDescent="0.2">
      <c r="A157" s="143" t="s">
        <v>7447</v>
      </c>
      <c r="B157" s="10" t="s">
        <v>7446</v>
      </c>
      <c r="C157" s="143">
        <v>0.5</v>
      </c>
      <c r="D157" s="142">
        <v>0.05</v>
      </c>
    </row>
    <row r="158" spans="1:4" x14ac:dyDescent="0.2">
      <c r="A158" s="143" t="s">
        <v>11975</v>
      </c>
      <c r="B158" s="10" t="s">
        <v>11974</v>
      </c>
      <c r="C158" s="143">
        <v>50</v>
      </c>
      <c r="D158" s="142">
        <v>5</v>
      </c>
    </row>
    <row r="159" spans="1:4" x14ac:dyDescent="0.2">
      <c r="A159" s="143" t="s">
        <v>5906</v>
      </c>
      <c r="B159" s="10" t="s">
        <v>5905</v>
      </c>
      <c r="C159" s="143" t="s">
        <v>105</v>
      </c>
      <c r="D159" s="142" t="s">
        <v>105</v>
      </c>
    </row>
    <row r="160" spans="1:4" x14ac:dyDescent="0.2">
      <c r="A160" s="143" t="s">
        <v>3029</v>
      </c>
      <c r="B160" s="10" t="s">
        <v>3028</v>
      </c>
      <c r="C160" s="143">
        <v>50</v>
      </c>
      <c r="D160" s="142">
        <v>5</v>
      </c>
    </row>
    <row r="161" spans="1:4" x14ac:dyDescent="0.2">
      <c r="A161" s="143" t="s">
        <v>8882</v>
      </c>
      <c r="B161" s="10" t="s">
        <v>8881</v>
      </c>
      <c r="C161" s="143">
        <v>640</v>
      </c>
      <c r="D161" s="142">
        <v>64</v>
      </c>
    </row>
    <row r="162" spans="1:4" x14ac:dyDescent="0.2">
      <c r="A162" s="143" t="s">
        <v>8749</v>
      </c>
      <c r="B162" s="10" t="s">
        <v>8748</v>
      </c>
      <c r="C162" s="143">
        <v>2</v>
      </c>
      <c r="D162" s="142">
        <v>0.2</v>
      </c>
    </row>
    <row r="163" spans="1:4" x14ac:dyDescent="0.2">
      <c r="A163" s="143" t="s">
        <v>11920</v>
      </c>
      <c r="B163" s="10" t="s">
        <v>11919</v>
      </c>
      <c r="C163" s="143">
        <v>10000</v>
      </c>
      <c r="D163" s="142">
        <v>1000</v>
      </c>
    </row>
    <row r="164" spans="1:4" x14ac:dyDescent="0.2">
      <c r="A164" s="143" t="s">
        <v>12217</v>
      </c>
      <c r="B164" s="10" t="s">
        <v>12216</v>
      </c>
      <c r="C164" s="143">
        <v>270</v>
      </c>
      <c r="D164" s="142">
        <v>5.4</v>
      </c>
    </row>
    <row r="165" spans="1:4" x14ac:dyDescent="0.2">
      <c r="A165" s="143" t="s">
        <v>11977</v>
      </c>
      <c r="B165" s="10" t="s">
        <v>11976</v>
      </c>
      <c r="C165" s="143">
        <v>60</v>
      </c>
      <c r="D165" s="142">
        <v>6</v>
      </c>
    </row>
    <row r="166" spans="1:4" x14ac:dyDescent="0.2">
      <c r="A166" s="143" t="s">
        <v>12043</v>
      </c>
      <c r="B166" s="10" t="s">
        <v>12042</v>
      </c>
      <c r="C166" s="143">
        <v>51</v>
      </c>
      <c r="D166" s="142">
        <v>7.5</v>
      </c>
    </row>
    <row r="167" spans="1:4" x14ac:dyDescent="0.2">
      <c r="A167" s="143" t="s">
        <v>7372</v>
      </c>
      <c r="B167" s="10" t="s">
        <v>7371</v>
      </c>
      <c r="C167" s="143">
        <v>220</v>
      </c>
      <c r="D167" s="142">
        <v>22</v>
      </c>
    </row>
    <row r="168" spans="1:4" x14ac:dyDescent="0.2">
      <c r="A168" s="143" t="s">
        <v>8069</v>
      </c>
      <c r="B168" s="10" t="s">
        <v>8068</v>
      </c>
      <c r="C168" s="143">
        <v>50</v>
      </c>
      <c r="D168" s="142">
        <v>5</v>
      </c>
    </row>
    <row r="169" spans="1:4" x14ac:dyDescent="0.2">
      <c r="A169" s="143" t="s">
        <v>10967</v>
      </c>
      <c r="B169" s="10" t="s">
        <v>10966</v>
      </c>
      <c r="C169" s="143" t="s">
        <v>105</v>
      </c>
      <c r="D169" s="142" t="s">
        <v>105</v>
      </c>
    </row>
    <row r="170" spans="1:4" x14ac:dyDescent="0.2">
      <c r="A170" s="143" t="s">
        <v>10968</v>
      </c>
      <c r="B170" s="10" t="s">
        <v>10966</v>
      </c>
      <c r="C170" s="143">
        <v>1000</v>
      </c>
      <c r="D170" s="142">
        <v>100</v>
      </c>
    </row>
    <row r="171" spans="1:4" x14ac:dyDescent="0.2">
      <c r="A171" s="143" t="s">
        <v>9128</v>
      </c>
      <c r="B171" s="10" t="s">
        <v>9127</v>
      </c>
      <c r="C171" s="143">
        <v>500</v>
      </c>
      <c r="D171" s="142">
        <v>50</v>
      </c>
    </row>
    <row r="172" spans="1:4" x14ac:dyDescent="0.2">
      <c r="A172" s="143" t="s">
        <v>2412</v>
      </c>
      <c r="B172" s="10" t="s">
        <v>2411</v>
      </c>
      <c r="C172" s="143">
        <v>140</v>
      </c>
      <c r="D172" s="142">
        <v>14</v>
      </c>
    </row>
    <row r="173" spans="1:4" x14ac:dyDescent="0.2">
      <c r="A173" s="143" t="s">
        <v>11993</v>
      </c>
      <c r="B173" s="10" t="s">
        <v>11992</v>
      </c>
      <c r="C173" s="143">
        <v>50</v>
      </c>
      <c r="D173" s="142">
        <v>5</v>
      </c>
    </row>
    <row r="174" spans="1:4" x14ac:dyDescent="0.2">
      <c r="A174" s="143" t="s">
        <v>2551</v>
      </c>
      <c r="B174" s="10" t="s">
        <v>2550</v>
      </c>
      <c r="C174" s="143">
        <v>270</v>
      </c>
      <c r="D174" s="142">
        <v>5.4</v>
      </c>
    </row>
    <row r="175" spans="1:4" x14ac:dyDescent="0.2">
      <c r="A175" s="143" t="s">
        <v>11989</v>
      </c>
      <c r="B175" s="10" t="s">
        <v>11988</v>
      </c>
      <c r="C175" s="143">
        <v>100</v>
      </c>
      <c r="D175" s="142">
        <v>10</v>
      </c>
    </row>
    <row r="176" spans="1:4" x14ac:dyDescent="0.2">
      <c r="A176" s="143" t="s">
        <v>4573</v>
      </c>
      <c r="B176" s="10" t="s">
        <v>4572</v>
      </c>
      <c r="C176" s="143">
        <v>100</v>
      </c>
      <c r="D176" s="142">
        <v>10</v>
      </c>
    </row>
    <row r="177" spans="1:4" x14ac:dyDescent="0.2">
      <c r="A177" s="143" t="s">
        <v>4575</v>
      </c>
      <c r="B177" s="10" t="s">
        <v>4574</v>
      </c>
      <c r="C177" s="143">
        <v>5</v>
      </c>
      <c r="D177" s="142">
        <v>0.5</v>
      </c>
    </row>
    <row r="178" spans="1:4" x14ac:dyDescent="0.2">
      <c r="A178" s="143" t="s">
        <v>1692</v>
      </c>
      <c r="B178" s="10" t="s">
        <v>1691</v>
      </c>
      <c r="C178" s="143">
        <v>5700</v>
      </c>
      <c r="D178" s="142">
        <v>570</v>
      </c>
    </row>
    <row r="179" spans="1:4" x14ac:dyDescent="0.2">
      <c r="A179" s="143" t="s">
        <v>4237</v>
      </c>
      <c r="B179" s="10" t="s">
        <v>4236</v>
      </c>
      <c r="C179" s="143">
        <v>0.39</v>
      </c>
      <c r="D179" s="142">
        <v>4.3E-3</v>
      </c>
    </row>
    <row r="180" spans="1:4" x14ac:dyDescent="0.2">
      <c r="A180" s="143" t="s">
        <v>9957</v>
      </c>
      <c r="B180" s="10" t="s">
        <v>9956</v>
      </c>
      <c r="C180" s="143">
        <v>10</v>
      </c>
      <c r="D180" s="142">
        <v>1</v>
      </c>
    </row>
    <row r="181" spans="1:4" x14ac:dyDescent="0.2">
      <c r="A181" s="143" t="s">
        <v>8117</v>
      </c>
      <c r="B181" s="10" t="s">
        <v>8116</v>
      </c>
      <c r="C181" s="143"/>
      <c r="D181" s="142" t="s">
        <v>105</v>
      </c>
    </row>
    <row r="182" spans="1:4" x14ac:dyDescent="0.2">
      <c r="A182" s="143" t="s">
        <v>10509</v>
      </c>
      <c r="B182" s="10" t="s">
        <v>10508</v>
      </c>
      <c r="C182" s="143">
        <v>20</v>
      </c>
      <c r="D182" s="142">
        <v>2</v>
      </c>
    </row>
    <row r="183" spans="1:4" x14ac:dyDescent="0.2">
      <c r="A183" s="143" t="s">
        <v>3306</v>
      </c>
      <c r="B183" s="10" t="s">
        <v>3305</v>
      </c>
      <c r="C183" s="143">
        <v>1500</v>
      </c>
      <c r="D183" s="142">
        <v>150</v>
      </c>
    </row>
    <row r="184" spans="1:4" x14ac:dyDescent="0.2">
      <c r="A184" s="143" t="s">
        <v>2149</v>
      </c>
      <c r="B184" s="10" t="s">
        <v>2148</v>
      </c>
      <c r="C184" s="143">
        <v>1400</v>
      </c>
      <c r="D184" s="142">
        <v>140</v>
      </c>
    </row>
    <row r="185" spans="1:4" x14ac:dyDescent="0.2">
      <c r="A185" s="143" t="s">
        <v>2151</v>
      </c>
      <c r="B185" s="10" t="s">
        <v>2150</v>
      </c>
      <c r="C185" s="143">
        <v>380</v>
      </c>
      <c r="D185" s="142">
        <v>38</v>
      </c>
    </row>
    <row r="186" spans="1:4" x14ac:dyDescent="0.2">
      <c r="A186" s="143" t="s">
        <v>3382</v>
      </c>
      <c r="B186" s="10" t="s">
        <v>3381</v>
      </c>
      <c r="C186" s="143">
        <v>1500</v>
      </c>
      <c r="D186" s="142">
        <v>150</v>
      </c>
    </row>
    <row r="187" spans="1:4" x14ac:dyDescent="0.2">
      <c r="A187" s="143" t="s">
        <v>5726</v>
      </c>
      <c r="B187" s="10" t="s">
        <v>5725</v>
      </c>
      <c r="C187" s="143">
        <v>4300</v>
      </c>
      <c r="D187" s="142">
        <v>430</v>
      </c>
    </row>
    <row r="188" spans="1:4" x14ac:dyDescent="0.2">
      <c r="A188" s="143" t="s">
        <v>6248</v>
      </c>
      <c r="B188" s="10" t="s">
        <v>6247</v>
      </c>
      <c r="C188" s="143">
        <v>100</v>
      </c>
      <c r="D188" s="142">
        <v>10</v>
      </c>
    </row>
    <row r="189" spans="1:4" x14ac:dyDescent="0.2">
      <c r="A189" s="143" t="s">
        <v>5795</v>
      </c>
      <c r="B189" s="10" t="s">
        <v>5794</v>
      </c>
      <c r="C189" s="143" t="s">
        <v>105</v>
      </c>
      <c r="D189" s="142" t="s">
        <v>105</v>
      </c>
    </row>
    <row r="190" spans="1:4" x14ac:dyDescent="0.2">
      <c r="A190" s="143" t="s">
        <v>5796</v>
      </c>
      <c r="B190" s="10" t="s">
        <v>5794</v>
      </c>
      <c r="C190" s="143">
        <v>1000</v>
      </c>
      <c r="D190" s="142">
        <v>100</v>
      </c>
    </row>
    <row r="191" spans="1:4" x14ac:dyDescent="0.2">
      <c r="A191" s="143" t="s">
        <v>9739</v>
      </c>
      <c r="B191" s="10" t="s">
        <v>9738</v>
      </c>
      <c r="C191" s="143">
        <v>1000</v>
      </c>
      <c r="D191" s="142">
        <v>100</v>
      </c>
    </row>
    <row r="192" spans="1:4" x14ac:dyDescent="0.2">
      <c r="A192" s="143" t="s">
        <v>11192</v>
      </c>
      <c r="B192" s="10" t="s">
        <v>11191</v>
      </c>
      <c r="C192" s="143">
        <v>20</v>
      </c>
      <c r="D192" s="142">
        <v>2</v>
      </c>
    </row>
    <row r="193" spans="1:4" x14ac:dyDescent="0.2">
      <c r="A193" s="143" t="s">
        <v>11855</v>
      </c>
      <c r="B193" s="10" t="s">
        <v>11854</v>
      </c>
      <c r="C193" s="143">
        <v>50</v>
      </c>
      <c r="D193" s="142">
        <v>5</v>
      </c>
    </row>
    <row r="194" spans="1:4" x14ac:dyDescent="0.2">
      <c r="A194" s="143" t="s">
        <v>12345</v>
      </c>
      <c r="B194" s="10" t="s">
        <v>12344</v>
      </c>
      <c r="C194" s="143">
        <v>290</v>
      </c>
      <c r="D194" s="142">
        <v>29</v>
      </c>
    </row>
    <row r="195" spans="1:4" x14ac:dyDescent="0.2">
      <c r="A195" s="143" t="s">
        <v>9879</v>
      </c>
      <c r="B195" s="10" t="s">
        <v>9878</v>
      </c>
      <c r="C195" s="143">
        <v>1000</v>
      </c>
      <c r="D195" s="142">
        <v>100</v>
      </c>
    </row>
    <row r="196" spans="1:4" x14ac:dyDescent="0.2">
      <c r="A196" s="143" t="s">
        <v>9883</v>
      </c>
      <c r="B196" s="10" t="s">
        <v>9882</v>
      </c>
      <c r="C196" s="143">
        <v>1000</v>
      </c>
      <c r="D196" s="142">
        <v>100</v>
      </c>
    </row>
    <row r="197" spans="1:4" x14ac:dyDescent="0.2">
      <c r="A197" s="143" t="s">
        <v>5798</v>
      </c>
      <c r="B197" s="10" t="s">
        <v>5797</v>
      </c>
      <c r="C197" s="143">
        <v>125</v>
      </c>
      <c r="D197" s="142">
        <v>12.5</v>
      </c>
    </row>
    <row r="198" spans="1:4" x14ac:dyDescent="0.2">
      <c r="A198" s="143" t="s">
        <v>9881</v>
      </c>
      <c r="B198" s="10" t="s">
        <v>9880</v>
      </c>
      <c r="C198" s="143">
        <v>1000</v>
      </c>
      <c r="D198" s="142">
        <v>100</v>
      </c>
    </row>
    <row r="199" spans="1:4" x14ac:dyDescent="0.2">
      <c r="A199" s="143" t="s">
        <v>2674</v>
      </c>
      <c r="B199" s="10" t="s">
        <v>2673</v>
      </c>
      <c r="C199" s="143">
        <v>90</v>
      </c>
      <c r="D199" s="142">
        <v>9</v>
      </c>
    </row>
    <row r="200" spans="1:4" x14ac:dyDescent="0.2">
      <c r="A200" s="143" t="s">
        <v>10163</v>
      </c>
      <c r="B200" s="10" t="s">
        <v>10162</v>
      </c>
      <c r="C200" s="143" t="s">
        <v>105</v>
      </c>
      <c r="D200" s="142" t="s">
        <v>105</v>
      </c>
    </row>
    <row r="201" spans="1:4" x14ac:dyDescent="0.2">
      <c r="A201" s="143" t="s">
        <v>10164</v>
      </c>
      <c r="B201" s="10" t="s">
        <v>10162</v>
      </c>
      <c r="C201" s="143">
        <v>500</v>
      </c>
      <c r="D201" s="142">
        <v>50</v>
      </c>
    </row>
    <row r="202" spans="1:4" x14ac:dyDescent="0.2">
      <c r="A202" s="143" t="s">
        <v>4235</v>
      </c>
      <c r="B202" s="10" t="s">
        <v>4234</v>
      </c>
      <c r="C202" s="143">
        <v>5</v>
      </c>
      <c r="D202" s="142">
        <v>0.5</v>
      </c>
    </row>
    <row r="203" spans="1:4" x14ac:dyDescent="0.2">
      <c r="A203" s="143" t="s">
        <v>10527</v>
      </c>
      <c r="B203" s="10" t="s">
        <v>10526</v>
      </c>
      <c r="C203" s="143" t="s">
        <v>105</v>
      </c>
      <c r="D203" s="142" t="s">
        <v>105</v>
      </c>
    </row>
    <row r="204" spans="1:4" x14ac:dyDescent="0.2">
      <c r="A204" s="143" t="s">
        <v>10531</v>
      </c>
      <c r="B204" s="10" t="s">
        <v>10530</v>
      </c>
      <c r="C204" s="143" t="s">
        <v>105</v>
      </c>
      <c r="D204" s="142" t="s">
        <v>105</v>
      </c>
    </row>
    <row r="205" spans="1:4" x14ac:dyDescent="0.2">
      <c r="A205" s="143" t="s">
        <v>10840</v>
      </c>
      <c r="B205" s="10" t="s">
        <v>10839</v>
      </c>
      <c r="C205" s="143">
        <v>50</v>
      </c>
      <c r="D205" s="142">
        <v>5</v>
      </c>
    </row>
    <row r="206" spans="1:4" x14ac:dyDescent="0.2">
      <c r="A206" s="143" t="s">
        <v>9381</v>
      </c>
      <c r="B206" s="10" t="s">
        <v>9380</v>
      </c>
      <c r="C206" s="143">
        <v>2500</v>
      </c>
      <c r="D206" s="142">
        <v>250</v>
      </c>
    </row>
    <row r="207" spans="1:4" x14ac:dyDescent="0.2">
      <c r="A207" s="143" t="s">
        <v>10667</v>
      </c>
      <c r="B207" s="10" t="s">
        <v>10666</v>
      </c>
      <c r="C207" s="143" t="s">
        <v>105</v>
      </c>
      <c r="D207" s="142" t="s">
        <v>105</v>
      </c>
    </row>
    <row r="208" spans="1:4" x14ac:dyDescent="0.2">
      <c r="A208" s="143" t="s">
        <v>6652</v>
      </c>
      <c r="B208" s="10" t="s">
        <v>6651</v>
      </c>
      <c r="C208" s="143">
        <v>20</v>
      </c>
      <c r="D208" s="142">
        <v>2</v>
      </c>
    </row>
    <row r="209" spans="1:4" x14ac:dyDescent="0.2">
      <c r="A209" s="143" t="s">
        <v>9913</v>
      </c>
      <c r="B209" s="10" t="s">
        <v>9912</v>
      </c>
      <c r="C209" s="143">
        <v>0.7</v>
      </c>
      <c r="D209" s="142">
        <v>0.1</v>
      </c>
    </row>
    <row r="210" spans="1:4" x14ac:dyDescent="0.2">
      <c r="A210" s="143" t="s">
        <v>9915</v>
      </c>
      <c r="B210" s="10" t="s">
        <v>9914</v>
      </c>
      <c r="C210" s="143">
        <v>0.7</v>
      </c>
      <c r="D210" s="142">
        <v>0.1</v>
      </c>
    </row>
    <row r="211" spans="1:4" x14ac:dyDescent="0.2">
      <c r="A211" s="143" t="s">
        <v>6602</v>
      </c>
      <c r="B211" s="10" t="s">
        <v>6601</v>
      </c>
      <c r="C211" s="143">
        <v>130</v>
      </c>
      <c r="D211" s="142">
        <v>13</v>
      </c>
    </row>
    <row r="212" spans="1:4" x14ac:dyDescent="0.2">
      <c r="A212" s="143" t="s">
        <v>2094</v>
      </c>
      <c r="B212" s="10" t="s">
        <v>2093</v>
      </c>
      <c r="C212" s="143">
        <v>3500</v>
      </c>
      <c r="D212" s="142">
        <v>350</v>
      </c>
    </row>
    <row r="213" spans="1:4" x14ac:dyDescent="0.2">
      <c r="A213" s="143" t="s">
        <v>2199</v>
      </c>
      <c r="B213" s="10" t="s">
        <v>2198</v>
      </c>
      <c r="C213" s="143">
        <v>610</v>
      </c>
      <c r="D213" s="142">
        <v>61</v>
      </c>
    </row>
    <row r="214" spans="1:4" x14ac:dyDescent="0.2">
      <c r="A214" s="143" t="s">
        <v>8241</v>
      </c>
      <c r="B214" s="10" t="s">
        <v>8240</v>
      </c>
      <c r="C214" s="143">
        <v>40</v>
      </c>
      <c r="D214" s="142">
        <v>4</v>
      </c>
    </row>
    <row r="215" spans="1:4" x14ac:dyDescent="0.2">
      <c r="A215" s="143" t="s">
        <v>8303</v>
      </c>
      <c r="B215" s="10" t="s">
        <v>8302</v>
      </c>
      <c r="C215" s="143">
        <v>2.7</v>
      </c>
      <c r="D215" s="142">
        <v>0.25</v>
      </c>
    </row>
    <row r="216" spans="1:4" x14ac:dyDescent="0.2">
      <c r="A216" s="143" t="s">
        <v>8772</v>
      </c>
      <c r="B216" s="10" t="s">
        <v>8771</v>
      </c>
      <c r="C216" s="143">
        <v>20</v>
      </c>
      <c r="D216" s="142">
        <v>2</v>
      </c>
    </row>
    <row r="217" spans="1:4" x14ac:dyDescent="0.2">
      <c r="A217" s="143" t="s">
        <v>9220</v>
      </c>
      <c r="B217" s="10" t="s">
        <v>9219</v>
      </c>
      <c r="C217" s="143">
        <v>0.33</v>
      </c>
      <c r="D217" s="142">
        <v>5.8999999999999997E-2</v>
      </c>
    </row>
    <row r="218" spans="1:4" x14ac:dyDescent="0.2">
      <c r="A218" s="143" t="s">
        <v>9923</v>
      </c>
      <c r="B218" s="10" t="s">
        <v>9922</v>
      </c>
      <c r="C218" s="143" t="s">
        <v>105</v>
      </c>
      <c r="D218" s="142" t="s">
        <v>105</v>
      </c>
    </row>
    <row r="219" spans="1:4" x14ac:dyDescent="0.2">
      <c r="A219" s="143" t="s">
        <v>9924</v>
      </c>
      <c r="B219" s="10" t="s">
        <v>9922</v>
      </c>
      <c r="C219" s="143">
        <v>500</v>
      </c>
      <c r="D219" s="142">
        <v>50</v>
      </c>
    </row>
    <row r="220" spans="1:4" x14ac:dyDescent="0.2">
      <c r="A220" s="143" t="s">
        <v>8975</v>
      </c>
      <c r="B220" s="10" t="s">
        <v>8974</v>
      </c>
      <c r="C220" s="143">
        <v>110</v>
      </c>
      <c r="D220" s="142">
        <v>11</v>
      </c>
    </row>
    <row r="221" spans="1:4" x14ac:dyDescent="0.2">
      <c r="A221" s="143" t="s">
        <v>3454</v>
      </c>
      <c r="B221" s="10" t="s">
        <v>3453</v>
      </c>
      <c r="C221" s="143" t="s">
        <v>105</v>
      </c>
      <c r="D221" s="142" t="s">
        <v>105</v>
      </c>
    </row>
    <row r="222" spans="1:4" x14ac:dyDescent="0.2">
      <c r="A222" s="143" t="s">
        <v>1246</v>
      </c>
      <c r="B222" s="10" t="s">
        <v>1245</v>
      </c>
      <c r="C222" s="143">
        <v>4</v>
      </c>
      <c r="D222" s="142">
        <v>0.4</v>
      </c>
    </row>
    <row r="223" spans="1:4" x14ac:dyDescent="0.2">
      <c r="A223" s="143" t="s">
        <v>8840</v>
      </c>
      <c r="B223" s="10" t="s">
        <v>8839</v>
      </c>
      <c r="C223" s="143" t="s">
        <v>105</v>
      </c>
      <c r="D223" s="142" t="s">
        <v>105</v>
      </c>
    </row>
    <row r="224" spans="1:4" x14ac:dyDescent="0.2">
      <c r="A224" s="143" t="s">
        <v>8841</v>
      </c>
      <c r="B224" s="10" t="s">
        <v>8839</v>
      </c>
      <c r="C224" s="143">
        <v>450</v>
      </c>
      <c r="D224" s="142">
        <v>45</v>
      </c>
    </row>
    <row r="225" spans="1:4" x14ac:dyDescent="0.2">
      <c r="A225" s="143" t="s">
        <v>3450</v>
      </c>
      <c r="B225" s="10" t="s">
        <v>3449</v>
      </c>
      <c r="C225" s="143">
        <v>50</v>
      </c>
      <c r="D225" s="142">
        <v>5</v>
      </c>
    </row>
    <row r="226" spans="1:4" x14ac:dyDescent="0.2">
      <c r="A226" s="143" t="s">
        <v>2316</v>
      </c>
      <c r="B226" s="10" t="s">
        <v>2315</v>
      </c>
      <c r="C226" s="143">
        <v>500</v>
      </c>
      <c r="D226" s="142">
        <v>50</v>
      </c>
    </row>
    <row r="227" spans="1:4" x14ac:dyDescent="0.2">
      <c r="A227" s="143" t="s">
        <v>9030</v>
      </c>
      <c r="B227" s="10" t="s">
        <v>9029</v>
      </c>
      <c r="C227" s="143" t="s">
        <v>105</v>
      </c>
      <c r="D227" s="142" t="s">
        <v>105</v>
      </c>
    </row>
    <row r="228" spans="1:4" x14ac:dyDescent="0.2">
      <c r="A228" s="143" t="s">
        <v>4644</v>
      </c>
      <c r="B228" s="10" t="s">
        <v>4643</v>
      </c>
      <c r="C228" s="143">
        <v>690</v>
      </c>
      <c r="D228" s="142">
        <v>300</v>
      </c>
    </row>
    <row r="229" spans="1:4" x14ac:dyDescent="0.2">
      <c r="A229" s="143" t="s">
        <v>5846</v>
      </c>
      <c r="B229" s="10" t="s">
        <v>5845</v>
      </c>
      <c r="C229" s="143" t="s">
        <v>105</v>
      </c>
      <c r="D229" s="142" t="s">
        <v>105</v>
      </c>
    </row>
    <row r="230" spans="1:4" x14ac:dyDescent="0.2">
      <c r="A230" s="143" t="s">
        <v>3091</v>
      </c>
      <c r="B230" s="10" t="s">
        <v>3090</v>
      </c>
      <c r="C230" s="143">
        <v>110</v>
      </c>
      <c r="D230" s="142">
        <v>11</v>
      </c>
    </row>
    <row r="231" spans="1:4" x14ac:dyDescent="0.2">
      <c r="A231" s="143" t="s">
        <v>10659</v>
      </c>
      <c r="B231" s="10" t="s">
        <v>10658</v>
      </c>
      <c r="C231" s="143">
        <v>24</v>
      </c>
      <c r="D231" s="142">
        <v>2.4</v>
      </c>
    </row>
    <row r="232" spans="1:4" x14ac:dyDescent="0.2">
      <c r="A232" s="143" t="s">
        <v>2131</v>
      </c>
      <c r="B232" s="10" t="s">
        <v>2130</v>
      </c>
      <c r="C232" s="143">
        <v>200</v>
      </c>
      <c r="D232" s="142">
        <v>20</v>
      </c>
    </row>
    <row r="233" spans="1:4" x14ac:dyDescent="0.2">
      <c r="A233" s="143" t="s">
        <v>3831</v>
      </c>
      <c r="B233" s="10" t="s">
        <v>3830</v>
      </c>
      <c r="C233" s="143" t="s">
        <v>105</v>
      </c>
      <c r="D233" s="142" t="s">
        <v>105</v>
      </c>
    </row>
    <row r="234" spans="1:4" x14ac:dyDescent="0.2">
      <c r="A234" s="143" t="s">
        <v>10294</v>
      </c>
      <c r="B234" s="10" t="s">
        <v>10293</v>
      </c>
      <c r="C234" s="143">
        <v>600</v>
      </c>
      <c r="D234" s="142">
        <v>60</v>
      </c>
    </row>
    <row r="235" spans="1:4" x14ac:dyDescent="0.2">
      <c r="A235" s="143" t="s">
        <v>9817</v>
      </c>
      <c r="B235" s="10" t="s">
        <v>9816</v>
      </c>
      <c r="C235" s="143">
        <v>10</v>
      </c>
      <c r="D235" s="142">
        <v>1</v>
      </c>
    </row>
    <row r="236" spans="1:4" x14ac:dyDescent="0.2">
      <c r="A236" s="143" t="s">
        <v>7319</v>
      </c>
      <c r="B236" s="10" t="s">
        <v>7318</v>
      </c>
      <c r="C236" s="143">
        <v>720</v>
      </c>
      <c r="D236" s="142">
        <v>72</v>
      </c>
    </row>
    <row r="237" spans="1:4" x14ac:dyDescent="0.2">
      <c r="A237" s="143" t="s">
        <v>4640</v>
      </c>
      <c r="B237" s="10" t="s">
        <v>4639</v>
      </c>
      <c r="C237" s="143">
        <v>2740</v>
      </c>
      <c r="D237" s="142">
        <v>274</v>
      </c>
    </row>
    <row r="238" spans="1:4" x14ac:dyDescent="0.2">
      <c r="A238" s="143" t="s">
        <v>10790</v>
      </c>
      <c r="B238" s="10" t="s">
        <v>10789</v>
      </c>
      <c r="C238" s="143">
        <v>50</v>
      </c>
      <c r="D238" s="142">
        <v>5</v>
      </c>
    </row>
    <row r="239" spans="1:4" x14ac:dyDescent="0.2">
      <c r="A239" s="143" t="s">
        <v>2001</v>
      </c>
      <c r="B239" s="10" t="s">
        <v>2000</v>
      </c>
      <c r="C239" s="143">
        <v>100</v>
      </c>
      <c r="D239" s="142">
        <v>10</v>
      </c>
    </row>
    <row r="240" spans="1:4" x14ac:dyDescent="0.2">
      <c r="A240" s="143" t="s">
        <v>5251</v>
      </c>
      <c r="B240" s="10" t="s">
        <v>5250</v>
      </c>
      <c r="C240" s="143">
        <v>100</v>
      </c>
      <c r="D240" s="142">
        <v>10</v>
      </c>
    </row>
    <row r="241" spans="1:4" x14ac:dyDescent="0.2">
      <c r="A241" s="143" t="s">
        <v>4402</v>
      </c>
      <c r="B241" s="10" t="s">
        <v>4401</v>
      </c>
      <c r="C241" s="143">
        <v>500</v>
      </c>
      <c r="D241" s="142">
        <v>50</v>
      </c>
    </row>
    <row r="242" spans="1:4" x14ac:dyDescent="0.2">
      <c r="A242" s="143" t="s">
        <v>6043</v>
      </c>
      <c r="B242" s="10" t="s">
        <v>6042</v>
      </c>
      <c r="C242" s="143">
        <v>720</v>
      </c>
      <c r="D242" s="142">
        <v>72</v>
      </c>
    </row>
    <row r="243" spans="1:4" x14ac:dyDescent="0.2">
      <c r="A243" s="143" t="s">
        <v>2446</v>
      </c>
      <c r="B243" s="10" t="s">
        <v>2445</v>
      </c>
      <c r="C243" s="143">
        <v>1000</v>
      </c>
      <c r="D243" s="142">
        <v>100</v>
      </c>
    </row>
    <row r="244" spans="1:4" x14ac:dyDescent="0.2">
      <c r="A244" s="143" t="s">
        <v>3312</v>
      </c>
      <c r="B244" s="10" t="s">
        <v>3311</v>
      </c>
      <c r="C244" s="143">
        <v>2200</v>
      </c>
      <c r="D244" s="142">
        <v>220</v>
      </c>
    </row>
    <row r="245" spans="1:4" x14ac:dyDescent="0.2">
      <c r="A245" s="143" t="s">
        <v>6003</v>
      </c>
      <c r="B245" s="10" t="s">
        <v>6002</v>
      </c>
      <c r="C245" s="143">
        <v>300</v>
      </c>
      <c r="D245" s="142">
        <v>30</v>
      </c>
    </row>
    <row r="246" spans="1:4" x14ac:dyDescent="0.2">
      <c r="A246" s="143" t="s">
        <v>10755</v>
      </c>
      <c r="B246" s="10" t="s">
        <v>10754</v>
      </c>
      <c r="C246" s="143" t="s">
        <v>105</v>
      </c>
      <c r="D246" s="142" t="s">
        <v>105</v>
      </c>
    </row>
    <row r="247" spans="1:4" x14ac:dyDescent="0.2">
      <c r="A247" s="143" t="s">
        <v>5692</v>
      </c>
      <c r="B247" s="10" t="s">
        <v>5691</v>
      </c>
      <c r="C247" s="143">
        <v>1250</v>
      </c>
      <c r="D247" s="142">
        <v>125</v>
      </c>
    </row>
    <row r="248" spans="1:4" x14ac:dyDescent="0.2">
      <c r="A248" s="143" t="s">
        <v>2167</v>
      </c>
      <c r="B248" s="10" t="s">
        <v>2166</v>
      </c>
      <c r="C248" s="143">
        <v>60</v>
      </c>
      <c r="D248" s="142">
        <v>6</v>
      </c>
    </row>
    <row r="249" spans="1:4" x14ac:dyDescent="0.2">
      <c r="A249" s="143" t="s">
        <v>2153</v>
      </c>
      <c r="B249" s="10" t="s">
        <v>2152</v>
      </c>
      <c r="C249" s="143">
        <v>540</v>
      </c>
      <c r="D249" s="142">
        <v>54</v>
      </c>
    </row>
    <row r="250" spans="1:4" x14ac:dyDescent="0.2">
      <c r="A250" s="143" t="s">
        <v>11365</v>
      </c>
      <c r="B250" s="10" t="s">
        <v>11364</v>
      </c>
      <c r="C250" s="143">
        <v>20</v>
      </c>
      <c r="D250" s="142">
        <v>2</v>
      </c>
    </row>
    <row r="251" spans="1:4" x14ac:dyDescent="0.2">
      <c r="A251" s="143" t="s">
        <v>2773</v>
      </c>
      <c r="B251" s="10" t="s">
        <v>2772</v>
      </c>
      <c r="C251" s="143">
        <v>130</v>
      </c>
      <c r="D251" s="142">
        <v>13</v>
      </c>
    </row>
    <row r="252" spans="1:4" ht="28.5" x14ac:dyDescent="0.2">
      <c r="A252" s="143" t="s">
        <v>3836</v>
      </c>
      <c r="B252" s="10" t="s">
        <v>3835</v>
      </c>
      <c r="C252" s="143">
        <v>120</v>
      </c>
      <c r="D252" s="142">
        <v>12</v>
      </c>
    </row>
    <row r="253" spans="1:4" x14ac:dyDescent="0.2">
      <c r="A253" s="143" t="s">
        <v>266</v>
      </c>
      <c r="B253" s="10" t="s">
        <v>265</v>
      </c>
      <c r="C253" s="143">
        <v>120</v>
      </c>
      <c r="D253" s="142">
        <v>12</v>
      </c>
    </row>
    <row r="254" spans="1:4" x14ac:dyDescent="0.2">
      <c r="A254" s="143" t="s">
        <v>230</v>
      </c>
      <c r="B254" s="10" t="s">
        <v>229</v>
      </c>
      <c r="C254" s="143">
        <v>1000</v>
      </c>
      <c r="D254" s="142">
        <v>100</v>
      </c>
    </row>
    <row r="255" spans="1:4" x14ac:dyDescent="0.2">
      <c r="A255" s="143" t="s">
        <v>3106</v>
      </c>
      <c r="B255" s="10" t="s">
        <v>3105</v>
      </c>
      <c r="C255" s="143">
        <v>180</v>
      </c>
      <c r="D255" s="142">
        <v>18</v>
      </c>
    </row>
    <row r="256" spans="1:4" x14ac:dyDescent="0.2">
      <c r="A256" s="143" t="s">
        <v>3849</v>
      </c>
      <c r="B256" s="10" t="s">
        <v>3848</v>
      </c>
      <c r="C256" s="143">
        <v>100</v>
      </c>
      <c r="D256" s="142">
        <v>10</v>
      </c>
    </row>
    <row r="257" spans="1:4" x14ac:dyDescent="0.2">
      <c r="A257" s="143" t="s">
        <v>10669</v>
      </c>
      <c r="B257" s="10" t="s">
        <v>10668</v>
      </c>
      <c r="C257" s="143">
        <v>500</v>
      </c>
      <c r="D257" s="142">
        <v>50</v>
      </c>
    </row>
    <row r="258" spans="1:4" x14ac:dyDescent="0.2">
      <c r="A258" s="143" t="s">
        <v>10670</v>
      </c>
      <c r="B258" s="10" t="s">
        <v>10668</v>
      </c>
      <c r="C258" s="143" t="s">
        <v>105</v>
      </c>
      <c r="D258" s="142" t="s">
        <v>105</v>
      </c>
    </row>
    <row r="259" spans="1:4" x14ac:dyDescent="0.2">
      <c r="A259" s="143" t="s">
        <v>11194</v>
      </c>
      <c r="B259" s="10" t="s">
        <v>11193</v>
      </c>
      <c r="C259" s="143">
        <v>20</v>
      </c>
      <c r="D259" s="142">
        <v>2</v>
      </c>
    </row>
    <row r="260" spans="1:4" x14ac:dyDescent="0.2">
      <c r="A260" s="143" t="s">
        <v>12033</v>
      </c>
      <c r="B260" s="10" t="s">
        <v>12032</v>
      </c>
      <c r="C260" s="143">
        <v>1800</v>
      </c>
      <c r="D260" s="142">
        <v>180</v>
      </c>
    </row>
    <row r="261" spans="1:4" x14ac:dyDescent="0.2">
      <c r="A261" s="143" t="s">
        <v>10655</v>
      </c>
      <c r="B261" s="10" t="s">
        <v>10654</v>
      </c>
      <c r="C261" s="143">
        <v>90</v>
      </c>
      <c r="D261" s="142">
        <v>9</v>
      </c>
    </row>
    <row r="262" spans="1:4" x14ac:dyDescent="0.2">
      <c r="A262" s="143" t="s">
        <v>9700</v>
      </c>
      <c r="B262" s="10" t="s">
        <v>9699</v>
      </c>
      <c r="C262" s="143">
        <v>90</v>
      </c>
      <c r="D262" s="142">
        <v>9</v>
      </c>
    </row>
    <row r="263" spans="1:4" x14ac:dyDescent="0.2">
      <c r="A263" s="143" t="s">
        <v>2335</v>
      </c>
      <c r="B263" s="10" t="s">
        <v>2334</v>
      </c>
      <c r="C263" s="143">
        <v>30</v>
      </c>
      <c r="D263" s="142">
        <v>3</v>
      </c>
    </row>
    <row r="264" spans="1:4" x14ac:dyDescent="0.2">
      <c r="A264" s="143" t="s">
        <v>3240</v>
      </c>
      <c r="B264" s="10" t="s">
        <v>3239</v>
      </c>
      <c r="C264" s="143">
        <v>4</v>
      </c>
      <c r="D264" s="142">
        <v>0.4</v>
      </c>
    </row>
    <row r="265" spans="1:4" x14ac:dyDescent="0.2">
      <c r="A265" s="143" t="s">
        <v>3081</v>
      </c>
      <c r="B265" s="10" t="s">
        <v>3080</v>
      </c>
      <c r="C265" s="143">
        <v>550</v>
      </c>
      <c r="D265" s="142">
        <v>55</v>
      </c>
    </row>
    <row r="266" spans="1:4" x14ac:dyDescent="0.2">
      <c r="A266" s="143" t="s">
        <v>9658</v>
      </c>
      <c r="B266" s="10" t="s">
        <v>9657</v>
      </c>
      <c r="C266" s="143">
        <v>5</v>
      </c>
      <c r="D266" s="142">
        <v>0.5</v>
      </c>
    </row>
    <row r="267" spans="1:4" x14ac:dyDescent="0.2">
      <c r="A267" s="143" t="s">
        <v>2324</v>
      </c>
      <c r="B267" s="10" t="s">
        <v>2323</v>
      </c>
      <c r="C267" s="143">
        <v>100</v>
      </c>
      <c r="D267" s="142">
        <v>10</v>
      </c>
    </row>
    <row r="268" spans="1:4" x14ac:dyDescent="0.2">
      <c r="A268" s="143" t="s">
        <v>9710</v>
      </c>
      <c r="B268" s="10" t="s">
        <v>9709</v>
      </c>
      <c r="C268" s="143">
        <v>2500</v>
      </c>
      <c r="D268" s="142">
        <v>250</v>
      </c>
    </row>
    <row r="269" spans="1:4" x14ac:dyDescent="0.2">
      <c r="A269" s="143" t="s">
        <v>6427</v>
      </c>
      <c r="B269" s="10" t="s">
        <v>6426</v>
      </c>
      <c r="C269" s="143">
        <v>100</v>
      </c>
      <c r="D269" s="142">
        <v>10</v>
      </c>
    </row>
    <row r="270" spans="1:4" x14ac:dyDescent="0.2">
      <c r="A270" s="143" t="s">
        <v>832</v>
      </c>
      <c r="B270" s="10" t="s">
        <v>831</v>
      </c>
      <c r="C270" s="143">
        <v>250</v>
      </c>
      <c r="D270" s="142">
        <v>25</v>
      </c>
    </row>
    <row r="271" spans="1:4" x14ac:dyDescent="0.2">
      <c r="A271" s="143" t="s">
        <v>9696</v>
      </c>
      <c r="B271" s="10" t="s">
        <v>9695</v>
      </c>
      <c r="C271" s="143">
        <v>4</v>
      </c>
      <c r="D271" s="142">
        <v>0.4</v>
      </c>
    </row>
    <row r="272" spans="1:4" x14ac:dyDescent="0.2">
      <c r="A272" s="143" t="s">
        <v>865</v>
      </c>
      <c r="B272" s="10" t="s">
        <v>864</v>
      </c>
      <c r="C272" s="143">
        <v>200</v>
      </c>
      <c r="D272" s="142">
        <v>20</v>
      </c>
    </row>
    <row r="273" spans="1:4" x14ac:dyDescent="0.2">
      <c r="A273" s="143" t="s">
        <v>3186</v>
      </c>
      <c r="B273" s="10" t="s">
        <v>3185</v>
      </c>
      <c r="C273" s="143">
        <v>350</v>
      </c>
      <c r="D273" s="142">
        <v>35</v>
      </c>
    </row>
    <row r="274" spans="1:4" x14ac:dyDescent="0.2">
      <c r="A274" s="143" t="s">
        <v>7315</v>
      </c>
      <c r="B274" s="10" t="s">
        <v>7314</v>
      </c>
      <c r="C274" s="143">
        <v>720</v>
      </c>
      <c r="D274" s="142">
        <v>72</v>
      </c>
    </row>
    <row r="275" spans="1:4" x14ac:dyDescent="0.2">
      <c r="A275" s="143" t="s">
        <v>2288</v>
      </c>
      <c r="B275" s="10" t="s">
        <v>2287</v>
      </c>
      <c r="C275" s="143">
        <v>1500</v>
      </c>
      <c r="D275" s="142">
        <v>150</v>
      </c>
    </row>
    <row r="276" spans="1:4" x14ac:dyDescent="0.2">
      <c r="A276" s="143" t="s">
        <v>2280</v>
      </c>
      <c r="B276" s="10" t="s">
        <v>2279</v>
      </c>
      <c r="C276" s="143">
        <v>100</v>
      </c>
      <c r="D276" s="142">
        <v>100</v>
      </c>
    </row>
    <row r="277" spans="1:4" x14ac:dyDescent="0.2">
      <c r="A277" s="143" t="s">
        <v>1092</v>
      </c>
      <c r="B277" s="10" t="s">
        <v>1091</v>
      </c>
      <c r="C277" s="143">
        <v>125</v>
      </c>
      <c r="D277" s="142">
        <v>12.5</v>
      </c>
    </row>
    <row r="278" spans="1:4" x14ac:dyDescent="0.2">
      <c r="A278" s="143" t="s">
        <v>8462</v>
      </c>
      <c r="B278" s="10" t="s">
        <v>8461</v>
      </c>
      <c r="C278" s="143">
        <v>70</v>
      </c>
      <c r="D278" s="142">
        <v>7</v>
      </c>
    </row>
    <row r="279" spans="1:4" x14ac:dyDescent="0.2">
      <c r="A279" s="143" t="s">
        <v>6709</v>
      </c>
      <c r="B279" s="10" t="s">
        <v>6708</v>
      </c>
      <c r="C279" s="143">
        <v>130</v>
      </c>
      <c r="D279" s="142">
        <v>13</v>
      </c>
    </row>
    <row r="280" spans="1:4" x14ac:dyDescent="0.2">
      <c r="A280" s="143" t="s">
        <v>12370</v>
      </c>
      <c r="B280" s="10" t="s">
        <v>12369</v>
      </c>
      <c r="C280" s="143">
        <v>500</v>
      </c>
      <c r="D280" s="142">
        <v>50</v>
      </c>
    </row>
    <row r="281" spans="1:4" x14ac:dyDescent="0.2">
      <c r="A281" s="143" t="s">
        <v>6660</v>
      </c>
      <c r="B281" s="10" t="s">
        <v>6659</v>
      </c>
      <c r="C281" s="143">
        <v>75</v>
      </c>
      <c r="D281" s="142">
        <v>7.5</v>
      </c>
    </row>
    <row r="282" spans="1:4" x14ac:dyDescent="0.2">
      <c r="A282" s="143" t="s">
        <v>6231</v>
      </c>
      <c r="B282" s="10" t="s">
        <v>6230</v>
      </c>
      <c r="C282" s="143">
        <v>60</v>
      </c>
      <c r="D282" s="142">
        <v>6</v>
      </c>
    </row>
    <row r="283" spans="1:4" x14ac:dyDescent="0.2">
      <c r="A283" s="143" t="s">
        <v>8436</v>
      </c>
      <c r="B283" s="10" t="s">
        <v>8435</v>
      </c>
      <c r="C283" s="143">
        <v>3000</v>
      </c>
      <c r="D283" s="142">
        <v>300</v>
      </c>
    </row>
    <row r="284" spans="1:4" x14ac:dyDescent="0.2">
      <c r="A284" s="143" t="s">
        <v>11435</v>
      </c>
      <c r="B284" s="10" t="s">
        <v>11434</v>
      </c>
      <c r="C284" s="143">
        <v>4.2</v>
      </c>
      <c r="D284" s="142">
        <v>6</v>
      </c>
    </row>
    <row r="285" spans="1:4" x14ac:dyDescent="0.2">
      <c r="A285" s="143" t="s">
        <v>10848</v>
      </c>
      <c r="B285" s="10" t="s">
        <v>10847</v>
      </c>
      <c r="C285" s="143">
        <v>9500</v>
      </c>
      <c r="D285" s="142">
        <v>950</v>
      </c>
    </row>
    <row r="286" spans="1:4" x14ac:dyDescent="0.2">
      <c r="A286" s="143" t="s">
        <v>5942</v>
      </c>
      <c r="B286" s="10" t="s">
        <v>5941</v>
      </c>
      <c r="C286" s="143">
        <v>100</v>
      </c>
      <c r="D286" s="142">
        <v>10</v>
      </c>
    </row>
    <row r="287" spans="1:4" x14ac:dyDescent="0.2">
      <c r="A287" s="143" t="s">
        <v>6658</v>
      </c>
      <c r="B287" s="10" t="s">
        <v>6657</v>
      </c>
      <c r="C287" s="143">
        <v>3800</v>
      </c>
      <c r="D287" s="142">
        <v>380</v>
      </c>
    </row>
    <row r="288" spans="1:4" x14ac:dyDescent="0.2">
      <c r="A288" s="143" t="s">
        <v>6021</v>
      </c>
      <c r="B288" s="10" t="s">
        <v>6020</v>
      </c>
      <c r="C288" s="143" t="s">
        <v>105</v>
      </c>
      <c r="D288" s="142" t="s">
        <v>105</v>
      </c>
    </row>
    <row r="289" spans="1:4" x14ac:dyDescent="0.2">
      <c r="A289" s="143" t="s">
        <v>6664</v>
      </c>
      <c r="B289" s="10" t="s">
        <v>6663</v>
      </c>
      <c r="C289" s="143">
        <v>70</v>
      </c>
      <c r="D289" s="142">
        <v>7</v>
      </c>
    </row>
    <row r="290" spans="1:4" x14ac:dyDescent="0.2">
      <c r="A290" s="143" t="s">
        <v>3440</v>
      </c>
      <c r="B290" s="10" t="s">
        <v>3439</v>
      </c>
      <c r="C290" s="143">
        <v>1670</v>
      </c>
      <c r="D290" s="142">
        <v>167</v>
      </c>
    </row>
    <row r="291" spans="1:4" x14ac:dyDescent="0.2">
      <c r="A291" s="143" t="s">
        <v>5931</v>
      </c>
      <c r="B291" s="10" t="s">
        <v>5930</v>
      </c>
      <c r="C291" s="143" t="s">
        <v>105</v>
      </c>
      <c r="D291" s="142" t="s">
        <v>105</v>
      </c>
    </row>
    <row r="292" spans="1:4" x14ac:dyDescent="0.2">
      <c r="A292" s="143" t="s">
        <v>5932</v>
      </c>
      <c r="B292" s="10" t="s">
        <v>5930</v>
      </c>
      <c r="C292" s="143">
        <v>500</v>
      </c>
      <c r="D292" s="142">
        <v>50</v>
      </c>
    </row>
    <row r="293" spans="1:4" x14ac:dyDescent="0.2">
      <c r="A293" s="143" t="s">
        <v>9287</v>
      </c>
      <c r="B293" s="10" t="s">
        <v>9286</v>
      </c>
      <c r="C293" s="143">
        <v>96</v>
      </c>
      <c r="D293" s="142">
        <v>9.6</v>
      </c>
    </row>
    <row r="294" spans="1:4" x14ac:dyDescent="0.2">
      <c r="A294" s="143" t="s">
        <v>4955</v>
      </c>
      <c r="B294" s="10" t="s">
        <v>4954</v>
      </c>
      <c r="C294" s="143">
        <v>10</v>
      </c>
      <c r="D294" s="142">
        <v>1</v>
      </c>
    </row>
    <row r="295" spans="1:4" x14ac:dyDescent="0.2">
      <c r="A295" s="143" t="s">
        <v>8939</v>
      </c>
      <c r="B295" s="10" t="s">
        <v>8938</v>
      </c>
      <c r="C295" s="143">
        <v>350</v>
      </c>
      <c r="D295" s="142">
        <v>35</v>
      </c>
    </row>
    <row r="296" spans="1:4" x14ac:dyDescent="0.2">
      <c r="A296" s="143" t="s">
        <v>1474</v>
      </c>
      <c r="B296" s="10" t="s">
        <v>1473</v>
      </c>
      <c r="C296" s="143">
        <v>100</v>
      </c>
      <c r="D296" s="142">
        <v>10</v>
      </c>
    </row>
    <row r="297" spans="1:4" x14ac:dyDescent="0.2">
      <c r="A297" s="143" t="s">
        <v>1975</v>
      </c>
      <c r="B297" s="10" t="s">
        <v>1974</v>
      </c>
      <c r="C297" s="143">
        <v>97</v>
      </c>
      <c r="D297" s="142">
        <v>7</v>
      </c>
    </row>
    <row r="298" spans="1:4" x14ac:dyDescent="0.2">
      <c r="A298" s="143" t="s">
        <v>9368</v>
      </c>
      <c r="B298" s="10" t="s">
        <v>9367</v>
      </c>
      <c r="C298" s="143">
        <v>3000</v>
      </c>
      <c r="D298" s="142">
        <v>300</v>
      </c>
    </row>
    <row r="299" spans="1:4" x14ac:dyDescent="0.2">
      <c r="A299" s="143" t="s">
        <v>1769</v>
      </c>
      <c r="B299" s="10" t="s">
        <v>1768</v>
      </c>
      <c r="C299" s="143">
        <v>290</v>
      </c>
      <c r="D299" s="142">
        <v>3.3</v>
      </c>
    </row>
    <row r="300" spans="1:4" x14ac:dyDescent="0.2">
      <c r="A300" s="143" t="s">
        <v>6109</v>
      </c>
      <c r="B300" s="10" t="s">
        <v>6108</v>
      </c>
      <c r="C300" s="143">
        <v>100</v>
      </c>
      <c r="D300" s="142">
        <v>10</v>
      </c>
    </row>
    <row r="301" spans="1:4" x14ac:dyDescent="0.2">
      <c r="A301" s="143" t="s">
        <v>5814</v>
      </c>
      <c r="B301" s="10" t="s">
        <v>5813</v>
      </c>
      <c r="C301" s="143">
        <v>1000</v>
      </c>
      <c r="D301" s="142">
        <v>100</v>
      </c>
    </row>
    <row r="302" spans="1:4" x14ac:dyDescent="0.2">
      <c r="A302" s="143" t="s">
        <v>3576</v>
      </c>
      <c r="B302" s="10" t="s">
        <v>3575</v>
      </c>
      <c r="C302" s="143">
        <v>33</v>
      </c>
      <c r="D302" s="142">
        <v>3.3</v>
      </c>
    </row>
    <row r="303" spans="1:4" x14ac:dyDescent="0.2">
      <c r="A303" s="143" t="s">
        <v>8934</v>
      </c>
      <c r="B303" s="10" t="s">
        <v>8933</v>
      </c>
      <c r="C303" s="143">
        <v>270</v>
      </c>
      <c r="D303" s="142">
        <v>5.4</v>
      </c>
    </row>
    <row r="304" spans="1:4" x14ac:dyDescent="0.2">
      <c r="A304" s="143" t="s">
        <v>5834</v>
      </c>
      <c r="B304" s="10" t="s">
        <v>5833</v>
      </c>
      <c r="C304" s="143">
        <v>1</v>
      </c>
      <c r="D304" s="142">
        <v>0.1</v>
      </c>
    </row>
    <row r="305" spans="1:4" x14ac:dyDescent="0.2">
      <c r="A305" s="143" t="s">
        <v>162</v>
      </c>
      <c r="B305" s="10" t="s">
        <v>161</v>
      </c>
      <c r="C305" s="143">
        <v>460</v>
      </c>
      <c r="D305" s="142">
        <v>46</v>
      </c>
    </row>
    <row r="306" spans="1:4" x14ac:dyDescent="0.2">
      <c r="A306" s="143" t="s">
        <v>11097</v>
      </c>
      <c r="B306" s="10" t="s">
        <v>11096</v>
      </c>
      <c r="C306" s="143">
        <v>0.39</v>
      </c>
      <c r="D306" s="142">
        <v>4.3E-3</v>
      </c>
    </row>
    <row r="307" spans="1:4" x14ac:dyDescent="0.2">
      <c r="A307" s="143" t="s">
        <v>867</v>
      </c>
      <c r="B307" s="10" t="s">
        <v>866</v>
      </c>
      <c r="C307" s="143">
        <v>70</v>
      </c>
      <c r="D307" s="142">
        <v>7</v>
      </c>
    </row>
    <row r="308" spans="1:4" x14ac:dyDescent="0.2">
      <c r="A308" s="143" t="s">
        <v>8813</v>
      </c>
      <c r="B308" s="10" t="s">
        <v>8812</v>
      </c>
      <c r="C308" s="143">
        <v>42</v>
      </c>
      <c r="D308" s="142">
        <v>4.2</v>
      </c>
    </row>
    <row r="309" spans="1:4" x14ac:dyDescent="0.2">
      <c r="A309" s="143" t="s">
        <v>9309</v>
      </c>
      <c r="B309" s="10" t="s">
        <v>9308</v>
      </c>
      <c r="C309" s="143">
        <v>1</v>
      </c>
      <c r="D309" s="142">
        <v>0.1</v>
      </c>
    </row>
    <row r="310" spans="1:4" x14ac:dyDescent="0.2">
      <c r="A310" s="143" t="s">
        <v>5810</v>
      </c>
      <c r="B310" s="10" t="s">
        <v>5809</v>
      </c>
      <c r="C310" s="143">
        <v>4300</v>
      </c>
      <c r="D310" s="142">
        <v>430</v>
      </c>
    </row>
    <row r="311" spans="1:4" x14ac:dyDescent="0.2">
      <c r="A311" s="143" t="s">
        <v>446</v>
      </c>
      <c r="B311" s="10" t="s">
        <v>445</v>
      </c>
      <c r="C311" s="143">
        <v>450</v>
      </c>
      <c r="D311" s="142">
        <v>45</v>
      </c>
    </row>
    <row r="312" spans="1:4" x14ac:dyDescent="0.2">
      <c r="A312" s="143" t="s">
        <v>951</v>
      </c>
      <c r="B312" s="10" t="s">
        <v>950</v>
      </c>
      <c r="C312" s="143" t="s">
        <v>105</v>
      </c>
      <c r="D312" s="142" t="s">
        <v>105</v>
      </c>
    </row>
    <row r="313" spans="1:4" x14ac:dyDescent="0.2">
      <c r="A313" s="143" t="s">
        <v>8419</v>
      </c>
      <c r="B313" s="10" t="s">
        <v>8418</v>
      </c>
      <c r="C313" s="143" t="s">
        <v>105</v>
      </c>
      <c r="D313" s="142" t="s">
        <v>105</v>
      </c>
    </row>
    <row r="314" spans="1:4" x14ac:dyDescent="0.2">
      <c r="A314" s="143" t="s">
        <v>6627</v>
      </c>
      <c r="B314" s="10" t="s">
        <v>6626</v>
      </c>
      <c r="C314" s="143" t="s">
        <v>105</v>
      </c>
      <c r="D314" s="142" t="s">
        <v>105</v>
      </c>
    </row>
    <row r="315" spans="1:4" x14ac:dyDescent="0.2">
      <c r="A315" s="143" t="s">
        <v>6628</v>
      </c>
      <c r="B315" s="10" t="s">
        <v>6626</v>
      </c>
      <c r="C315" s="143">
        <v>500</v>
      </c>
      <c r="D315" s="142">
        <v>50</v>
      </c>
    </row>
    <row r="316" spans="1:4" x14ac:dyDescent="0.2">
      <c r="A316" s="143" t="s">
        <v>943</v>
      </c>
      <c r="B316" s="10" t="s">
        <v>942</v>
      </c>
      <c r="C316" s="143" t="s">
        <v>105</v>
      </c>
      <c r="D316" s="142" t="s">
        <v>105</v>
      </c>
    </row>
    <row r="317" spans="1:4" x14ac:dyDescent="0.2">
      <c r="A317" s="143" t="s">
        <v>5737</v>
      </c>
      <c r="B317" s="10" t="s">
        <v>5736</v>
      </c>
      <c r="C317" s="143">
        <v>60</v>
      </c>
      <c r="D317" s="142">
        <v>6</v>
      </c>
    </row>
    <row r="318" spans="1:4" x14ac:dyDescent="0.2">
      <c r="A318" s="143" t="s">
        <v>2696</v>
      </c>
      <c r="B318" s="10" t="s">
        <v>2695</v>
      </c>
      <c r="C318" s="143">
        <v>2700</v>
      </c>
      <c r="D318" s="142">
        <v>270</v>
      </c>
    </row>
    <row r="319" spans="1:4" x14ac:dyDescent="0.2">
      <c r="A319" s="143" t="s">
        <v>1878</v>
      </c>
      <c r="B319" s="10" t="s">
        <v>1877</v>
      </c>
      <c r="C319" s="143">
        <v>3500</v>
      </c>
      <c r="D319" s="142">
        <v>350</v>
      </c>
    </row>
    <row r="320" spans="1:4" x14ac:dyDescent="0.2">
      <c r="A320" s="143" t="s">
        <v>7337</v>
      </c>
      <c r="B320" s="10" t="s">
        <v>7336</v>
      </c>
      <c r="C320" s="143">
        <v>2000</v>
      </c>
      <c r="D320" s="142">
        <v>200</v>
      </c>
    </row>
    <row r="321" spans="1:4" x14ac:dyDescent="0.2">
      <c r="A321" s="143" t="s">
        <v>9184</v>
      </c>
      <c r="B321" s="10" t="s">
        <v>9183</v>
      </c>
      <c r="C321" s="143">
        <v>340</v>
      </c>
      <c r="D321" s="142">
        <v>34</v>
      </c>
    </row>
    <row r="322" spans="1:4" x14ac:dyDescent="0.2">
      <c r="A322" s="143" t="s">
        <v>2326</v>
      </c>
      <c r="B322" s="10" t="s">
        <v>2325</v>
      </c>
      <c r="C322" s="143">
        <v>100</v>
      </c>
      <c r="D322" s="142">
        <v>10</v>
      </c>
    </row>
    <row r="323" spans="1:4" x14ac:dyDescent="0.2">
      <c r="A323" s="143" t="s">
        <v>7920</v>
      </c>
      <c r="B323" s="10" t="s">
        <v>7919</v>
      </c>
      <c r="C323" s="143" t="s">
        <v>105</v>
      </c>
      <c r="D323" s="142" t="s">
        <v>105</v>
      </c>
    </row>
    <row r="324" spans="1:4" x14ac:dyDescent="0.2">
      <c r="A324" s="143" t="s">
        <v>6668</v>
      </c>
      <c r="B324" s="10" t="s">
        <v>6667</v>
      </c>
      <c r="C324" s="143">
        <v>500</v>
      </c>
      <c r="D324" s="142">
        <v>50</v>
      </c>
    </row>
    <row r="325" spans="1:4" x14ac:dyDescent="0.2">
      <c r="A325" s="143" t="s">
        <v>4697</v>
      </c>
      <c r="B325" s="10" t="s">
        <v>4696</v>
      </c>
      <c r="C325" s="143">
        <v>250</v>
      </c>
      <c r="D325" s="142">
        <v>25</v>
      </c>
    </row>
    <row r="326" spans="1:4" x14ac:dyDescent="0.2">
      <c r="A326" s="143" t="s">
        <v>196</v>
      </c>
      <c r="B326" s="10" t="s">
        <v>195</v>
      </c>
      <c r="C326" s="143">
        <v>960</v>
      </c>
      <c r="D326" s="142">
        <v>96</v>
      </c>
    </row>
    <row r="327" spans="1:4" x14ac:dyDescent="0.2">
      <c r="A327" s="143" t="s">
        <v>2852</v>
      </c>
      <c r="B327" s="10" t="s">
        <v>2851</v>
      </c>
      <c r="C327" s="143">
        <v>470</v>
      </c>
      <c r="D327" s="142">
        <v>47</v>
      </c>
    </row>
    <row r="328" spans="1:4" x14ac:dyDescent="0.2">
      <c r="A328" s="143" t="s">
        <v>10588</v>
      </c>
      <c r="B328" s="10" t="s">
        <v>10587</v>
      </c>
      <c r="C328" s="143">
        <v>4750</v>
      </c>
      <c r="D328" s="142">
        <v>475</v>
      </c>
    </row>
    <row r="329" spans="1:4" x14ac:dyDescent="0.2">
      <c r="A329" s="143" t="s">
        <v>10674</v>
      </c>
      <c r="B329" s="10" t="s">
        <v>10673</v>
      </c>
      <c r="C329" s="143">
        <v>2200</v>
      </c>
      <c r="D329" s="142">
        <v>180</v>
      </c>
    </row>
    <row r="330" spans="1:4" x14ac:dyDescent="0.2">
      <c r="A330" s="143" t="s">
        <v>9706</v>
      </c>
      <c r="B330" s="10" t="s">
        <v>9705</v>
      </c>
      <c r="C330" s="143">
        <v>4.4000000000000004</v>
      </c>
      <c r="D330" s="142">
        <v>10</v>
      </c>
    </row>
    <row r="331" spans="1:4" x14ac:dyDescent="0.2">
      <c r="A331" s="143" t="s">
        <v>845</v>
      </c>
      <c r="B331" s="10" t="s">
        <v>844</v>
      </c>
      <c r="C331" s="143">
        <v>900</v>
      </c>
      <c r="D331" s="142">
        <v>160</v>
      </c>
    </row>
    <row r="332" spans="1:4" x14ac:dyDescent="0.2">
      <c r="A332" s="143" t="s">
        <v>9698</v>
      </c>
      <c r="B332" s="10" t="s">
        <v>9697</v>
      </c>
      <c r="C332" s="143">
        <v>46</v>
      </c>
      <c r="D332" s="142">
        <v>4.5999999999999996</v>
      </c>
    </row>
    <row r="333" spans="1:4" x14ac:dyDescent="0.2">
      <c r="A333" s="143" t="s">
        <v>9702</v>
      </c>
      <c r="B333" s="10" t="s">
        <v>9701</v>
      </c>
      <c r="C333" s="143">
        <v>300</v>
      </c>
      <c r="D333" s="142">
        <v>30</v>
      </c>
    </row>
    <row r="334" spans="1:4" x14ac:dyDescent="0.2">
      <c r="A334" s="143" t="s">
        <v>10665</v>
      </c>
      <c r="B334" s="10" t="s">
        <v>10664</v>
      </c>
      <c r="C334" s="143">
        <v>90</v>
      </c>
      <c r="D334" s="142">
        <v>9</v>
      </c>
    </row>
    <row r="335" spans="1:4" x14ac:dyDescent="0.2">
      <c r="A335" s="143" t="s">
        <v>10521</v>
      </c>
      <c r="B335" s="10" t="s">
        <v>10520</v>
      </c>
      <c r="C335" s="143">
        <v>1</v>
      </c>
      <c r="D335" s="142">
        <v>0.1</v>
      </c>
    </row>
    <row r="336" spans="1:4" x14ac:dyDescent="0.2">
      <c r="A336" s="143" t="s">
        <v>10525</v>
      </c>
      <c r="B336" s="10" t="s">
        <v>10524</v>
      </c>
      <c r="C336" s="143">
        <v>4</v>
      </c>
      <c r="D336" s="142">
        <v>0.4</v>
      </c>
    </row>
    <row r="337" spans="1:4" x14ac:dyDescent="0.2">
      <c r="A337" s="143" t="s">
        <v>861</v>
      </c>
      <c r="B337" s="10" t="s">
        <v>860</v>
      </c>
      <c r="C337" s="143">
        <v>610</v>
      </c>
      <c r="D337" s="142">
        <v>61</v>
      </c>
    </row>
    <row r="338" spans="1:4" x14ac:dyDescent="0.2">
      <c r="A338" s="143" t="s">
        <v>5185</v>
      </c>
      <c r="B338" s="10" t="s">
        <v>5184</v>
      </c>
      <c r="C338" s="143">
        <v>3.6</v>
      </c>
      <c r="D338" s="142">
        <v>4.1000000000000002E-2</v>
      </c>
    </row>
    <row r="339" spans="1:4" x14ac:dyDescent="0.2">
      <c r="A339" s="143" t="s">
        <v>4029</v>
      </c>
      <c r="B339" s="10" t="s">
        <v>4028</v>
      </c>
      <c r="C339" s="143" t="s">
        <v>105</v>
      </c>
      <c r="D339" s="142" t="s">
        <v>105</v>
      </c>
    </row>
    <row r="340" spans="1:4" x14ac:dyDescent="0.2">
      <c r="A340" s="143" t="s">
        <v>7842</v>
      </c>
      <c r="B340" s="10" t="s">
        <v>7841</v>
      </c>
      <c r="C340" s="143">
        <v>10</v>
      </c>
      <c r="D340" s="142">
        <v>55</v>
      </c>
    </row>
    <row r="341" spans="1:4" x14ac:dyDescent="0.2">
      <c r="A341" s="143" t="s">
        <v>6152</v>
      </c>
      <c r="B341" s="10" t="s">
        <v>6151</v>
      </c>
      <c r="C341" s="143">
        <v>100</v>
      </c>
      <c r="D341" s="142">
        <v>10</v>
      </c>
    </row>
    <row r="342" spans="1:4" x14ac:dyDescent="0.2">
      <c r="A342" s="143" t="s">
        <v>553</v>
      </c>
      <c r="B342" s="10" t="s">
        <v>552</v>
      </c>
      <c r="C342" s="143">
        <v>4400</v>
      </c>
      <c r="D342" s="142">
        <v>440</v>
      </c>
    </row>
    <row r="343" spans="1:4" x14ac:dyDescent="0.2">
      <c r="A343" s="143" t="s">
        <v>2824</v>
      </c>
      <c r="B343" s="10" t="s">
        <v>2823</v>
      </c>
      <c r="C343" s="143">
        <v>5600</v>
      </c>
      <c r="D343" s="142">
        <v>540</v>
      </c>
    </row>
    <row r="344" spans="1:4" x14ac:dyDescent="0.2">
      <c r="A344" s="143" t="s">
        <v>2591</v>
      </c>
      <c r="B344" s="10" t="s">
        <v>2590</v>
      </c>
      <c r="C344" s="143">
        <v>4800</v>
      </c>
      <c r="D344" s="142">
        <v>450</v>
      </c>
    </row>
    <row r="345" spans="1:4" x14ac:dyDescent="0.2">
      <c r="A345" s="143" t="s">
        <v>10635</v>
      </c>
      <c r="B345" s="10" t="s">
        <v>10634</v>
      </c>
      <c r="C345" s="143">
        <v>1000</v>
      </c>
      <c r="D345" s="142">
        <v>100</v>
      </c>
    </row>
    <row r="346" spans="1:4" x14ac:dyDescent="0.2">
      <c r="A346" s="143" t="s">
        <v>9164</v>
      </c>
      <c r="B346" s="10" t="s">
        <v>9163</v>
      </c>
      <c r="C346" s="143" t="s">
        <v>105</v>
      </c>
      <c r="D346" s="142" t="s">
        <v>105</v>
      </c>
    </row>
    <row r="347" spans="1:4" x14ac:dyDescent="0.2">
      <c r="A347" s="143" t="s">
        <v>5838</v>
      </c>
      <c r="B347" s="10" t="s">
        <v>5837</v>
      </c>
      <c r="C347" s="143">
        <v>1</v>
      </c>
      <c r="D347" s="142">
        <v>0.1</v>
      </c>
    </row>
    <row r="348" spans="1:4" x14ac:dyDescent="0.2">
      <c r="A348" s="143" t="s">
        <v>5973</v>
      </c>
      <c r="B348" s="10" t="s">
        <v>5972</v>
      </c>
      <c r="C348" s="143">
        <v>10</v>
      </c>
      <c r="D348" s="142">
        <v>1</v>
      </c>
    </row>
    <row r="349" spans="1:4" x14ac:dyDescent="0.2">
      <c r="A349" s="143" t="s">
        <v>6150</v>
      </c>
      <c r="B349" s="10" t="s">
        <v>6149</v>
      </c>
      <c r="C349" s="143">
        <v>100</v>
      </c>
      <c r="D349" s="142">
        <v>10</v>
      </c>
    </row>
    <row r="350" spans="1:4" x14ac:dyDescent="0.2">
      <c r="A350" s="143" t="s">
        <v>3019</v>
      </c>
      <c r="B350" s="10" t="s">
        <v>3018</v>
      </c>
      <c r="C350" s="143">
        <v>4800</v>
      </c>
      <c r="D350" s="142">
        <v>450</v>
      </c>
    </row>
    <row r="351" spans="1:4" x14ac:dyDescent="0.2">
      <c r="A351" s="143" t="s">
        <v>1793</v>
      </c>
      <c r="B351" s="10" t="s">
        <v>1792</v>
      </c>
      <c r="C351" s="143" t="s">
        <v>105</v>
      </c>
      <c r="D351" s="142" t="s">
        <v>105</v>
      </c>
    </row>
    <row r="352" spans="1:4" x14ac:dyDescent="0.2">
      <c r="A352" s="143" t="s">
        <v>3266</v>
      </c>
      <c r="B352" s="10" t="s">
        <v>3265</v>
      </c>
      <c r="C352" s="143">
        <v>6</v>
      </c>
      <c r="D352" s="142">
        <v>0.6</v>
      </c>
    </row>
    <row r="353" spans="1:4" x14ac:dyDescent="0.2">
      <c r="A353" s="143" t="s">
        <v>657</v>
      </c>
      <c r="B353" s="10" t="s">
        <v>656</v>
      </c>
      <c r="C353" s="143">
        <v>60</v>
      </c>
      <c r="D353" s="142">
        <v>6</v>
      </c>
    </row>
    <row r="354" spans="1:4" x14ac:dyDescent="0.2">
      <c r="A354" s="143" t="s">
        <v>2806</v>
      </c>
      <c r="B354" s="10" t="s">
        <v>2805</v>
      </c>
      <c r="C354" s="143">
        <v>4800</v>
      </c>
      <c r="D354" s="142">
        <v>450</v>
      </c>
    </row>
    <row r="355" spans="1:4" x14ac:dyDescent="0.2">
      <c r="A355" s="143" t="s">
        <v>6556</v>
      </c>
      <c r="B355" s="10" t="s">
        <v>6555</v>
      </c>
      <c r="C355" s="143">
        <v>20</v>
      </c>
      <c r="D355" s="142">
        <v>2</v>
      </c>
    </row>
    <row r="356" spans="1:4" x14ac:dyDescent="0.2">
      <c r="A356" s="143" t="s">
        <v>10258</v>
      </c>
      <c r="B356" s="10" t="s">
        <v>10257</v>
      </c>
      <c r="C356" s="143" t="s">
        <v>105</v>
      </c>
      <c r="D356" s="142" t="s">
        <v>105</v>
      </c>
    </row>
    <row r="357" spans="1:4" x14ac:dyDescent="0.2">
      <c r="A357" s="143" t="s">
        <v>7414</v>
      </c>
      <c r="B357" s="10" t="s">
        <v>7413</v>
      </c>
      <c r="C357" s="143">
        <v>29</v>
      </c>
      <c r="D357" s="142">
        <v>3</v>
      </c>
    </row>
    <row r="358" spans="1:4" x14ac:dyDescent="0.2">
      <c r="A358" s="143" t="s">
        <v>2424</v>
      </c>
      <c r="B358" s="10" t="s">
        <v>2423</v>
      </c>
      <c r="C358" s="143">
        <v>90</v>
      </c>
      <c r="D358" s="142">
        <v>9</v>
      </c>
    </row>
    <row r="359" spans="1:4" x14ac:dyDescent="0.2">
      <c r="A359" s="143" t="s">
        <v>3244</v>
      </c>
      <c r="B359" s="10" t="s">
        <v>3243</v>
      </c>
      <c r="C359" s="143">
        <v>90</v>
      </c>
      <c r="D359" s="142">
        <v>9</v>
      </c>
    </row>
    <row r="360" spans="1:4" x14ac:dyDescent="0.2">
      <c r="A360" s="143" t="s">
        <v>3232</v>
      </c>
      <c r="B360" s="10" t="s">
        <v>3231</v>
      </c>
      <c r="C360" s="143">
        <v>90</v>
      </c>
      <c r="D360" s="142">
        <v>9</v>
      </c>
    </row>
    <row r="361" spans="1:4" x14ac:dyDescent="0.2">
      <c r="A361" s="143" t="s">
        <v>2426</v>
      </c>
      <c r="B361" s="10" t="s">
        <v>2425</v>
      </c>
      <c r="C361" s="143">
        <v>90</v>
      </c>
      <c r="D361" s="142">
        <v>9</v>
      </c>
    </row>
    <row r="362" spans="1:4" x14ac:dyDescent="0.2">
      <c r="A362" s="143" t="s">
        <v>3769</v>
      </c>
      <c r="B362" s="10" t="s">
        <v>3768</v>
      </c>
      <c r="C362" s="143">
        <v>50</v>
      </c>
      <c r="D362" s="142">
        <v>5</v>
      </c>
    </row>
    <row r="363" spans="1:4" x14ac:dyDescent="0.2">
      <c r="A363" s="143" t="s">
        <v>6754</v>
      </c>
      <c r="B363" s="10" t="s">
        <v>6753</v>
      </c>
      <c r="C363" s="143">
        <v>150</v>
      </c>
      <c r="D363" s="142">
        <v>0.22</v>
      </c>
    </row>
    <row r="364" spans="1:4" x14ac:dyDescent="0.2">
      <c r="A364" s="143" t="s">
        <v>984</v>
      </c>
      <c r="B364" s="10" t="s">
        <v>983</v>
      </c>
      <c r="C364" s="143">
        <v>2800</v>
      </c>
      <c r="D364" s="142">
        <v>110</v>
      </c>
    </row>
    <row r="365" spans="1:4" x14ac:dyDescent="0.2">
      <c r="A365" s="143" t="s">
        <v>1601</v>
      </c>
      <c r="B365" s="10" t="s">
        <v>1600</v>
      </c>
      <c r="C365" s="143">
        <v>4800</v>
      </c>
      <c r="D365" s="142">
        <v>450</v>
      </c>
    </row>
    <row r="366" spans="1:4" x14ac:dyDescent="0.2">
      <c r="A366" s="143" t="s">
        <v>3759</v>
      </c>
      <c r="B366" s="10" t="s">
        <v>3758</v>
      </c>
      <c r="C366" s="143">
        <v>5</v>
      </c>
      <c r="D366" s="142">
        <v>0.5</v>
      </c>
    </row>
    <row r="367" spans="1:4" x14ac:dyDescent="0.2">
      <c r="A367" s="143" t="s">
        <v>9100</v>
      </c>
      <c r="B367" s="10" t="s">
        <v>9099</v>
      </c>
      <c r="C367" s="143">
        <v>66000</v>
      </c>
      <c r="D367" s="142">
        <v>7100</v>
      </c>
    </row>
    <row r="368" spans="1:4" x14ac:dyDescent="0.2">
      <c r="A368" s="143" t="s">
        <v>992</v>
      </c>
      <c r="B368" s="10" t="s">
        <v>991</v>
      </c>
      <c r="C368" s="143">
        <v>19000</v>
      </c>
      <c r="D368" s="142">
        <v>1600</v>
      </c>
    </row>
    <row r="369" spans="1:4" x14ac:dyDescent="0.2">
      <c r="A369" s="143" t="s">
        <v>727</v>
      </c>
      <c r="B369" s="10" t="s">
        <v>726</v>
      </c>
      <c r="C369" s="143">
        <v>510</v>
      </c>
      <c r="D369" s="142">
        <v>9.9</v>
      </c>
    </row>
    <row r="370" spans="1:4" x14ac:dyDescent="0.2">
      <c r="A370" s="143" t="s">
        <v>12195</v>
      </c>
      <c r="B370" s="10" t="s">
        <v>12194</v>
      </c>
      <c r="C370" s="143">
        <v>20</v>
      </c>
      <c r="D370" s="142">
        <v>2</v>
      </c>
    </row>
    <row r="371" spans="1:4" x14ac:dyDescent="0.2">
      <c r="A371" s="143" t="s">
        <v>9975</v>
      </c>
      <c r="B371" s="10" t="s">
        <v>9974</v>
      </c>
      <c r="C371" s="143">
        <v>100</v>
      </c>
      <c r="D371" s="142">
        <v>10</v>
      </c>
    </row>
    <row r="372" spans="1:4" x14ac:dyDescent="0.2">
      <c r="A372" s="143" t="s">
        <v>6646</v>
      </c>
      <c r="B372" s="10" t="s">
        <v>6645</v>
      </c>
      <c r="C372" s="143">
        <v>16400</v>
      </c>
      <c r="D372" s="142">
        <v>1640</v>
      </c>
    </row>
    <row r="373" spans="1:4" x14ac:dyDescent="0.2">
      <c r="A373" s="143" t="s">
        <v>11775</v>
      </c>
      <c r="B373" s="10" t="s">
        <v>11774</v>
      </c>
      <c r="C373" s="143">
        <v>50</v>
      </c>
      <c r="D373" s="142">
        <v>5</v>
      </c>
    </row>
    <row r="374" spans="1:4" x14ac:dyDescent="0.2">
      <c r="A374" s="143" t="s">
        <v>2007</v>
      </c>
      <c r="B374" s="10" t="s">
        <v>2006</v>
      </c>
      <c r="C374" s="143">
        <v>10000</v>
      </c>
      <c r="D374" s="142">
        <v>480</v>
      </c>
    </row>
    <row r="375" spans="1:4" x14ac:dyDescent="0.2">
      <c r="A375" s="143" t="s">
        <v>3546</v>
      </c>
      <c r="B375" s="10" t="s">
        <v>3545</v>
      </c>
      <c r="C375" s="143">
        <v>3.2</v>
      </c>
      <c r="D375" s="142">
        <v>0.82</v>
      </c>
    </row>
    <row r="376" spans="1:4" x14ac:dyDescent="0.2">
      <c r="A376" s="143" t="s">
        <v>9377</v>
      </c>
      <c r="B376" s="10" t="s">
        <v>9376</v>
      </c>
      <c r="C376" s="143">
        <v>3.7</v>
      </c>
      <c r="D376" s="142">
        <v>1.6</v>
      </c>
    </row>
    <row r="377" spans="1:4" x14ac:dyDescent="0.2">
      <c r="A377" s="143" t="s">
        <v>976</v>
      </c>
      <c r="B377" s="10" t="s">
        <v>975</v>
      </c>
      <c r="C377" s="143">
        <v>10</v>
      </c>
      <c r="D377" s="142">
        <v>1</v>
      </c>
    </row>
    <row r="378" spans="1:4" x14ac:dyDescent="0.2">
      <c r="A378" s="143" t="s">
        <v>3761</v>
      </c>
      <c r="B378" s="10" t="s">
        <v>3760</v>
      </c>
      <c r="C378" s="143">
        <v>30</v>
      </c>
      <c r="D378" s="142">
        <v>3</v>
      </c>
    </row>
    <row r="379" spans="1:4" x14ac:dyDescent="0.2">
      <c r="A379" s="143" t="s">
        <v>6756</v>
      </c>
      <c r="B379" s="10" t="s">
        <v>6755</v>
      </c>
      <c r="C379" s="143">
        <v>650</v>
      </c>
      <c r="D379" s="142">
        <v>2.9</v>
      </c>
    </row>
    <row r="380" spans="1:4" x14ac:dyDescent="0.2">
      <c r="A380" s="143" t="s">
        <v>2054</v>
      </c>
      <c r="B380" s="10" t="s">
        <v>2053</v>
      </c>
      <c r="C380" s="143">
        <v>33</v>
      </c>
      <c r="D380" s="142">
        <v>3.3</v>
      </c>
    </row>
    <row r="381" spans="1:4" x14ac:dyDescent="0.2">
      <c r="A381" s="143" t="s">
        <v>349</v>
      </c>
      <c r="B381" s="10" t="s">
        <v>348</v>
      </c>
      <c r="C381" s="143">
        <v>600</v>
      </c>
      <c r="D381" s="142">
        <v>60</v>
      </c>
    </row>
    <row r="382" spans="1:4" x14ac:dyDescent="0.2">
      <c r="A382" s="143" t="s">
        <v>1429</v>
      </c>
      <c r="B382" s="10" t="s">
        <v>1428</v>
      </c>
      <c r="C382" s="143">
        <v>4800</v>
      </c>
      <c r="D382" s="142">
        <v>450</v>
      </c>
    </row>
    <row r="383" spans="1:4" x14ac:dyDescent="0.2">
      <c r="A383" s="143" t="s">
        <v>10591</v>
      </c>
      <c r="B383" s="10" t="s">
        <v>10590</v>
      </c>
      <c r="C383" s="143">
        <v>120</v>
      </c>
      <c r="D383" s="142">
        <v>12</v>
      </c>
    </row>
    <row r="384" spans="1:4" x14ac:dyDescent="0.2">
      <c r="A384" s="143" t="s">
        <v>3779</v>
      </c>
      <c r="B384" s="10" t="s">
        <v>3778</v>
      </c>
      <c r="C384" s="143">
        <v>12</v>
      </c>
      <c r="D384" s="142">
        <v>1.2</v>
      </c>
    </row>
    <row r="385" spans="1:4" x14ac:dyDescent="0.2">
      <c r="A385" s="143" t="s">
        <v>10568</v>
      </c>
      <c r="B385" s="10" t="s">
        <v>10567</v>
      </c>
      <c r="C385" s="143">
        <v>140</v>
      </c>
      <c r="D385" s="142">
        <v>14</v>
      </c>
    </row>
    <row r="386" spans="1:4" x14ac:dyDescent="0.2">
      <c r="A386" s="143" t="s">
        <v>9550</v>
      </c>
      <c r="B386" s="10" t="s">
        <v>9549</v>
      </c>
      <c r="C386" s="143" t="s">
        <v>105</v>
      </c>
      <c r="D386" s="142" t="s">
        <v>105</v>
      </c>
    </row>
    <row r="387" spans="1:4" x14ac:dyDescent="0.2">
      <c r="A387" s="143" t="s">
        <v>9551</v>
      </c>
      <c r="B387" s="10" t="s">
        <v>9549</v>
      </c>
      <c r="C387" s="143">
        <v>500</v>
      </c>
      <c r="D387" s="142">
        <v>50</v>
      </c>
    </row>
    <row r="388" spans="1:4" x14ac:dyDescent="0.2">
      <c r="A388" s="143" t="s">
        <v>1522</v>
      </c>
      <c r="B388" s="10" t="s">
        <v>1521</v>
      </c>
      <c r="C388" s="143">
        <v>4800</v>
      </c>
      <c r="D388" s="142">
        <v>450</v>
      </c>
    </row>
    <row r="389" spans="1:4" x14ac:dyDescent="0.2">
      <c r="A389" s="143" t="s">
        <v>3561</v>
      </c>
      <c r="B389" s="10" t="s">
        <v>3560</v>
      </c>
      <c r="C389" s="143">
        <v>330</v>
      </c>
      <c r="D389" s="142">
        <v>2.1</v>
      </c>
    </row>
    <row r="390" spans="1:4" x14ac:dyDescent="0.2">
      <c r="A390" s="143" t="s">
        <v>6805</v>
      </c>
      <c r="B390" s="10" t="s">
        <v>6804</v>
      </c>
      <c r="C390" s="143">
        <v>250</v>
      </c>
      <c r="D390" s="142">
        <v>25</v>
      </c>
    </row>
    <row r="391" spans="1:4" x14ac:dyDescent="0.2">
      <c r="A391" s="143" t="s">
        <v>7390</v>
      </c>
      <c r="B391" s="10" t="s">
        <v>7389</v>
      </c>
      <c r="C391" s="143">
        <v>50</v>
      </c>
      <c r="D391" s="142">
        <v>5</v>
      </c>
    </row>
    <row r="392" spans="1:4" x14ac:dyDescent="0.2">
      <c r="A392" s="143" t="s">
        <v>1452</v>
      </c>
      <c r="B392" s="10" t="s">
        <v>1451</v>
      </c>
      <c r="C392" s="143">
        <v>1700</v>
      </c>
      <c r="D392" s="142">
        <v>330</v>
      </c>
    </row>
    <row r="393" spans="1:4" x14ac:dyDescent="0.2">
      <c r="A393" s="143" t="s">
        <v>7396</v>
      </c>
      <c r="B393" s="10" t="s">
        <v>7395</v>
      </c>
      <c r="C393" s="143" t="s">
        <v>105</v>
      </c>
      <c r="D393" s="142" t="s">
        <v>105</v>
      </c>
    </row>
    <row r="394" spans="1:4" x14ac:dyDescent="0.2">
      <c r="A394" s="143" t="s">
        <v>7397</v>
      </c>
      <c r="B394" s="10" t="s">
        <v>7395</v>
      </c>
      <c r="C394" s="143">
        <v>175</v>
      </c>
      <c r="D394" s="142">
        <v>17.5</v>
      </c>
    </row>
    <row r="395" spans="1:4" x14ac:dyDescent="0.2">
      <c r="A395" s="143" t="s">
        <v>3757</v>
      </c>
      <c r="B395" s="10" t="s">
        <v>3756</v>
      </c>
      <c r="C395" s="143">
        <v>50</v>
      </c>
      <c r="D395" s="142">
        <v>5</v>
      </c>
    </row>
    <row r="396" spans="1:4" x14ac:dyDescent="0.2">
      <c r="A396" s="143" t="s">
        <v>10546</v>
      </c>
      <c r="B396" s="10" t="s">
        <v>10545</v>
      </c>
      <c r="C396" s="143">
        <v>20</v>
      </c>
      <c r="D396" s="142">
        <v>2</v>
      </c>
    </row>
    <row r="397" spans="1:4" x14ac:dyDescent="0.2">
      <c r="A397" s="143" t="s">
        <v>5096</v>
      </c>
      <c r="B397" s="10" t="s">
        <v>5095</v>
      </c>
      <c r="C397" s="143">
        <v>30</v>
      </c>
      <c r="D397" s="142">
        <v>3</v>
      </c>
    </row>
    <row r="398" spans="1:4" x14ac:dyDescent="0.2">
      <c r="A398" s="143" t="s">
        <v>1886</v>
      </c>
      <c r="B398" s="10" t="s">
        <v>1885</v>
      </c>
      <c r="C398" s="143">
        <v>4800</v>
      </c>
      <c r="D398" s="142">
        <v>450</v>
      </c>
    </row>
    <row r="399" spans="1:4" x14ac:dyDescent="0.2">
      <c r="A399" s="143" t="s">
        <v>6760</v>
      </c>
      <c r="B399" s="10" t="s">
        <v>6759</v>
      </c>
      <c r="C399" s="143">
        <v>450</v>
      </c>
      <c r="D399" s="142">
        <v>4.5</v>
      </c>
    </row>
    <row r="400" spans="1:4" x14ac:dyDescent="0.2">
      <c r="A400" s="143" t="s">
        <v>1905</v>
      </c>
      <c r="B400" s="10" t="s">
        <v>1904</v>
      </c>
      <c r="C400" s="143">
        <v>1700</v>
      </c>
      <c r="D400" s="142">
        <v>330</v>
      </c>
    </row>
    <row r="401" spans="1:4" x14ac:dyDescent="0.2">
      <c r="A401" s="143" t="s">
        <v>7392</v>
      </c>
      <c r="B401" s="10" t="s">
        <v>7391</v>
      </c>
      <c r="C401" s="143">
        <v>1</v>
      </c>
      <c r="D401" s="142">
        <v>0.1</v>
      </c>
    </row>
    <row r="402" spans="1:4" x14ac:dyDescent="0.2">
      <c r="A402" s="143" t="s">
        <v>8570</v>
      </c>
      <c r="B402" s="10" t="s">
        <v>8569</v>
      </c>
      <c r="C402" s="143">
        <v>4800</v>
      </c>
      <c r="D402" s="142">
        <v>480</v>
      </c>
    </row>
    <row r="403" spans="1:4" x14ac:dyDescent="0.2">
      <c r="A403" s="143" t="s">
        <v>1283</v>
      </c>
      <c r="B403" s="10" t="s">
        <v>1282</v>
      </c>
      <c r="C403" s="143">
        <v>100</v>
      </c>
      <c r="D403" s="142">
        <v>10</v>
      </c>
    </row>
    <row r="404" spans="1:4" x14ac:dyDescent="0.2">
      <c r="A404" s="143" t="s">
        <v>3444</v>
      </c>
      <c r="B404" s="10" t="s">
        <v>3443</v>
      </c>
      <c r="C404" s="143">
        <v>740</v>
      </c>
      <c r="D404" s="142">
        <v>74</v>
      </c>
    </row>
    <row r="405" spans="1:4" x14ac:dyDescent="0.2">
      <c r="A405" s="143" t="s">
        <v>5139</v>
      </c>
      <c r="B405" s="10" t="s">
        <v>5138</v>
      </c>
      <c r="C405" s="143">
        <v>0.5</v>
      </c>
      <c r="D405" s="142">
        <v>0.05</v>
      </c>
    </row>
    <row r="406" spans="1:4" x14ac:dyDescent="0.2">
      <c r="A406" s="143" t="s">
        <v>2743</v>
      </c>
      <c r="B406" s="10" t="s">
        <v>2742</v>
      </c>
      <c r="C406" s="143">
        <v>1500</v>
      </c>
      <c r="D406" s="142">
        <v>150</v>
      </c>
    </row>
    <row r="407" spans="1:4" x14ac:dyDescent="0.2">
      <c r="A407" s="143" t="s">
        <v>8485</v>
      </c>
      <c r="B407" s="10" t="s">
        <v>8484</v>
      </c>
      <c r="C407" s="143">
        <v>1200</v>
      </c>
      <c r="D407" s="142">
        <v>120</v>
      </c>
    </row>
    <row r="408" spans="1:4" x14ac:dyDescent="0.2">
      <c r="A408" s="143" t="s">
        <v>1355</v>
      </c>
      <c r="B408" s="10" t="s">
        <v>1354</v>
      </c>
      <c r="C408" s="143">
        <v>150</v>
      </c>
      <c r="D408" s="142"/>
    </row>
    <row r="409" spans="1:4" x14ac:dyDescent="0.2">
      <c r="A409" s="143" t="s">
        <v>2193</v>
      </c>
      <c r="B409" s="10" t="s">
        <v>2192</v>
      </c>
      <c r="C409" s="143">
        <v>600</v>
      </c>
      <c r="D409" s="142">
        <v>60</v>
      </c>
    </row>
    <row r="410" spans="1:4" x14ac:dyDescent="0.2">
      <c r="A410" s="143" t="s">
        <v>1674</v>
      </c>
      <c r="B410" s="10" t="s">
        <v>1673</v>
      </c>
      <c r="C410" s="143">
        <v>5700</v>
      </c>
      <c r="D410" s="142">
        <v>570</v>
      </c>
    </row>
    <row r="411" spans="1:4" x14ac:dyDescent="0.2">
      <c r="A411" s="143" t="s">
        <v>1678</v>
      </c>
      <c r="B411" s="10" t="s">
        <v>1677</v>
      </c>
      <c r="C411" s="143">
        <v>5700</v>
      </c>
      <c r="D411" s="142">
        <v>570</v>
      </c>
    </row>
    <row r="412" spans="1:4" x14ac:dyDescent="0.2">
      <c r="A412" s="143" t="s">
        <v>7591</v>
      </c>
      <c r="B412" s="10" t="s">
        <v>7590</v>
      </c>
      <c r="C412" s="143">
        <v>1200</v>
      </c>
      <c r="D412" s="142">
        <v>120</v>
      </c>
    </row>
    <row r="413" spans="1:4" x14ac:dyDescent="0.2">
      <c r="A413" s="143" t="s">
        <v>1145</v>
      </c>
      <c r="B413" s="10" t="s">
        <v>1144</v>
      </c>
      <c r="C413" s="143">
        <v>2450</v>
      </c>
      <c r="D413" s="142">
        <v>245</v>
      </c>
    </row>
    <row r="414" spans="1:4" x14ac:dyDescent="0.2">
      <c r="A414" s="143" t="s">
        <v>1153</v>
      </c>
      <c r="B414" s="10" t="s">
        <v>1152</v>
      </c>
      <c r="C414" s="143">
        <v>2450</v>
      </c>
      <c r="D414" s="142">
        <v>245</v>
      </c>
    </row>
    <row r="415" spans="1:4" x14ac:dyDescent="0.2">
      <c r="A415" s="143" t="s">
        <v>1159</v>
      </c>
      <c r="B415" s="10" t="s">
        <v>1158</v>
      </c>
      <c r="C415" s="143">
        <v>2450</v>
      </c>
      <c r="D415" s="142">
        <v>245</v>
      </c>
    </row>
    <row r="416" spans="1:4" x14ac:dyDescent="0.2">
      <c r="A416" s="143" t="s">
        <v>7520</v>
      </c>
      <c r="B416" s="10" t="s">
        <v>7519</v>
      </c>
      <c r="C416" s="143">
        <v>1000</v>
      </c>
      <c r="D416" s="142">
        <v>100</v>
      </c>
    </row>
    <row r="417" spans="1:4" x14ac:dyDescent="0.2">
      <c r="A417" s="143" t="s">
        <v>11704</v>
      </c>
      <c r="B417" s="10" t="s">
        <v>11703</v>
      </c>
      <c r="C417" s="143">
        <v>0.5</v>
      </c>
      <c r="D417" s="142">
        <v>0.05</v>
      </c>
    </row>
    <row r="418" spans="1:4" x14ac:dyDescent="0.2">
      <c r="A418" s="143" t="s">
        <v>9476</v>
      </c>
      <c r="B418" s="10" t="s">
        <v>9475</v>
      </c>
      <c r="C418" s="143">
        <v>1000</v>
      </c>
      <c r="D418" s="142">
        <v>100</v>
      </c>
    </row>
    <row r="419" spans="1:4" x14ac:dyDescent="0.2">
      <c r="A419" s="143" t="s">
        <v>11981</v>
      </c>
      <c r="B419" s="10" t="s">
        <v>11980</v>
      </c>
      <c r="C419" s="143">
        <v>70</v>
      </c>
      <c r="D419" s="142">
        <v>7</v>
      </c>
    </row>
    <row r="420" spans="1:4" x14ac:dyDescent="0.2">
      <c r="A420" s="143" t="s">
        <v>2655</v>
      </c>
      <c r="B420" s="10" t="s">
        <v>2654</v>
      </c>
      <c r="C420" s="143">
        <v>100</v>
      </c>
      <c r="D420" s="142">
        <v>10</v>
      </c>
    </row>
    <row r="421" spans="1:4" x14ac:dyDescent="0.2">
      <c r="A421" s="143" t="s">
        <v>9429</v>
      </c>
      <c r="B421" s="10" t="s">
        <v>9428</v>
      </c>
      <c r="C421" s="143">
        <v>140</v>
      </c>
      <c r="D421" s="142">
        <v>14</v>
      </c>
    </row>
    <row r="422" spans="1:4" x14ac:dyDescent="0.2">
      <c r="A422" s="143" t="s">
        <v>11637</v>
      </c>
      <c r="B422" s="10" t="s">
        <v>11636</v>
      </c>
      <c r="C422" s="143">
        <v>3</v>
      </c>
      <c r="D422" s="142">
        <v>0.3</v>
      </c>
    </row>
    <row r="423" spans="1:4" x14ac:dyDescent="0.2">
      <c r="A423" s="143" t="s">
        <v>5818</v>
      </c>
      <c r="B423" s="10" t="s">
        <v>5817</v>
      </c>
      <c r="C423" s="143">
        <v>50</v>
      </c>
      <c r="D423" s="142">
        <v>5</v>
      </c>
    </row>
    <row r="424" spans="1:4" x14ac:dyDescent="0.2">
      <c r="A424" s="143" t="s">
        <v>11614</v>
      </c>
      <c r="B424" s="10" t="s">
        <v>11613</v>
      </c>
      <c r="C424" s="143">
        <v>100</v>
      </c>
      <c r="D424" s="142">
        <v>10</v>
      </c>
    </row>
    <row r="425" spans="1:4" x14ac:dyDescent="0.2">
      <c r="A425" s="143" t="s">
        <v>7587</v>
      </c>
      <c r="B425" s="10" t="s">
        <v>7586</v>
      </c>
      <c r="C425" s="143">
        <v>1250</v>
      </c>
      <c r="D425" s="142">
        <v>125</v>
      </c>
    </row>
    <row r="426" spans="1:4" x14ac:dyDescent="0.2">
      <c r="A426" s="143" t="s">
        <v>3384</v>
      </c>
      <c r="B426" s="10" t="s">
        <v>3383</v>
      </c>
      <c r="C426" s="143">
        <v>100</v>
      </c>
      <c r="D426" s="142">
        <v>10</v>
      </c>
    </row>
    <row r="427" spans="1:4" x14ac:dyDescent="0.2">
      <c r="A427" s="143" t="s">
        <v>9190</v>
      </c>
      <c r="B427" s="10" t="s">
        <v>9189</v>
      </c>
      <c r="C427" s="143">
        <v>210</v>
      </c>
      <c r="D427" s="142">
        <v>21</v>
      </c>
    </row>
    <row r="428" spans="1:4" x14ac:dyDescent="0.2">
      <c r="A428" s="143" t="s">
        <v>2003</v>
      </c>
      <c r="B428" s="10" t="s">
        <v>2002</v>
      </c>
      <c r="C428" s="143">
        <v>220</v>
      </c>
      <c r="D428" s="142">
        <v>22</v>
      </c>
    </row>
    <row r="429" spans="1:4" x14ac:dyDescent="0.2">
      <c r="A429" s="143" t="s">
        <v>2390</v>
      </c>
      <c r="B429" s="10" t="s">
        <v>2389</v>
      </c>
      <c r="C429" s="143">
        <v>5600</v>
      </c>
      <c r="D429" s="142">
        <v>200</v>
      </c>
    </row>
    <row r="430" spans="1:4" x14ac:dyDescent="0.2">
      <c r="A430" s="143" t="s">
        <v>9204</v>
      </c>
      <c r="B430" s="10" t="s">
        <v>9203</v>
      </c>
      <c r="C430" s="143">
        <v>2450</v>
      </c>
      <c r="D430" s="142">
        <v>245</v>
      </c>
    </row>
    <row r="431" spans="1:4" x14ac:dyDescent="0.2">
      <c r="A431" s="143" t="s">
        <v>1918</v>
      </c>
      <c r="B431" s="10" t="s">
        <v>1917</v>
      </c>
      <c r="C431" s="143" t="s">
        <v>105</v>
      </c>
      <c r="D431" s="142" t="s">
        <v>105</v>
      </c>
    </row>
    <row r="432" spans="1:4" x14ac:dyDescent="0.2">
      <c r="A432" s="143" t="s">
        <v>1919</v>
      </c>
      <c r="B432" s="10" t="s">
        <v>1917</v>
      </c>
      <c r="C432" s="143">
        <v>1000</v>
      </c>
      <c r="D432" s="142">
        <v>100</v>
      </c>
    </row>
    <row r="433" spans="1:4" x14ac:dyDescent="0.2">
      <c r="A433" s="143" t="s">
        <v>2438</v>
      </c>
      <c r="B433" s="10" t="s">
        <v>2437</v>
      </c>
      <c r="C433" s="143">
        <v>5300</v>
      </c>
      <c r="D433" s="142">
        <v>530</v>
      </c>
    </row>
    <row r="434" spans="1:4" x14ac:dyDescent="0.2">
      <c r="A434" s="143" t="s">
        <v>731</v>
      </c>
      <c r="B434" s="10" t="s">
        <v>730</v>
      </c>
      <c r="C434" s="143">
        <v>4400</v>
      </c>
      <c r="D434" s="142">
        <v>440</v>
      </c>
    </row>
    <row r="435" spans="1:4" x14ac:dyDescent="0.2">
      <c r="A435" s="143" t="s">
        <v>3663</v>
      </c>
      <c r="B435" s="10" t="s">
        <v>3662</v>
      </c>
      <c r="C435" s="143">
        <v>1800</v>
      </c>
      <c r="D435" s="142">
        <v>180</v>
      </c>
    </row>
    <row r="436" spans="1:4" x14ac:dyDescent="0.2">
      <c r="A436" s="143" t="s">
        <v>4695</v>
      </c>
      <c r="B436" s="10" t="s">
        <v>4694</v>
      </c>
      <c r="C436" s="143">
        <v>26</v>
      </c>
      <c r="D436" s="142">
        <v>90</v>
      </c>
    </row>
    <row r="437" spans="1:4" x14ac:dyDescent="0.2">
      <c r="A437" s="143" t="s">
        <v>5510</v>
      </c>
      <c r="B437" s="10" t="s">
        <v>5509</v>
      </c>
      <c r="C437" s="143">
        <v>180</v>
      </c>
      <c r="D437" s="142">
        <v>18</v>
      </c>
    </row>
    <row r="438" spans="1:4" x14ac:dyDescent="0.2">
      <c r="A438" s="143" t="s">
        <v>2885</v>
      </c>
      <c r="B438" s="10" t="s">
        <v>2884</v>
      </c>
      <c r="C438" s="143">
        <v>0.75</v>
      </c>
      <c r="D438" s="142">
        <v>4</v>
      </c>
    </row>
    <row r="439" spans="1:4" x14ac:dyDescent="0.2">
      <c r="A439" s="143" t="s">
        <v>10844</v>
      </c>
      <c r="B439" s="10" t="s">
        <v>10843</v>
      </c>
      <c r="C439" s="143" t="s">
        <v>105</v>
      </c>
      <c r="D439" s="142" t="s">
        <v>105</v>
      </c>
    </row>
    <row r="440" spans="1:4" x14ac:dyDescent="0.2">
      <c r="A440" s="143" t="s">
        <v>1122</v>
      </c>
      <c r="B440" s="10" t="s">
        <v>1121</v>
      </c>
      <c r="C440" s="143">
        <v>3700</v>
      </c>
      <c r="D440" s="142">
        <v>370</v>
      </c>
    </row>
    <row r="441" spans="1:4" x14ac:dyDescent="0.2">
      <c r="A441" s="143" t="s">
        <v>2084</v>
      </c>
      <c r="B441" s="10" t="s">
        <v>2083</v>
      </c>
      <c r="C441" s="143">
        <v>55</v>
      </c>
      <c r="D441" s="142">
        <v>50</v>
      </c>
    </row>
    <row r="442" spans="1:4" x14ac:dyDescent="0.2">
      <c r="A442" s="143" t="s">
        <v>1185</v>
      </c>
      <c r="B442" s="10" t="s">
        <v>1184</v>
      </c>
      <c r="C442" s="143">
        <v>900</v>
      </c>
      <c r="D442" s="142">
        <v>90</v>
      </c>
    </row>
    <row r="443" spans="1:4" x14ac:dyDescent="0.2">
      <c r="A443" s="143" t="s">
        <v>12349</v>
      </c>
      <c r="B443" s="10" t="s">
        <v>12348</v>
      </c>
      <c r="C443" s="143">
        <v>420</v>
      </c>
      <c r="D443" s="142">
        <v>300</v>
      </c>
    </row>
    <row r="444" spans="1:4" x14ac:dyDescent="0.2">
      <c r="A444" s="143" t="s">
        <v>1755</v>
      </c>
      <c r="B444" s="10" t="s">
        <v>1754</v>
      </c>
      <c r="C444" s="143">
        <v>10000</v>
      </c>
      <c r="D444" s="142">
        <v>2700</v>
      </c>
    </row>
    <row r="445" spans="1:4" x14ac:dyDescent="0.2">
      <c r="A445" s="143" t="s">
        <v>778</v>
      </c>
      <c r="B445" s="10" t="s">
        <v>777</v>
      </c>
      <c r="C445" s="143">
        <v>60</v>
      </c>
      <c r="D445" s="142">
        <v>6</v>
      </c>
    </row>
    <row r="446" spans="1:4" x14ac:dyDescent="0.2">
      <c r="A446" s="143" t="s">
        <v>8499</v>
      </c>
      <c r="B446" s="10" t="s">
        <v>8498</v>
      </c>
      <c r="C446" s="143">
        <v>820</v>
      </c>
      <c r="D446" s="142">
        <v>82</v>
      </c>
    </row>
    <row r="447" spans="1:4" x14ac:dyDescent="0.2">
      <c r="A447" s="143" t="s">
        <v>3204</v>
      </c>
      <c r="B447" s="10" t="s">
        <v>3203</v>
      </c>
      <c r="C447" s="143">
        <v>1000</v>
      </c>
      <c r="D447" s="142">
        <v>100</v>
      </c>
    </row>
    <row r="448" spans="1:4" x14ac:dyDescent="0.2">
      <c r="A448" s="143" t="s">
        <v>311</v>
      </c>
      <c r="B448" s="10" t="s">
        <v>310</v>
      </c>
      <c r="C448" s="143">
        <v>750</v>
      </c>
      <c r="D448" s="142">
        <v>75</v>
      </c>
    </row>
    <row r="449" spans="1:4" x14ac:dyDescent="0.2">
      <c r="A449" s="143" t="s">
        <v>6099</v>
      </c>
      <c r="B449" s="10" t="s">
        <v>6098</v>
      </c>
      <c r="C449" s="143">
        <v>260</v>
      </c>
      <c r="D449" s="142">
        <v>5.4</v>
      </c>
    </row>
    <row r="450" spans="1:4" x14ac:dyDescent="0.2">
      <c r="A450" s="143" t="s">
        <v>4550</v>
      </c>
      <c r="B450" s="10" t="s">
        <v>4549</v>
      </c>
      <c r="C450" s="143" t="s">
        <v>105</v>
      </c>
      <c r="D450" s="142" t="s">
        <v>105</v>
      </c>
    </row>
    <row r="451" spans="1:4" x14ac:dyDescent="0.2">
      <c r="A451" s="143" t="s">
        <v>6089</v>
      </c>
      <c r="B451" s="10" t="s">
        <v>6088</v>
      </c>
      <c r="C451" s="143">
        <v>8500</v>
      </c>
      <c r="D451" s="142">
        <v>850</v>
      </c>
    </row>
    <row r="452" spans="1:4" x14ac:dyDescent="0.2">
      <c r="A452" s="143" t="s">
        <v>7969</v>
      </c>
      <c r="B452" s="10" t="s">
        <v>7968</v>
      </c>
      <c r="C452" s="143">
        <v>4200</v>
      </c>
      <c r="D452" s="142">
        <v>420</v>
      </c>
    </row>
    <row r="453" spans="1:4" x14ac:dyDescent="0.2">
      <c r="A453" s="143" t="s">
        <v>7965</v>
      </c>
      <c r="B453" s="10" t="s">
        <v>7964</v>
      </c>
      <c r="C453" s="143">
        <v>460</v>
      </c>
      <c r="D453" s="142">
        <v>46</v>
      </c>
    </row>
    <row r="454" spans="1:4" x14ac:dyDescent="0.2">
      <c r="A454" s="143" t="s">
        <v>7973</v>
      </c>
      <c r="B454" s="10" t="s">
        <v>7972</v>
      </c>
      <c r="C454" s="143">
        <v>50</v>
      </c>
      <c r="D454" s="142">
        <v>5</v>
      </c>
    </row>
    <row r="455" spans="1:4" x14ac:dyDescent="0.2">
      <c r="A455" s="143" t="s">
        <v>3476</v>
      </c>
      <c r="B455" s="10" t="s">
        <v>3475</v>
      </c>
      <c r="C455" s="143">
        <v>120</v>
      </c>
      <c r="D455" s="142">
        <v>12</v>
      </c>
    </row>
    <row r="456" spans="1:4" x14ac:dyDescent="0.2">
      <c r="A456" s="143" t="s">
        <v>7323</v>
      </c>
      <c r="B456" s="10" t="s">
        <v>7322</v>
      </c>
      <c r="C456" s="143">
        <v>720</v>
      </c>
      <c r="D456" s="142">
        <v>72</v>
      </c>
    </row>
    <row r="457" spans="1:4" x14ac:dyDescent="0.2">
      <c r="A457" s="143" t="s">
        <v>11396</v>
      </c>
      <c r="B457" s="10" t="s">
        <v>11395</v>
      </c>
      <c r="C457" s="143">
        <v>25</v>
      </c>
      <c r="D457" s="142">
        <v>2.5</v>
      </c>
    </row>
    <row r="458" spans="1:4" x14ac:dyDescent="0.2">
      <c r="A458" s="143" t="s">
        <v>8267</v>
      </c>
      <c r="B458" s="10" t="s">
        <v>8266</v>
      </c>
      <c r="C458" s="143">
        <v>10</v>
      </c>
      <c r="D458" s="142">
        <v>1</v>
      </c>
    </row>
    <row r="459" spans="1:4" x14ac:dyDescent="0.2">
      <c r="A459" s="143" t="s">
        <v>10599</v>
      </c>
      <c r="B459" s="10" t="s">
        <v>10598</v>
      </c>
      <c r="C459" s="143">
        <v>500</v>
      </c>
      <c r="D459" s="142">
        <v>50</v>
      </c>
    </row>
    <row r="460" spans="1:4" x14ac:dyDescent="0.2">
      <c r="A460" s="143" t="s">
        <v>8800</v>
      </c>
      <c r="B460" s="10" t="s">
        <v>8799</v>
      </c>
      <c r="C460" s="143">
        <v>2200</v>
      </c>
      <c r="D460" s="142">
        <v>180</v>
      </c>
    </row>
    <row r="461" spans="1:4" x14ac:dyDescent="0.2">
      <c r="A461" s="143" t="s">
        <v>8328</v>
      </c>
      <c r="B461" s="10" t="s">
        <v>8327</v>
      </c>
      <c r="C461" s="143">
        <v>4.4000000000000004</v>
      </c>
      <c r="D461" s="142">
        <v>10</v>
      </c>
    </row>
    <row r="462" spans="1:4" x14ac:dyDescent="0.2">
      <c r="A462" s="143" t="s">
        <v>3470</v>
      </c>
      <c r="B462" s="10" t="s">
        <v>3469</v>
      </c>
      <c r="C462" s="143">
        <v>2750</v>
      </c>
      <c r="D462" s="142">
        <v>275</v>
      </c>
    </row>
    <row r="463" spans="1:4" x14ac:dyDescent="0.2">
      <c r="A463" s="143" t="s">
        <v>3472</v>
      </c>
      <c r="B463" s="10" t="s">
        <v>3471</v>
      </c>
      <c r="C463" s="143">
        <v>2750</v>
      </c>
      <c r="D463" s="142">
        <v>275</v>
      </c>
    </row>
    <row r="464" spans="1:4" x14ac:dyDescent="0.2">
      <c r="A464" s="143" t="s">
        <v>9614</v>
      </c>
      <c r="B464" s="10" t="s">
        <v>9613</v>
      </c>
      <c r="C464" s="143">
        <v>2750</v>
      </c>
      <c r="D464" s="142">
        <v>275</v>
      </c>
    </row>
    <row r="465" spans="1:4" x14ac:dyDescent="0.2">
      <c r="A465" s="143" t="s">
        <v>9621</v>
      </c>
      <c r="B465" s="10" t="s">
        <v>9620</v>
      </c>
      <c r="C465" s="143">
        <v>2750</v>
      </c>
      <c r="D465" s="142">
        <v>275</v>
      </c>
    </row>
    <row r="466" spans="1:4" x14ac:dyDescent="0.2">
      <c r="A466" s="143" t="s">
        <v>8324</v>
      </c>
      <c r="B466" s="10" t="s">
        <v>8323</v>
      </c>
      <c r="C466" s="143">
        <v>46</v>
      </c>
      <c r="D466" s="142">
        <v>4.5999999999999996</v>
      </c>
    </row>
    <row r="467" spans="1:4" x14ac:dyDescent="0.2">
      <c r="A467" s="143" t="s">
        <v>8326</v>
      </c>
      <c r="B467" s="10" t="s">
        <v>8325</v>
      </c>
      <c r="C467" s="143">
        <v>19</v>
      </c>
      <c r="D467" s="142">
        <v>30</v>
      </c>
    </row>
    <row r="468" spans="1:4" x14ac:dyDescent="0.2">
      <c r="A468" s="143" t="s">
        <v>8794</v>
      </c>
      <c r="B468" s="10" t="s">
        <v>8793</v>
      </c>
      <c r="C468" s="143">
        <v>90</v>
      </c>
      <c r="D468" s="142">
        <v>9</v>
      </c>
    </row>
    <row r="469" spans="1:4" x14ac:dyDescent="0.2">
      <c r="A469" s="143" t="s">
        <v>804</v>
      </c>
      <c r="B469" s="10" t="s">
        <v>803</v>
      </c>
      <c r="C469" s="143">
        <v>1</v>
      </c>
      <c r="D469" s="142">
        <v>0.1</v>
      </c>
    </row>
    <row r="470" spans="1:4" x14ac:dyDescent="0.2">
      <c r="A470" s="143" t="s">
        <v>10792</v>
      </c>
      <c r="B470" s="10" t="s">
        <v>10791</v>
      </c>
      <c r="C470" s="143">
        <v>450</v>
      </c>
      <c r="D470" s="142">
        <v>45</v>
      </c>
    </row>
    <row r="471" spans="1:4" x14ac:dyDescent="0.2">
      <c r="A471" s="143" t="s">
        <v>1666</v>
      </c>
      <c r="B471" s="10" t="s">
        <v>1665</v>
      </c>
      <c r="C471" s="143">
        <v>30</v>
      </c>
      <c r="D471" s="142">
        <v>3</v>
      </c>
    </row>
    <row r="472" spans="1:4" x14ac:dyDescent="0.2">
      <c r="A472" s="143" t="s">
        <v>1961</v>
      </c>
      <c r="B472" s="10" t="s">
        <v>1960</v>
      </c>
      <c r="C472" s="143">
        <v>20</v>
      </c>
      <c r="D472" s="142">
        <v>2</v>
      </c>
    </row>
    <row r="473" spans="1:4" x14ac:dyDescent="0.2">
      <c r="A473" s="143" t="s">
        <v>7357</v>
      </c>
      <c r="B473" s="10" t="s">
        <v>7356</v>
      </c>
      <c r="C473" s="143">
        <v>100</v>
      </c>
      <c r="D473" s="142">
        <v>10</v>
      </c>
    </row>
    <row r="474" spans="1:4" x14ac:dyDescent="0.2">
      <c r="A474" s="143" t="s">
        <v>4480</v>
      </c>
      <c r="B474" s="10" t="s">
        <v>4479</v>
      </c>
      <c r="C474" s="143">
        <v>210</v>
      </c>
      <c r="D474" s="142">
        <v>21</v>
      </c>
    </row>
    <row r="475" spans="1:4" x14ac:dyDescent="0.2">
      <c r="A475" s="143" t="s">
        <v>6682</v>
      </c>
      <c r="B475" s="10" t="s">
        <v>6681</v>
      </c>
      <c r="C475" s="143">
        <v>840</v>
      </c>
      <c r="D475" s="142">
        <v>84</v>
      </c>
    </row>
    <row r="476" spans="1:4" x14ac:dyDescent="0.2">
      <c r="A476" s="143" t="s">
        <v>1124</v>
      </c>
      <c r="B476" s="10" t="s">
        <v>1123</v>
      </c>
      <c r="C476" s="143">
        <v>2700</v>
      </c>
      <c r="D476" s="142">
        <v>270</v>
      </c>
    </row>
    <row r="477" spans="1:4" x14ac:dyDescent="0.2">
      <c r="A477" s="143" t="s">
        <v>695</v>
      </c>
      <c r="B477" s="10" t="s">
        <v>694</v>
      </c>
      <c r="C477" s="143">
        <v>4400</v>
      </c>
      <c r="D477" s="142">
        <v>54</v>
      </c>
    </row>
    <row r="478" spans="1:4" x14ac:dyDescent="0.2">
      <c r="A478" s="143" t="s">
        <v>2678</v>
      </c>
      <c r="B478" s="10" t="s">
        <v>2677</v>
      </c>
      <c r="C478" s="143">
        <v>290</v>
      </c>
      <c r="D478" s="142">
        <v>3.3</v>
      </c>
    </row>
    <row r="479" spans="1:4" x14ac:dyDescent="0.2">
      <c r="A479" s="143" t="s">
        <v>686</v>
      </c>
      <c r="B479" s="10" t="s">
        <v>685</v>
      </c>
      <c r="C479" s="143" t="s">
        <v>105</v>
      </c>
      <c r="D479" s="142" t="s">
        <v>105</v>
      </c>
    </row>
    <row r="480" spans="1:4" x14ac:dyDescent="0.2">
      <c r="A480" s="143" t="s">
        <v>687</v>
      </c>
      <c r="B480" s="10" t="s">
        <v>685</v>
      </c>
      <c r="C480" s="143">
        <v>400</v>
      </c>
      <c r="D480" s="142">
        <v>40</v>
      </c>
    </row>
    <row r="481" spans="1:4" x14ac:dyDescent="0.2">
      <c r="A481" s="143" t="s">
        <v>699</v>
      </c>
      <c r="B481" s="10" t="s">
        <v>698</v>
      </c>
      <c r="C481" s="143">
        <v>350</v>
      </c>
      <c r="D481" s="142">
        <v>35</v>
      </c>
    </row>
    <row r="482" spans="1:4" x14ac:dyDescent="0.2">
      <c r="A482" s="143" t="s">
        <v>1701</v>
      </c>
      <c r="B482" s="10" t="s">
        <v>1700</v>
      </c>
      <c r="C482" s="143">
        <v>30</v>
      </c>
      <c r="D482" s="142">
        <v>3</v>
      </c>
    </row>
    <row r="483" spans="1:4" x14ac:dyDescent="0.2">
      <c r="A483" s="143" t="s">
        <v>8340</v>
      </c>
      <c r="B483" s="10" t="s">
        <v>8339</v>
      </c>
      <c r="C483" s="143" t="s">
        <v>105</v>
      </c>
      <c r="D483" s="142" t="s">
        <v>105</v>
      </c>
    </row>
    <row r="484" spans="1:4" x14ac:dyDescent="0.2">
      <c r="A484" s="143" t="s">
        <v>7889</v>
      </c>
      <c r="B484" s="10" t="s">
        <v>7888</v>
      </c>
      <c r="C484" s="143" t="s">
        <v>105</v>
      </c>
      <c r="D484" s="142" t="s">
        <v>105</v>
      </c>
    </row>
    <row r="485" spans="1:4" x14ac:dyDescent="0.2">
      <c r="A485" s="143" t="s">
        <v>1297</v>
      </c>
      <c r="B485" s="10" t="s">
        <v>1296</v>
      </c>
      <c r="C485" s="143">
        <v>50</v>
      </c>
      <c r="D485" s="142">
        <v>5</v>
      </c>
    </row>
    <row r="486" spans="1:4" x14ac:dyDescent="0.2">
      <c r="A486" s="143" t="s">
        <v>1882</v>
      </c>
      <c r="B486" s="10" t="s">
        <v>1881</v>
      </c>
      <c r="C486" s="143">
        <v>1000</v>
      </c>
      <c r="D486" s="142">
        <v>100</v>
      </c>
    </row>
    <row r="487" spans="1:4" x14ac:dyDescent="0.2">
      <c r="A487" s="143" t="s">
        <v>1884</v>
      </c>
      <c r="B487" s="10" t="s">
        <v>1883</v>
      </c>
      <c r="C487" s="143">
        <v>1450</v>
      </c>
      <c r="D487" s="142">
        <v>145</v>
      </c>
    </row>
    <row r="488" spans="1:4" x14ac:dyDescent="0.2">
      <c r="A488" s="143" t="s">
        <v>3206</v>
      </c>
      <c r="B488" s="10" t="s">
        <v>3205</v>
      </c>
      <c r="C488" s="143">
        <v>3000</v>
      </c>
      <c r="D488" s="142">
        <v>300</v>
      </c>
    </row>
    <row r="489" spans="1:4" x14ac:dyDescent="0.2">
      <c r="A489" s="143" t="s">
        <v>4598</v>
      </c>
      <c r="B489" s="10" t="s">
        <v>4597</v>
      </c>
      <c r="C489" s="143">
        <v>220</v>
      </c>
      <c r="D489" s="142">
        <v>22</v>
      </c>
    </row>
    <row r="490" spans="1:4" x14ac:dyDescent="0.2">
      <c r="A490" s="143" t="s">
        <v>4592</v>
      </c>
      <c r="B490" s="10" t="s">
        <v>4591</v>
      </c>
      <c r="C490" s="143">
        <v>30</v>
      </c>
      <c r="D490" s="142">
        <v>3</v>
      </c>
    </row>
    <row r="491" spans="1:4" x14ac:dyDescent="0.2">
      <c r="A491" s="143" t="s">
        <v>8594</v>
      </c>
      <c r="B491" s="10" t="s">
        <v>8593</v>
      </c>
      <c r="C491" s="143">
        <v>16100</v>
      </c>
      <c r="D491" s="142">
        <v>1610</v>
      </c>
    </row>
    <row r="492" spans="1:4" x14ac:dyDescent="0.2">
      <c r="A492" s="143" t="s">
        <v>11878</v>
      </c>
      <c r="B492" s="10" t="s">
        <v>11877</v>
      </c>
      <c r="C492" s="143">
        <v>4500</v>
      </c>
      <c r="D492" s="142">
        <v>1200</v>
      </c>
    </row>
    <row r="493" spans="1:4" x14ac:dyDescent="0.2">
      <c r="A493" s="143" t="s">
        <v>3226</v>
      </c>
      <c r="B493" s="10" t="s">
        <v>3225</v>
      </c>
      <c r="C493" s="143">
        <v>76</v>
      </c>
      <c r="D493" s="142">
        <v>7.6</v>
      </c>
    </row>
    <row r="494" spans="1:4" x14ac:dyDescent="0.2">
      <c r="A494" s="143" t="s">
        <v>5114</v>
      </c>
      <c r="B494" s="10" t="s">
        <v>5113</v>
      </c>
      <c r="C494" s="143">
        <v>460</v>
      </c>
      <c r="D494" s="142">
        <v>46</v>
      </c>
    </row>
    <row r="495" spans="1:4" x14ac:dyDescent="0.2">
      <c r="A495" s="143" t="s">
        <v>5605</v>
      </c>
      <c r="B495" s="10" t="s">
        <v>5604</v>
      </c>
      <c r="C495" s="143">
        <v>80</v>
      </c>
      <c r="D495" s="142">
        <v>8</v>
      </c>
    </row>
    <row r="496" spans="1:4" x14ac:dyDescent="0.2">
      <c r="A496" s="143" t="s">
        <v>5577</v>
      </c>
      <c r="B496" s="10" t="s">
        <v>5576</v>
      </c>
      <c r="C496" s="143">
        <v>630</v>
      </c>
      <c r="D496" s="142"/>
    </row>
    <row r="497" spans="1:4" x14ac:dyDescent="0.2">
      <c r="A497" s="143" t="s">
        <v>5579</v>
      </c>
      <c r="B497" s="10" t="s">
        <v>5578</v>
      </c>
      <c r="C497" s="143">
        <v>800</v>
      </c>
      <c r="D497" s="142">
        <v>80</v>
      </c>
    </row>
    <row r="498" spans="1:4" x14ac:dyDescent="0.2">
      <c r="A498" s="143" t="s">
        <v>9892</v>
      </c>
      <c r="B498" s="10" t="s">
        <v>9891</v>
      </c>
      <c r="C498" s="143">
        <v>150</v>
      </c>
      <c r="D498" s="142">
        <v>3.3</v>
      </c>
    </row>
    <row r="499" spans="1:4" x14ac:dyDescent="0.2">
      <c r="A499" s="143" t="s">
        <v>9917</v>
      </c>
      <c r="B499" s="10" t="s">
        <v>9916</v>
      </c>
      <c r="C499" s="143">
        <v>4.2</v>
      </c>
      <c r="D499" s="142">
        <v>0.5</v>
      </c>
    </row>
    <row r="500" spans="1:4" x14ac:dyDescent="0.2">
      <c r="A500" s="143" t="s">
        <v>2947</v>
      </c>
      <c r="B500" s="10" t="s">
        <v>2946</v>
      </c>
      <c r="C500" s="143">
        <v>76</v>
      </c>
      <c r="D500" s="142">
        <v>7.6</v>
      </c>
    </row>
    <row r="501" spans="1:4" x14ac:dyDescent="0.2">
      <c r="A501" s="143" t="s">
        <v>3220</v>
      </c>
      <c r="B501" s="10" t="s">
        <v>3219</v>
      </c>
      <c r="C501" s="143">
        <v>350</v>
      </c>
      <c r="D501" s="142">
        <v>35</v>
      </c>
    </row>
    <row r="502" spans="1:4" x14ac:dyDescent="0.2">
      <c r="A502" s="143" t="s">
        <v>11873</v>
      </c>
      <c r="B502" s="10" t="s">
        <v>11872</v>
      </c>
      <c r="C502" s="143">
        <v>50</v>
      </c>
      <c r="D502" s="142">
        <v>5</v>
      </c>
    </row>
    <row r="503" spans="1:4" x14ac:dyDescent="0.2">
      <c r="A503" s="143" t="s">
        <v>2392</v>
      </c>
      <c r="B503" s="10" t="s">
        <v>2391</v>
      </c>
      <c r="C503" s="143">
        <v>53</v>
      </c>
      <c r="D503" s="142">
        <v>7.6</v>
      </c>
    </row>
    <row r="504" spans="1:4" x14ac:dyDescent="0.2">
      <c r="A504" s="143" t="s">
        <v>2068</v>
      </c>
      <c r="B504" s="10" t="s">
        <v>2067</v>
      </c>
      <c r="C504" s="143">
        <v>50</v>
      </c>
      <c r="D504" s="142">
        <v>5</v>
      </c>
    </row>
    <row r="505" spans="1:4" x14ac:dyDescent="0.2">
      <c r="A505" s="143" t="s">
        <v>11627</v>
      </c>
      <c r="B505" s="10" t="s">
        <v>11626</v>
      </c>
      <c r="C505" s="143">
        <v>100</v>
      </c>
      <c r="D505" s="142">
        <v>10</v>
      </c>
    </row>
    <row r="506" spans="1:4" x14ac:dyDescent="0.2">
      <c r="A506" s="143" t="s">
        <v>12081</v>
      </c>
      <c r="B506" s="10" t="s">
        <v>12080</v>
      </c>
      <c r="C506" s="143">
        <v>1000</v>
      </c>
      <c r="D506" s="142">
        <v>100</v>
      </c>
    </row>
    <row r="507" spans="1:4" x14ac:dyDescent="0.2">
      <c r="A507" s="143" t="s">
        <v>996</v>
      </c>
      <c r="B507" s="10" t="s">
        <v>995</v>
      </c>
      <c r="C507" s="143">
        <v>840</v>
      </c>
      <c r="D507" s="142">
        <v>84</v>
      </c>
    </row>
    <row r="508" spans="1:4" x14ac:dyDescent="0.2">
      <c r="A508" s="143" t="s">
        <v>4646</v>
      </c>
      <c r="B508" s="10" t="s">
        <v>4645</v>
      </c>
      <c r="C508" s="143">
        <v>3000</v>
      </c>
      <c r="D508" s="142">
        <v>300</v>
      </c>
    </row>
    <row r="509" spans="1:4" x14ac:dyDescent="0.2">
      <c r="A509" s="143" t="s">
        <v>5824</v>
      </c>
      <c r="B509" s="10" t="s">
        <v>5823</v>
      </c>
      <c r="C509" s="143">
        <v>4300</v>
      </c>
      <c r="D509" s="142">
        <v>430</v>
      </c>
    </row>
    <row r="510" spans="1:4" x14ac:dyDescent="0.2">
      <c r="A510" s="143" t="s">
        <v>8999</v>
      </c>
      <c r="B510" s="10" t="s">
        <v>8998</v>
      </c>
      <c r="C510" s="143" t="s">
        <v>105</v>
      </c>
      <c r="D510" s="142" t="s">
        <v>105</v>
      </c>
    </row>
    <row r="511" spans="1:4" x14ac:dyDescent="0.2">
      <c r="A511" s="143" t="s">
        <v>12318</v>
      </c>
      <c r="B511" s="10" t="s">
        <v>12317</v>
      </c>
      <c r="C511" s="143">
        <v>63</v>
      </c>
      <c r="D511" s="142">
        <v>90</v>
      </c>
    </row>
    <row r="512" spans="1:4" x14ac:dyDescent="0.2">
      <c r="A512" s="143" t="s">
        <v>7869</v>
      </c>
      <c r="B512" s="10" t="s">
        <v>7868</v>
      </c>
      <c r="C512" s="143">
        <v>4800</v>
      </c>
      <c r="D512" s="142">
        <v>480</v>
      </c>
    </row>
    <row r="513" spans="1:4" x14ac:dyDescent="0.2">
      <c r="A513" s="143" t="s">
        <v>2777</v>
      </c>
      <c r="B513" s="10" t="s">
        <v>2776</v>
      </c>
      <c r="C513" s="143">
        <v>270</v>
      </c>
      <c r="D513" s="142">
        <v>5.4</v>
      </c>
    </row>
    <row r="514" spans="1:4" x14ac:dyDescent="0.2">
      <c r="A514" s="143" t="s">
        <v>2224</v>
      </c>
      <c r="B514" s="10" t="s">
        <v>2223</v>
      </c>
      <c r="C514" s="143">
        <v>220</v>
      </c>
      <c r="D514" s="142">
        <v>22</v>
      </c>
    </row>
    <row r="515" spans="1:4" x14ac:dyDescent="0.2">
      <c r="A515" s="143" t="s">
        <v>9366</v>
      </c>
      <c r="B515" s="10" t="s">
        <v>9365</v>
      </c>
      <c r="C515" s="143">
        <v>8350</v>
      </c>
      <c r="D515" s="142">
        <v>835</v>
      </c>
    </row>
    <row r="516" spans="1:4" x14ac:dyDescent="0.2">
      <c r="A516" s="143" t="s">
        <v>9375</v>
      </c>
      <c r="B516" s="10" t="s">
        <v>9374</v>
      </c>
      <c r="C516" s="143">
        <v>18</v>
      </c>
      <c r="D516" s="142">
        <v>1.8</v>
      </c>
    </row>
    <row r="517" spans="1:4" x14ac:dyDescent="0.2">
      <c r="A517" s="143" t="s">
        <v>982</v>
      </c>
      <c r="B517" s="10" t="s">
        <v>981</v>
      </c>
      <c r="C517" s="143">
        <v>2000</v>
      </c>
      <c r="D517" s="142">
        <v>200</v>
      </c>
    </row>
    <row r="518" spans="1:4" x14ac:dyDescent="0.2">
      <c r="A518" s="143" t="s">
        <v>9358</v>
      </c>
      <c r="B518" s="10" t="s">
        <v>9357</v>
      </c>
      <c r="C518" s="143">
        <v>59000</v>
      </c>
      <c r="D518" s="142">
        <v>7100</v>
      </c>
    </row>
    <row r="519" spans="1:4" x14ac:dyDescent="0.2">
      <c r="A519" s="143" t="s">
        <v>1234</v>
      </c>
      <c r="B519" s="10" t="s">
        <v>1233</v>
      </c>
      <c r="C519" s="143">
        <v>290</v>
      </c>
      <c r="D519" s="142">
        <v>480</v>
      </c>
    </row>
    <row r="520" spans="1:4" x14ac:dyDescent="0.2">
      <c r="A520" s="143" t="s">
        <v>2440</v>
      </c>
      <c r="B520" s="10" t="s">
        <v>2439</v>
      </c>
      <c r="C520" s="143">
        <v>10000</v>
      </c>
      <c r="D520" s="142">
        <v>480</v>
      </c>
    </row>
    <row r="521" spans="1:4" x14ac:dyDescent="0.2">
      <c r="A521" s="143" t="s">
        <v>9106</v>
      </c>
      <c r="B521" s="10" t="s">
        <v>9105</v>
      </c>
      <c r="C521" s="143">
        <v>2700</v>
      </c>
      <c r="D521" s="142">
        <v>270</v>
      </c>
    </row>
    <row r="522" spans="1:4" x14ac:dyDescent="0.2">
      <c r="A522" s="143" t="s">
        <v>980</v>
      </c>
      <c r="B522" s="10" t="s">
        <v>979</v>
      </c>
      <c r="C522" s="143">
        <v>540</v>
      </c>
      <c r="D522" s="142">
        <v>54</v>
      </c>
    </row>
    <row r="523" spans="1:4" x14ac:dyDescent="0.2">
      <c r="A523" s="143" t="s">
        <v>9130</v>
      </c>
      <c r="B523" s="10" t="s">
        <v>9129</v>
      </c>
      <c r="C523" s="143">
        <v>2</v>
      </c>
      <c r="D523" s="142">
        <v>0.2</v>
      </c>
    </row>
    <row r="524" spans="1:4" x14ac:dyDescent="0.2">
      <c r="A524" s="143" t="s">
        <v>9122</v>
      </c>
      <c r="B524" s="10" t="s">
        <v>9121</v>
      </c>
      <c r="C524" s="143">
        <v>60</v>
      </c>
      <c r="D524" s="142">
        <v>6</v>
      </c>
    </row>
    <row r="525" spans="1:4" x14ac:dyDescent="0.2">
      <c r="A525" s="143" t="s">
        <v>9132</v>
      </c>
      <c r="B525" s="10" t="s">
        <v>9131</v>
      </c>
      <c r="C525" s="143">
        <v>220</v>
      </c>
      <c r="D525" s="142">
        <v>22</v>
      </c>
    </row>
    <row r="526" spans="1:4" x14ac:dyDescent="0.2">
      <c r="A526" s="143" t="s">
        <v>2745</v>
      </c>
      <c r="B526" s="10" t="s">
        <v>2744</v>
      </c>
      <c r="C526" s="143">
        <v>340</v>
      </c>
      <c r="D526" s="142">
        <v>34</v>
      </c>
    </row>
    <row r="527" spans="1:4" x14ac:dyDescent="0.2">
      <c r="A527" s="143" t="s">
        <v>808</v>
      </c>
      <c r="B527" s="10" t="s">
        <v>807</v>
      </c>
      <c r="C527" s="143">
        <v>270</v>
      </c>
      <c r="D527" s="142">
        <v>5.4</v>
      </c>
    </row>
    <row r="528" spans="1:4" x14ac:dyDescent="0.2">
      <c r="A528" s="143" t="s">
        <v>8275</v>
      </c>
      <c r="B528" s="10" t="s">
        <v>8274</v>
      </c>
      <c r="C528" s="143">
        <v>80</v>
      </c>
      <c r="D528" s="142">
        <v>8</v>
      </c>
    </row>
    <row r="529" spans="1:4" x14ac:dyDescent="0.2">
      <c r="A529" s="143" t="s">
        <v>6752</v>
      </c>
      <c r="B529" s="10" t="s">
        <v>6751</v>
      </c>
      <c r="C529" s="143">
        <v>50</v>
      </c>
      <c r="D529" s="142">
        <v>5</v>
      </c>
    </row>
    <row r="530" spans="1:4" x14ac:dyDescent="0.2">
      <c r="A530" s="143" t="s">
        <v>986</v>
      </c>
      <c r="B530" s="10" t="s">
        <v>985</v>
      </c>
      <c r="C530" s="143">
        <v>2.7</v>
      </c>
      <c r="D530" s="142">
        <v>1.8</v>
      </c>
    </row>
    <row r="531" spans="1:4" x14ac:dyDescent="0.2">
      <c r="A531" s="143" t="s">
        <v>8620</v>
      </c>
      <c r="B531" s="10" t="s">
        <v>8619</v>
      </c>
      <c r="C531" s="143">
        <v>140</v>
      </c>
      <c r="D531" s="142">
        <v>14</v>
      </c>
    </row>
    <row r="532" spans="1:4" x14ac:dyDescent="0.2">
      <c r="A532" s="143" t="s">
        <v>2254</v>
      </c>
      <c r="B532" s="10" t="s">
        <v>2253</v>
      </c>
      <c r="C532" s="143">
        <v>160</v>
      </c>
      <c r="D532" s="142">
        <v>16</v>
      </c>
    </row>
    <row r="533" spans="1:4" x14ac:dyDescent="0.2">
      <c r="A533" s="143" t="s">
        <v>6118</v>
      </c>
      <c r="B533" s="10" t="s">
        <v>6117</v>
      </c>
      <c r="C533" s="143">
        <v>31000</v>
      </c>
      <c r="D533" s="142">
        <v>3100</v>
      </c>
    </row>
    <row r="534" spans="1:4" x14ac:dyDescent="0.2">
      <c r="A534" s="143" t="s">
        <v>5960</v>
      </c>
      <c r="B534" s="10" t="s">
        <v>5959</v>
      </c>
      <c r="C534" s="143">
        <v>99</v>
      </c>
      <c r="D534" s="142">
        <v>9.9</v>
      </c>
    </row>
    <row r="535" spans="1:4" x14ac:dyDescent="0.2">
      <c r="A535" s="143" t="s">
        <v>1050</v>
      </c>
      <c r="B535" s="10" t="s">
        <v>1049</v>
      </c>
      <c r="C535" s="143">
        <v>1900</v>
      </c>
      <c r="D535" s="142">
        <v>190</v>
      </c>
    </row>
    <row r="536" spans="1:4" x14ac:dyDescent="0.2">
      <c r="A536" s="143" t="s">
        <v>6431</v>
      </c>
      <c r="B536" s="10" t="s">
        <v>6430</v>
      </c>
      <c r="C536" s="143">
        <v>21000</v>
      </c>
      <c r="D536" s="142">
        <v>2100</v>
      </c>
    </row>
    <row r="537" spans="1:4" x14ac:dyDescent="0.2">
      <c r="A537" s="143" t="s">
        <v>6666</v>
      </c>
      <c r="B537" s="10" t="s">
        <v>6665</v>
      </c>
      <c r="C537" s="143">
        <v>3000</v>
      </c>
      <c r="D537" s="142">
        <v>300</v>
      </c>
    </row>
    <row r="538" spans="1:4" x14ac:dyDescent="0.2">
      <c r="A538" s="143" t="s">
        <v>6695</v>
      </c>
      <c r="B538" s="10" t="s">
        <v>6694</v>
      </c>
      <c r="C538" s="143">
        <v>40</v>
      </c>
      <c r="D538" s="142">
        <v>4</v>
      </c>
    </row>
    <row r="539" spans="1:4" x14ac:dyDescent="0.2">
      <c r="A539" s="143" t="s">
        <v>10704</v>
      </c>
      <c r="B539" s="10" t="s">
        <v>10703</v>
      </c>
      <c r="C539" s="143">
        <v>20</v>
      </c>
      <c r="D539" s="142">
        <v>2</v>
      </c>
    </row>
    <row r="540" spans="1:4" x14ac:dyDescent="0.2">
      <c r="A540" s="143" t="s">
        <v>11734</v>
      </c>
      <c r="B540" s="10" t="s">
        <v>11733</v>
      </c>
      <c r="C540" s="143">
        <v>1500</v>
      </c>
      <c r="D540" s="142">
        <v>150</v>
      </c>
    </row>
    <row r="541" spans="1:4" x14ac:dyDescent="0.2">
      <c r="A541" s="143" t="s">
        <v>7292</v>
      </c>
      <c r="B541" s="10" t="s">
        <v>7291</v>
      </c>
      <c r="C541" s="143">
        <v>280</v>
      </c>
      <c r="D541" s="142">
        <v>28</v>
      </c>
    </row>
    <row r="542" spans="1:4" x14ac:dyDescent="0.2">
      <c r="A542" s="143" t="s">
        <v>11740</v>
      </c>
      <c r="B542" s="10" t="s">
        <v>11739</v>
      </c>
      <c r="C542" s="143">
        <v>1800</v>
      </c>
      <c r="D542" s="142">
        <v>180</v>
      </c>
    </row>
    <row r="543" spans="1:4" x14ac:dyDescent="0.2">
      <c r="A543" s="143" t="s">
        <v>11829</v>
      </c>
      <c r="B543" s="10" t="s">
        <v>11828</v>
      </c>
      <c r="C543" s="143">
        <v>570</v>
      </c>
      <c r="D543" s="142">
        <v>57</v>
      </c>
    </row>
    <row r="544" spans="1:4" x14ac:dyDescent="0.2">
      <c r="A544" s="143" t="s">
        <v>1797</v>
      </c>
      <c r="B544" s="10" t="s">
        <v>1796</v>
      </c>
      <c r="C544" s="143">
        <v>500</v>
      </c>
      <c r="D544" s="142">
        <v>50</v>
      </c>
    </row>
    <row r="545" spans="1:4" x14ac:dyDescent="0.2">
      <c r="A545" s="143" t="s">
        <v>11616</v>
      </c>
      <c r="B545" s="10" t="s">
        <v>11615</v>
      </c>
      <c r="C545" s="143">
        <v>100</v>
      </c>
      <c r="D545" s="142">
        <v>10</v>
      </c>
    </row>
    <row r="546" spans="1:4" x14ac:dyDescent="0.2">
      <c r="A546" s="143" t="s">
        <v>6433</v>
      </c>
      <c r="B546" s="10" t="s">
        <v>6432</v>
      </c>
      <c r="C546" s="143">
        <v>10</v>
      </c>
      <c r="D546" s="142">
        <v>1</v>
      </c>
    </row>
    <row r="547" spans="1:4" x14ac:dyDescent="0.2">
      <c r="A547" s="143" t="s">
        <v>8497</v>
      </c>
      <c r="B547" s="10" t="s">
        <v>8496</v>
      </c>
      <c r="C547" s="143">
        <v>470</v>
      </c>
      <c r="D547" s="142">
        <v>47</v>
      </c>
    </row>
    <row r="548" spans="1:4" x14ac:dyDescent="0.2">
      <c r="A548" s="143" t="s">
        <v>1832</v>
      </c>
      <c r="B548" s="10" t="s">
        <v>1831</v>
      </c>
      <c r="C548" s="143">
        <v>830</v>
      </c>
      <c r="D548" s="142">
        <v>83</v>
      </c>
    </row>
    <row r="549" spans="1:4" x14ac:dyDescent="0.2">
      <c r="A549" s="143" t="s">
        <v>8151</v>
      </c>
      <c r="B549" s="10" t="s">
        <v>8150</v>
      </c>
      <c r="C549" s="143" t="s">
        <v>105</v>
      </c>
      <c r="D549" s="142" t="s">
        <v>105</v>
      </c>
    </row>
    <row r="550" spans="1:4" x14ac:dyDescent="0.2">
      <c r="A550" s="143" t="s">
        <v>11394</v>
      </c>
      <c r="B550" s="10" t="s">
        <v>11393</v>
      </c>
      <c r="C550" s="143">
        <v>25</v>
      </c>
      <c r="D550" s="142">
        <v>2.5</v>
      </c>
    </row>
    <row r="551" spans="1:4" x14ac:dyDescent="0.2">
      <c r="A551" s="143" t="s">
        <v>8265</v>
      </c>
      <c r="B551" s="10" t="s">
        <v>8264</v>
      </c>
      <c r="C551" s="143">
        <v>60</v>
      </c>
      <c r="D551" s="142">
        <v>6</v>
      </c>
    </row>
    <row r="552" spans="1:4" x14ac:dyDescent="0.2">
      <c r="A552" s="143" t="s">
        <v>7282</v>
      </c>
      <c r="B552" s="10" t="s">
        <v>7281</v>
      </c>
      <c r="C552" s="143">
        <v>60</v>
      </c>
      <c r="D552" s="142">
        <v>6</v>
      </c>
    </row>
    <row r="553" spans="1:4" x14ac:dyDescent="0.2">
      <c r="A553" s="143" t="s">
        <v>8892</v>
      </c>
      <c r="B553" s="10" t="s">
        <v>8891</v>
      </c>
      <c r="C553" s="143">
        <v>250</v>
      </c>
      <c r="D553" s="142">
        <v>25</v>
      </c>
    </row>
    <row r="554" spans="1:4" x14ac:dyDescent="0.2">
      <c r="A554" s="143" t="s">
        <v>7838</v>
      </c>
      <c r="B554" s="10" t="s">
        <v>7837</v>
      </c>
      <c r="C554" s="143">
        <v>2700</v>
      </c>
      <c r="D554" s="142">
        <v>270</v>
      </c>
    </row>
    <row r="555" spans="1:4" x14ac:dyDescent="0.2">
      <c r="A555" s="143" t="s">
        <v>2501</v>
      </c>
      <c r="B555" s="10" t="s">
        <v>2500</v>
      </c>
      <c r="C555" s="143" t="s">
        <v>105</v>
      </c>
      <c r="D555" s="142" t="s">
        <v>105</v>
      </c>
    </row>
    <row r="556" spans="1:4" x14ac:dyDescent="0.2">
      <c r="A556" s="143" t="s">
        <v>9527</v>
      </c>
      <c r="B556" s="10" t="s">
        <v>9526</v>
      </c>
      <c r="C556" s="143" t="s">
        <v>105</v>
      </c>
      <c r="D556" s="142" t="s">
        <v>105</v>
      </c>
    </row>
    <row r="557" spans="1:4" x14ac:dyDescent="0.2">
      <c r="A557" s="143" t="s">
        <v>9528</v>
      </c>
      <c r="B557" s="10" t="s">
        <v>9526</v>
      </c>
      <c r="C557" s="143">
        <v>1000</v>
      </c>
      <c r="D557" s="142">
        <v>100</v>
      </c>
    </row>
    <row r="558" spans="1:4" x14ac:dyDescent="0.2">
      <c r="A558" s="143" t="s">
        <v>9013</v>
      </c>
      <c r="B558" s="10" t="s">
        <v>9012</v>
      </c>
      <c r="C558" s="143">
        <v>50</v>
      </c>
      <c r="D558" s="142">
        <v>5</v>
      </c>
    </row>
    <row r="559" spans="1:4" x14ac:dyDescent="0.2">
      <c r="A559" s="143" t="s">
        <v>7989</v>
      </c>
      <c r="B559" s="10" t="s">
        <v>7988</v>
      </c>
      <c r="C559" s="143" t="s">
        <v>105</v>
      </c>
      <c r="D559" s="142" t="s">
        <v>105</v>
      </c>
    </row>
    <row r="560" spans="1:4" x14ac:dyDescent="0.2">
      <c r="A560" s="143" t="s">
        <v>7990</v>
      </c>
      <c r="B560" s="10" t="s">
        <v>7988</v>
      </c>
      <c r="C560" s="143">
        <v>1000</v>
      </c>
      <c r="D560" s="142">
        <v>100</v>
      </c>
    </row>
    <row r="561" spans="1:4" x14ac:dyDescent="0.2">
      <c r="A561" s="143" t="s">
        <v>9010</v>
      </c>
      <c r="B561" s="10" t="s">
        <v>9009</v>
      </c>
      <c r="C561" s="143" t="s">
        <v>105</v>
      </c>
      <c r="D561" s="142" t="s">
        <v>105</v>
      </c>
    </row>
    <row r="562" spans="1:4" x14ac:dyDescent="0.2">
      <c r="A562" s="143" t="s">
        <v>9011</v>
      </c>
      <c r="B562" s="10" t="s">
        <v>9009</v>
      </c>
      <c r="C562" s="143">
        <v>1000</v>
      </c>
      <c r="D562" s="142">
        <v>100</v>
      </c>
    </row>
    <row r="563" spans="1:4" x14ac:dyDescent="0.2">
      <c r="A563" s="143" t="s">
        <v>10067</v>
      </c>
      <c r="B563" s="10" t="s">
        <v>10066</v>
      </c>
      <c r="C563" s="143" t="s">
        <v>105</v>
      </c>
      <c r="D563" s="142" t="s">
        <v>105</v>
      </c>
    </row>
    <row r="564" spans="1:4" x14ac:dyDescent="0.2">
      <c r="A564" s="143" t="s">
        <v>10069</v>
      </c>
      <c r="B564" s="10" t="s">
        <v>10068</v>
      </c>
      <c r="C564" s="143" t="s">
        <v>105</v>
      </c>
      <c r="D564" s="142" t="s">
        <v>105</v>
      </c>
    </row>
    <row r="565" spans="1:4" x14ac:dyDescent="0.2">
      <c r="A565" s="143" t="s">
        <v>2406</v>
      </c>
      <c r="B565" s="10" t="s">
        <v>2405</v>
      </c>
      <c r="C565" s="143">
        <v>1800</v>
      </c>
      <c r="D565" s="142">
        <v>180</v>
      </c>
    </row>
    <row r="566" spans="1:4" x14ac:dyDescent="0.2">
      <c r="A566" s="143" t="s">
        <v>8468</v>
      </c>
      <c r="B566" s="10" t="s">
        <v>8467</v>
      </c>
      <c r="C566" s="143">
        <v>580</v>
      </c>
      <c r="D566" s="142">
        <v>58</v>
      </c>
    </row>
    <row r="567" spans="1:4" x14ac:dyDescent="0.2">
      <c r="A567" s="143" t="s">
        <v>8525</v>
      </c>
      <c r="B567" s="10" t="s">
        <v>8524</v>
      </c>
      <c r="C567" s="143">
        <v>4500</v>
      </c>
      <c r="D567" s="142">
        <v>840</v>
      </c>
    </row>
    <row r="568" spans="1:4" x14ac:dyDescent="0.2">
      <c r="A568" s="143" t="s">
        <v>12754</v>
      </c>
      <c r="B568" s="10" t="s">
        <v>11273</v>
      </c>
      <c r="C568" s="143" t="s">
        <v>105</v>
      </c>
      <c r="D568" s="142" t="s">
        <v>105</v>
      </c>
    </row>
    <row r="569" spans="1:4" x14ac:dyDescent="0.2">
      <c r="A569" s="143" t="s">
        <v>12753</v>
      </c>
      <c r="B569" s="10" t="s">
        <v>11273</v>
      </c>
      <c r="C569" s="143">
        <v>1000</v>
      </c>
      <c r="D569" s="142">
        <v>100</v>
      </c>
    </row>
    <row r="570" spans="1:4" x14ac:dyDescent="0.2">
      <c r="A570" s="143" t="s">
        <v>7950</v>
      </c>
      <c r="B570" s="10" t="s">
        <v>7949</v>
      </c>
      <c r="C570" s="143">
        <v>100</v>
      </c>
      <c r="D570" s="142">
        <v>10</v>
      </c>
    </row>
    <row r="571" spans="1:4" x14ac:dyDescent="0.2">
      <c r="A571" s="143" t="s">
        <v>10616</v>
      </c>
      <c r="B571" s="10" t="s">
        <v>10615</v>
      </c>
      <c r="C571" s="143">
        <v>2600</v>
      </c>
      <c r="D571" s="142">
        <v>260</v>
      </c>
    </row>
    <row r="572" spans="1:4" x14ac:dyDescent="0.2">
      <c r="A572" s="143" t="s">
        <v>2256</v>
      </c>
      <c r="B572" s="10" t="s">
        <v>2255</v>
      </c>
      <c r="C572" s="143">
        <v>250</v>
      </c>
      <c r="D572" s="142">
        <v>25</v>
      </c>
    </row>
    <row r="573" spans="1:4" x14ac:dyDescent="0.2">
      <c r="A573" s="143" t="s">
        <v>4114</v>
      </c>
      <c r="B573" s="10" t="s">
        <v>4113</v>
      </c>
      <c r="C573" s="143">
        <v>250</v>
      </c>
      <c r="D573" s="142">
        <v>25</v>
      </c>
    </row>
    <row r="574" spans="1:4" x14ac:dyDescent="0.2">
      <c r="A574" s="143" t="s">
        <v>9206</v>
      </c>
      <c r="B574" s="10" t="s">
        <v>9205</v>
      </c>
      <c r="C574" s="143">
        <v>5600</v>
      </c>
      <c r="D574" s="142">
        <v>200</v>
      </c>
    </row>
    <row r="575" spans="1:4" x14ac:dyDescent="0.2">
      <c r="A575" s="143" t="s">
        <v>849</v>
      </c>
      <c r="B575" s="10" t="s">
        <v>848</v>
      </c>
      <c r="C575" s="143">
        <v>460</v>
      </c>
      <c r="D575" s="142">
        <v>46</v>
      </c>
    </row>
    <row r="576" spans="1:4" x14ac:dyDescent="0.2">
      <c r="A576" s="143" t="s">
        <v>9041</v>
      </c>
      <c r="B576" s="10" t="s">
        <v>9040</v>
      </c>
      <c r="C576" s="143">
        <v>150</v>
      </c>
      <c r="D576" s="142">
        <v>15</v>
      </c>
    </row>
    <row r="577" spans="1:4" x14ac:dyDescent="0.2">
      <c r="A577" s="143" t="s">
        <v>12445</v>
      </c>
      <c r="B577" s="10" t="s">
        <v>12444</v>
      </c>
      <c r="C577" s="143" t="s">
        <v>105</v>
      </c>
      <c r="D577" s="142" t="s">
        <v>105</v>
      </c>
    </row>
    <row r="578" spans="1:4" x14ac:dyDescent="0.2">
      <c r="A578" s="143" t="s">
        <v>12446</v>
      </c>
      <c r="B578" s="10" t="s">
        <v>12444</v>
      </c>
      <c r="C578" s="143">
        <v>1500</v>
      </c>
      <c r="D578" s="142">
        <v>150</v>
      </c>
    </row>
    <row r="579" spans="1:4" x14ac:dyDescent="0.2">
      <c r="A579" s="143" t="s">
        <v>12320</v>
      </c>
      <c r="B579" s="10" t="s">
        <v>12319</v>
      </c>
      <c r="C579" s="143">
        <v>220</v>
      </c>
      <c r="D579" s="142">
        <v>22</v>
      </c>
    </row>
    <row r="580" spans="1:4" x14ac:dyDescent="0.2">
      <c r="A580" s="143" t="s">
        <v>11765</v>
      </c>
      <c r="B580" s="10" t="s">
        <v>11764</v>
      </c>
      <c r="C580" s="143">
        <v>180</v>
      </c>
      <c r="D580" s="142">
        <v>18</v>
      </c>
    </row>
    <row r="581" spans="1:4" x14ac:dyDescent="0.2">
      <c r="A581" s="143" t="s">
        <v>11398</v>
      </c>
      <c r="B581" s="10" t="s">
        <v>11397</v>
      </c>
      <c r="C581" s="143">
        <v>200</v>
      </c>
      <c r="D581" s="142">
        <v>20</v>
      </c>
    </row>
    <row r="582" spans="1:4" x14ac:dyDescent="0.2">
      <c r="A582" s="143" t="s">
        <v>12316</v>
      </c>
      <c r="B582" s="10" t="s">
        <v>12315</v>
      </c>
      <c r="C582" s="143">
        <v>98</v>
      </c>
      <c r="D582" s="142">
        <v>180</v>
      </c>
    </row>
    <row r="583" spans="1:4" x14ac:dyDescent="0.2">
      <c r="A583" s="143" t="s">
        <v>822</v>
      </c>
      <c r="B583" s="10" t="s">
        <v>821</v>
      </c>
      <c r="C583" s="143">
        <v>500</v>
      </c>
      <c r="D583" s="142">
        <v>50</v>
      </c>
    </row>
    <row r="584" spans="1:4" x14ac:dyDescent="0.2">
      <c r="A584" s="143" t="s">
        <v>2009</v>
      </c>
      <c r="B584" s="10" t="s">
        <v>2008</v>
      </c>
      <c r="C584" s="143">
        <v>400</v>
      </c>
      <c r="D584" s="142">
        <v>40</v>
      </c>
    </row>
    <row r="585" spans="1:4" x14ac:dyDescent="0.2">
      <c r="A585" s="143" t="s">
        <v>826</v>
      </c>
      <c r="B585" s="10" t="s">
        <v>825</v>
      </c>
      <c r="C585" s="143">
        <v>2</v>
      </c>
      <c r="D585" s="142">
        <v>0.2</v>
      </c>
    </row>
    <row r="586" spans="1:4" x14ac:dyDescent="0.2">
      <c r="A586" s="143" t="s">
        <v>1228</v>
      </c>
      <c r="B586" s="10" t="s">
        <v>1227</v>
      </c>
      <c r="C586" s="143">
        <v>0.1</v>
      </c>
      <c r="D586" s="142">
        <v>2</v>
      </c>
    </row>
    <row r="587" spans="1:4" x14ac:dyDescent="0.2">
      <c r="A587" s="143" t="s">
        <v>2897</v>
      </c>
      <c r="B587" s="10" t="s">
        <v>2896</v>
      </c>
      <c r="C587" s="143">
        <v>2000</v>
      </c>
      <c r="D587" s="142">
        <v>200</v>
      </c>
    </row>
    <row r="588" spans="1:4" x14ac:dyDescent="0.2">
      <c r="A588" s="143" t="s">
        <v>4693</v>
      </c>
      <c r="B588" s="10" t="s">
        <v>4692</v>
      </c>
      <c r="C588" s="143">
        <v>740</v>
      </c>
      <c r="D588" s="142">
        <v>74</v>
      </c>
    </row>
    <row r="589" spans="1:4" x14ac:dyDescent="0.2">
      <c r="A589" s="143" t="s">
        <v>434</v>
      </c>
      <c r="B589" s="10" t="s">
        <v>433</v>
      </c>
      <c r="C589" s="143">
        <v>210</v>
      </c>
      <c r="D589" s="142">
        <v>100</v>
      </c>
    </row>
    <row r="590" spans="1:4" x14ac:dyDescent="0.2">
      <c r="A590" s="143" t="s">
        <v>2718</v>
      </c>
      <c r="B590" s="10" t="s">
        <v>2717</v>
      </c>
      <c r="C590" s="143">
        <v>0.05</v>
      </c>
      <c r="D590" s="142">
        <v>5.0000000000000001E-3</v>
      </c>
    </row>
    <row r="591" spans="1:4" x14ac:dyDescent="0.2">
      <c r="A591" s="143" t="s">
        <v>635</v>
      </c>
      <c r="B591" s="10" t="s">
        <v>634</v>
      </c>
      <c r="C591" s="143">
        <v>220</v>
      </c>
      <c r="D591" s="142">
        <v>22</v>
      </c>
    </row>
    <row r="592" spans="1:4" x14ac:dyDescent="0.2">
      <c r="A592" s="143" t="s">
        <v>1349</v>
      </c>
      <c r="B592" s="10" t="s">
        <v>1348</v>
      </c>
      <c r="C592" s="143">
        <v>97</v>
      </c>
      <c r="D592" s="142">
        <v>7</v>
      </c>
    </row>
    <row r="593" spans="1:4" x14ac:dyDescent="0.2">
      <c r="A593" s="143" t="s">
        <v>10584</v>
      </c>
      <c r="B593" s="10" t="s">
        <v>10583</v>
      </c>
      <c r="C593" s="143">
        <v>3000</v>
      </c>
      <c r="D593" s="142">
        <v>300</v>
      </c>
    </row>
    <row r="594" spans="1:4" x14ac:dyDescent="0.2">
      <c r="A594" s="143" t="s">
        <v>2100</v>
      </c>
      <c r="B594" s="10" t="s">
        <v>2099</v>
      </c>
      <c r="C594" s="143">
        <v>180</v>
      </c>
      <c r="D594" s="142">
        <v>18</v>
      </c>
    </row>
    <row r="595" spans="1:4" x14ac:dyDescent="0.2">
      <c r="A595" s="143" t="s">
        <v>5934</v>
      </c>
      <c r="B595" s="10" t="s">
        <v>5933</v>
      </c>
      <c r="C595" s="143">
        <v>23</v>
      </c>
      <c r="D595" s="142">
        <v>14</v>
      </c>
    </row>
    <row r="596" spans="1:4" x14ac:dyDescent="0.2">
      <c r="A596" s="143" t="s">
        <v>5570</v>
      </c>
      <c r="B596" s="10" t="s">
        <v>5569</v>
      </c>
      <c r="C596" s="143">
        <v>3400</v>
      </c>
      <c r="D596" s="142">
        <v>340</v>
      </c>
    </row>
    <row r="597" spans="1:4" x14ac:dyDescent="0.2">
      <c r="A597" s="143" t="s">
        <v>5583</v>
      </c>
      <c r="B597" s="10" t="s">
        <v>5582</v>
      </c>
      <c r="C597" s="143">
        <v>10000</v>
      </c>
      <c r="D597" s="142">
        <v>1000</v>
      </c>
    </row>
    <row r="598" spans="1:4" x14ac:dyDescent="0.2">
      <c r="A598" s="143" t="s">
        <v>5084</v>
      </c>
      <c r="B598" s="10" t="s">
        <v>5083</v>
      </c>
      <c r="C598" s="143" t="s">
        <v>105</v>
      </c>
      <c r="D598" s="142" t="s">
        <v>105</v>
      </c>
    </row>
    <row r="599" spans="1:4" x14ac:dyDescent="0.2">
      <c r="A599" s="143" t="s">
        <v>10107</v>
      </c>
      <c r="B599" s="10" t="s">
        <v>10106</v>
      </c>
      <c r="C599" s="143">
        <v>1</v>
      </c>
      <c r="D599" s="142">
        <v>0.1</v>
      </c>
    </row>
    <row r="600" spans="1:4" x14ac:dyDescent="0.2">
      <c r="A600" s="143" t="s">
        <v>10680</v>
      </c>
      <c r="B600" s="10" t="s">
        <v>10679</v>
      </c>
      <c r="C600" s="143">
        <v>30</v>
      </c>
      <c r="D600" s="142">
        <v>3</v>
      </c>
    </row>
    <row r="601" spans="1:4" x14ac:dyDescent="0.2">
      <c r="A601" s="143" t="s">
        <v>1636</v>
      </c>
      <c r="B601" s="10" t="s">
        <v>1635</v>
      </c>
      <c r="C601" s="143">
        <v>900</v>
      </c>
      <c r="D601" s="142">
        <v>90</v>
      </c>
    </row>
    <row r="602" spans="1:4" x14ac:dyDescent="0.2">
      <c r="A602" s="143" t="s">
        <v>705</v>
      </c>
      <c r="B602" s="10" t="s">
        <v>704</v>
      </c>
      <c r="C602" s="143" t="s">
        <v>105</v>
      </c>
      <c r="D602" s="142" t="s">
        <v>105</v>
      </c>
    </row>
    <row r="603" spans="1:4" x14ac:dyDescent="0.2">
      <c r="A603" s="143" t="s">
        <v>706</v>
      </c>
      <c r="B603" s="10" t="s">
        <v>704</v>
      </c>
      <c r="C603" s="143">
        <v>700</v>
      </c>
      <c r="D603" s="142">
        <v>70</v>
      </c>
    </row>
    <row r="604" spans="1:4" x14ac:dyDescent="0.2">
      <c r="A604" s="143" t="s">
        <v>10111</v>
      </c>
      <c r="B604" s="10" t="s">
        <v>10110</v>
      </c>
      <c r="C604" s="143">
        <v>40</v>
      </c>
      <c r="D604" s="142">
        <v>4</v>
      </c>
    </row>
    <row r="605" spans="1:4" x14ac:dyDescent="0.2">
      <c r="A605" s="143" t="s">
        <v>2292</v>
      </c>
      <c r="B605" s="10" t="s">
        <v>2291</v>
      </c>
      <c r="C605" s="143" t="s">
        <v>105</v>
      </c>
      <c r="D605" s="142" t="s">
        <v>105</v>
      </c>
    </row>
    <row r="606" spans="1:4" x14ac:dyDescent="0.2">
      <c r="A606" s="143" t="s">
        <v>8784</v>
      </c>
      <c r="B606" s="10" t="s">
        <v>8783</v>
      </c>
      <c r="C606" s="143">
        <v>36</v>
      </c>
      <c r="D606" s="142">
        <v>40</v>
      </c>
    </row>
    <row r="607" spans="1:4" x14ac:dyDescent="0.2">
      <c r="A607" s="143" t="s">
        <v>3370</v>
      </c>
      <c r="B607" s="10" t="s">
        <v>3369</v>
      </c>
      <c r="C607" s="143">
        <v>190</v>
      </c>
      <c r="D607" s="142">
        <v>19</v>
      </c>
    </row>
    <row r="608" spans="1:4" x14ac:dyDescent="0.2">
      <c r="A608" s="143" t="s">
        <v>7355</v>
      </c>
      <c r="B608" s="10" t="s">
        <v>7354</v>
      </c>
      <c r="C608" s="143">
        <v>100</v>
      </c>
      <c r="D608" s="142">
        <v>10</v>
      </c>
    </row>
    <row r="609" spans="1:4" x14ac:dyDescent="0.2">
      <c r="A609" s="143" t="s">
        <v>8886</v>
      </c>
      <c r="B609" s="10" t="s">
        <v>8885</v>
      </c>
      <c r="C609" s="143">
        <v>100</v>
      </c>
      <c r="D609" s="142">
        <v>10</v>
      </c>
    </row>
    <row r="610" spans="1:4" x14ac:dyDescent="0.2">
      <c r="A610" s="143" t="s">
        <v>6064</v>
      </c>
      <c r="B610" s="10" t="s">
        <v>6063</v>
      </c>
      <c r="C610" s="143">
        <v>120</v>
      </c>
      <c r="D610" s="142">
        <v>12</v>
      </c>
    </row>
    <row r="611" spans="1:4" x14ac:dyDescent="0.2">
      <c r="A611" s="143" t="s">
        <v>6083</v>
      </c>
      <c r="B611" s="10" t="s">
        <v>6082</v>
      </c>
      <c r="C611" s="143">
        <v>460</v>
      </c>
      <c r="D611" s="142">
        <v>46</v>
      </c>
    </row>
    <row r="612" spans="1:4" x14ac:dyDescent="0.2">
      <c r="A612" s="143" t="s">
        <v>5126</v>
      </c>
      <c r="B612" s="10" t="s">
        <v>5125</v>
      </c>
      <c r="C612" s="143">
        <v>0.1</v>
      </c>
      <c r="D612" s="142">
        <v>0.01</v>
      </c>
    </row>
    <row r="613" spans="1:4" x14ac:dyDescent="0.2">
      <c r="A613" s="143" t="s">
        <v>475</v>
      </c>
      <c r="B613" s="10" t="s">
        <v>474</v>
      </c>
      <c r="C613" s="143">
        <v>1200</v>
      </c>
      <c r="D613" s="142">
        <v>120</v>
      </c>
    </row>
    <row r="614" spans="1:4" x14ac:dyDescent="0.2">
      <c r="A614" s="143" t="s">
        <v>6706</v>
      </c>
      <c r="B614" s="10" t="s">
        <v>6705</v>
      </c>
      <c r="C614" s="143" t="s">
        <v>105</v>
      </c>
      <c r="D614" s="142" t="s">
        <v>105</v>
      </c>
    </row>
    <row r="615" spans="1:4" x14ac:dyDescent="0.2">
      <c r="A615" s="143" t="s">
        <v>6707</v>
      </c>
      <c r="B615" s="10" t="s">
        <v>6705</v>
      </c>
      <c r="C615" s="143">
        <v>850</v>
      </c>
      <c r="D615" s="142">
        <v>85</v>
      </c>
    </row>
    <row r="616" spans="1:4" x14ac:dyDescent="0.2">
      <c r="A616" s="143" t="s">
        <v>1551</v>
      </c>
      <c r="B616" s="10" t="s">
        <v>1550</v>
      </c>
      <c r="C616" s="143">
        <v>50</v>
      </c>
      <c r="D616" s="142">
        <v>5</v>
      </c>
    </row>
    <row r="617" spans="1:4" x14ac:dyDescent="0.2">
      <c r="A617" s="143" t="s">
        <v>5189</v>
      </c>
      <c r="B617" s="10" t="s">
        <v>5188</v>
      </c>
      <c r="C617" s="143">
        <v>3.6</v>
      </c>
      <c r="D617" s="142">
        <v>4.1000000000000002E-2</v>
      </c>
    </row>
    <row r="618" spans="1:4" x14ac:dyDescent="0.2">
      <c r="A618" s="143" t="s">
        <v>10517</v>
      </c>
      <c r="B618" s="10" t="s">
        <v>10516</v>
      </c>
      <c r="C618" s="143">
        <v>0.39</v>
      </c>
      <c r="D618" s="142">
        <v>4.3E-3</v>
      </c>
    </row>
    <row r="619" spans="1:4" x14ac:dyDescent="0.2">
      <c r="A619" s="143" t="s">
        <v>3401</v>
      </c>
      <c r="B619" s="10" t="s">
        <v>3400</v>
      </c>
      <c r="C619" s="143">
        <v>100</v>
      </c>
      <c r="D619" s="142">
        <v>10</v>
      </c>
    </row>
    <row r="620" spans="1:4" x14ac:dyDescent="0.2">
      <c r="A620" s="143" t="s">
        <v>6325</v>
      </c>
      <c r="B620" s="10" t="s">
        <v>6324</v>
      </c>
      <c r="C620" s="143">
        <v>1000</v>
      </c>
      <c r="D620" s="142">
        <v>100</v>
      </c>
    </row>
    <row r="621" spans="1:4" x14ac:dyDescent="0.2">
      <c r="A621" s="143" t="s">
        <v>8452</v>
      </c>
      <c r="B621" s="10" t="s">
        <v>8451</v>
      </c>
      <c r="C621" s="143">
        <v>1000</v>
      </c>
      <c r="D621" s="142">
        <v>100</v>
      </c>
    </row>
    <row r="622" spans="1:4" x14ac:dyDescent="0.2">
      <c r="A622" s="143" t="s">
        <v>2428</v>
      </c>
      <c r="B622" s="10" t="s">
        <v>2427</v>
      </c>
      <c r="C622" s="143">
        <v>5100</v>
      </c>
      <c r="D622" s="142">
        <v>510</v>
      </c>
    </row>
    <row r="623" spans="1:4" x14ac:dyDescent="0.2">
      <c r="A623" s="143" t="s">
        <v>9229</v>
      </c>
      <c r="B623" s="10" t="s">
        <v>9228</v>
      </c>
      <c r="C623" s="143">
        <v>0.33</v>
      </c>
      <c r="D623" s="142">
        <v>5.8999999999999997E-2</v>
      </c>
    </row>
    <row r="624" spans="1:4" x14ac:dyDescent="0.2">
      <c r="A624" s="143" t="s">
        <v>7177</v>
      </c>
      <c r="B624" s="10" t="s">
        <v>7176</v>
      </c>
      <c r="C624" s="143">
        <v>3.6</v>
      </c>
      <c r="D624" s="142">
        <v>4.1000000000000002E-2</v>
      </c>
    </row>
    <row r="625" spans="1:4" x14ac:dyDescent="0.2">
      <c r="A625" s="143" t="s">
        <v>7455</v>
      </c>
      <c r="B625" s="10" t="s">
        <v>7454</v>
      </c>
      <c r="C625" s="143">
        <v>240</v>
      </c>
      <c r="D625" s="142">
        <v>53</v>
      </c>
    </row>
    <row r="626" spans="1:4" x14ac:dyDescent="0.2">
      <c r="A626" s="143" t="s">
        <v>5360</v>
      </c>
      <c r="B626" s="10" t="s">
        <v>5359</v>
      </c>
      <c r="C626" s="143">
        <v>0.39</v>
      </c>
      <c r="D626" s="142">
        <v>4.3E-3</v>
      </c>
    </row>
    <row r="627" spans="1:4" x14ac:dyDescent="0.2">
      <c r="A627" s="143" t="s">
        <v>2102</v>
      </c>
      <c r="B627" s="10" t="s">
        <v>2101</v>
      </c>
      <c r="C627" s="143">
        <v>270</v>
      </c>
      <c r="D627" s="142">
        <v>27</v>
      </c>
    </row>
    <row r="628" spans="1:4" x14ac:dyDescent="0.2">
      <c r="A628" s="143" t="s">
        <v>7765</v>
      </c>
      <c r="B628" s="10" t="s">
        <v>7764</v>
      </c>
      <c r="C628" s="143">
        <v>2.7</v>
      </c>
      <c r="D628" s="142">
        <v>0.25</v>
      </c>
    </row>
    <row r="629" spans="1:4" x14ac:dyDescent="0.2">
      <c r="A629" s="143" t="s">
        <v>10101</v>
      </c>
      <c r="B629" s="10" t="s">
        <v>10100</v>
      </c>
      <c r="C629" s="143">
        <v>360</v>
      </c>
      <c r="D629" s="142">
        <v>36</v>
      </c>
    </row>
    <row r="630" spans="1:4" x14ac:dyDescent="0.2">
      <c r="A630" s="143" t="s">
        <v>8890</v>
      </c>
      <c r="B630" s="10" t="s">
        <v>8889</v>
      </c>
      <c r="C630" s="143">
        <v>16</v>
      </c>
      <c r="D630" s="142">
        <v>0.54</v>
      </c>
    </row>
    <row r="631" spans="1:4" x14ac:dyDescent="0.2">
      <c r="A631" s="143" t="s">
        <v>6116</v>
      </c>
      <c r="B631" s="10" t="s">
        <v>6115</v>
      </c>
      <c r="C631" s="143">
        <v>1000</v>
      </c>
      <c r="D631" s="142">
        <v>100</v>
      </c>
    </row>
    <row r="632" spans="1:4" x14ac:dyDescent="0.2">
      <c r="A632" s="143" t="s">
        <v>887</v>
      </c>
      <c r="B632" s="10" t="s">
        <v>886</v>
      </c>
      <c r="C632" s="143">
        <v>220</v>
      </c>
      <c r="D632" s="142">
        <v>22</v>
      </c>
    </row>
    <row r="633" spans="1:4" x14ac:dyDescent="0.2">
      <c r="A633" s="143" t="s">
        <v>7575</v>
      </c>
      <c r="B633" s="10" t="s">
        <v>7574</v>
      </c>
      <c r="C633" s="143">
        <v>140</v>
      </c>
      <c r="D633" s="142">
        <v>14</v>
      </c>
    </row>
    <row r="634" spans="1:4" x14ac:dyDescent="0.2">
      <c r="A634" s="143" t="s">
        <v>7585</v>
      </c>
      <c r="B634" s="10" t="s">
        <v>7584</v>
      </c>
      <c r="C634" s="143">
        <v>100</v>
      </c>
      <c r="D634" s="142">
        <v>10</v>
      </c>
    </row>
    <row r="635" spans="1:4" x14ac:dyDescent="0.2">
      <c r="A635" s="143" t="s">
        <v>1086</v>
      </c>
      <c r="B635" s="10" t="s">
        <v>1085</v>
      </c>
      <c r="C635" s="143">
        <v>1700</v>
      </c>
      <c r="D635" s="142">
        <v>170</v>
      </c>
    </row>
    <row r="636" spans="1:4" x14ac:dyDescent="0.2">
      <c r="A636" s="143" t="s">
        <v>905</v>
      </c>
      <c r="B636" s="10" t="s">
        <v>904</v>
      </c>
      <c r="C636" s="143">
        <v>1000</v>
      </c>
      <c r="D636" s="142">
        <v>100</v>
      </c>
    </row>
    <row r="637" spans="1:4" x14ac:dyDescent="0.2">
      <c r="A637" s="143" t="s">
        <v>4561</v>
      </c>
      <c r="B637" s="10" t="s">
        <v>4560</v>
      </c>
      <c r="C637" s="143">
        <v>20</v>
      </c>
      <c r="D637" s="142">
        <v>2</v>
      </c>
    </row>
    <row r="638" spans="1:4" x14ac:dyDescent="0.2">
      <c r="A638" s="143" t="s">
        <v>7353</v>
      </c>
      <c r="B638" s="10" t="s">
        <v>7352</v>
      </c>
      <c r="C638" s="143">
        <v>2</v>
      </c>
      <c r="D638" s="142">
        <v>0.2</v>
      </c>
    </row>
    <row r="639" spans="1:4" x14ac:dyDescent="0.2">
      <c r="A639" s="143" t="s">
        <v>7581</v>
      </c>
      <c r="B639" s="10" t="s">
        <v>7580</v>
      </c>
      <c r="C639" s="143">
        <v>2.7</v>
      </c>
      <c r="D639" s="142">
        <v>3</v>
      </c>
    </row>
    <row r="640" spans="1:4" x14ac:dyDescent="0.2">
      <c r="A640" s="143" t="s">
        <v>4673</v>
      </c>
      <c r="B640" s="10" t="s">
        <v>4672</v>
      </c>
      <c r="C640" s="143">
        <v>1900</v>
      </c>
      <c r="D640" s="142">
        <v>190</v>
      </c>
    </row>
    <row r="641" spans="1:4" x14ac:dyDescent="0.2">
      <c r="A641" s="143" t="s">
        <v>2784</v>
      </c>
      <c r="B641" s="10" t="s">
        <v>2783</v>
      </c>
      <c r="C641" s="143">
        <v>1500</v>
      </c>
      <c r="D641" s="142">
        <v>150</v>
      </c>
    </row>
    <row r="642" spans="1:4" x14ac:dyDescent="0.2">
      <c r="A642" s="143" t="s">
        <v>8762</v>
      </c>
      <c r="B642" s="10" t="s">
        <v>8761</v>
      </c>
      <c r="C642" s="143">
        <v>50</v>
      </c>
      <c r="D642" s="142">
        <v>5</v>
      </c>
    </row>
    <row r="643" spans="1:4" x14ac:dyDescent="0.2">
      <c r="A643" s="143" t="s">
        <v>4663</v>
      </c>
      <c r="B643" s="10" t="s">
        <v>4662</v>
      </c>
      <c r="C643" s="143">
        <v>0.7</v>
      </c>
      <c r="D643" s="142">
        <v>0.1</v>
      </c>
    </row>
    <row r="644" spans="1:4" x14ac:dyDescent="0.2">
      <c r="A644" s="143" t="s">
        <v>579</v>
      </c>
      <c r="B644" s="10" t="s">
        <v>578</v>
      </c>
      <c r="C644" s="143">
        <v>50</v>
      </c>
      <c r="D644" s="142">
        <v>5</v>
      </c>
    </row>
    <row r="645" spans="1:4" x14ac:dyDescent="0.2">
      <c r="A645" s="143" t="s">
        <v>571</v>
      </c>
      <c r="B645" s="10" t="s">
        <v>570</v>
      </c>
      <c r="C645" s="143">
        <v>50</v>
      </c>
      <c r="D645" s="142">
        <v>5</v>
      </c>
    </row>
    <row r="646" spans="1:4" x14ac:dyDescent="0.2">
      <c r="A646" s="143" t="s">
        <v>569</v>
      </c>
      <c r="B646" s="10" t="s">
        <v>568</v>
      </c>
      <c r="C646" s="143">
        <v>50</v>
      </c>
      <c r="D646" s="142">
        <v>5</v>
      </c>
    </row>
    <row r="647" spans="1:4" x14ac:dyDescent="0.2">
      <c r="A647" s="143" t="s">
        <v>12404</v>
      </c>
      <c r="B647" s="10" t="s">
        <v>12403</v>
      </c>
      <c r="C647" s="143" t="s">
        <v>105</v>
      </c>
      <c r="D647" s="142" t="s">
        <v>105</v>
      </c>
    </row>
    <row r="648" spans="1:4" x14ac:dyDescent="0.2">
      <c r="A648" s="143" t="s">
        <v>6013</v>
      </c>
      <c r="B648" s="10" t="s">
        <v>6012</v>
      </c>
      <c r="C648" s="143">
        <v>42</v>
      </c>
      <c r="D648" s="142">
        <v>4.2</v>
      </c>
    </row>
    <row r="649" spans="1:4" x14ac:dyDescent="0.2">
      <c r="A649" s="143" t="s">
        <v>4003</v>
      </c>
      <c r="B649" s="10" t="s">
        <v>4002</v>
      </c>
      <c r="C649" s="143">
        <v>640</v>
      </c>
      <c r="D649" s="142">
        <v>64</v>
      </c>
    </row>
    <row r="650" spans="1:4" x14ac:dyDescent="0.2">
      <c r="A650" s="143" t="s">
        <v>5923</v>
      </c>
      <c r="B650" s="10" t="s">
        <v>5922</v>
      </c>
      <c r="C650" s="143">
        <v>51</v>
      </c>
      <c r="D650" s="142">
        <v>7.5</v>
      </c>
    </row>
    <row r="651" spans="1:4" x14ac:dyDescent="0.2">
      <c r="A651" s="143" t="s">
        <v>6306</v>
      </c>
      <c r="B651" s="10" t="s">
        <v>6305</v>
      </c>
      <c r="C651" s="143">
        <v>2500</v>
      </c>
      <c r="D651" s="142">
        <v>250</v>
      </c>
    </row>
    <row r="652" spans="1:4" x14ac:dyDescent="0.2">
      <c r="A652" s="143" t="s">
        <v>5870</v>
      </c>
      <c r="B652" s="10" t="s">
        <v>5869</v>
      </c>
      <c r="C652" s="143">
        <v>290</v>
      </c>
      <c r="D652" s="142">
        <v>29</v>
      </c>
    </row>
    <row r="653" spans="1:4" x14ac:dyDescent="0.2">
      <c r="A653" s="143" t="s">
        <v>5969</v>
      </c>
      <c r="B653" s="10" t="s">
        <v>5968</v>
      </c>
      <c r="C653" s="143">
        <v>400</v>
      </c>
      <c r="D653" s="142">
        <v>40</v>
      </c>
    </row>
    <row r="654" spans="1:4" x14ac:dyDescent="0.2">
      <c r="A654" s="143" t="s">
        <v>10582</v>
      </c>
      <c r="B654" s="10" t="s">
        <v>10581</v>
      </c>
      <c r="C654" s="143">
        <v>50</v>
      </c>
      <c r="D654" s="142">
        <v>5</v>
      </c>
    </row>
    <row r="655" spans="1:4" x14ac:dyDescent="0.2">
      <c r="A655" s="143" t="s">
        <v>6310</v>
      </c>
      <c r="B655" s="10" t="s">
        <v>6309</v>
      </c>
      <c r="C655" s="143">
        <v>110</v>
      </c>
      <c r="D655" s="142">
        <v>14</v>
      </c>
    </row>
    <row r="656" spans="1:4" x14ac:dyDescent="0.2">
      <c r="A656" s="143" t="s">
        <v>11817</v>
      </c>
      <c r="B656" s="10" t="s">
        <v>11816</v>
      </c>
      <c r="C656" s="143">
        <v>16</v>
      </c>
      <c r="D656" s="142">
        <v>1.6</v>
      </c>
    </row>
    <row r="657" spans="1:4" x14ac:dyDescent="0.2">
      <c r="A657" s="143" t="s">
        <v>7534</v>
      </c>
      <c r="B657" s="10" t="s">
        <v>7533</v>
      </c>
      <c r="C657" s="143">
        <v>100</v>
      </c>
      <c r="D657" s="142">
        <v>10</v>
      </c>
    </row>
    <row r="658" spans="1:4" x14ac:dyDescent="0.2">
      <c r="A658" s="143" t="s">
        <v>2907</v>
      </c>
      <c r="B658" s="10" t="s">
        <v>2906</v>
      </c>
      <c r="C658" s="143">
        <v>1800</v>
      </c>
      <c r="D658" s="142">
        <v>180</v>
      </c>
    </row>
    <row r="659" spans="1:4" x14ac:dyDescent="0.2">
      <c r="A659" s="143" t="s">
        <v>8888</v>
      </c>
      <c r="B659" s="10" t="s">
        <v>8887</v>
      </c>
      <c r="C659" s="143">
        <v>100</v>
      </c>
      <c r="D659" s="142">
        <v>10</v>
      </c>
    </row>
    <row r="660" spans="1:4" x14ac:dyDescent="0.2">
      <c r="A660" s="143" t="s">
        <v>7707</v>
      </c>
      <c r="B660" s="10" t="s">
        <v>7706</v>
      </c>
      <c r="C660" s="143" t="s">
        <v>105</v>
      </c>
      <c r="D660" s="142" t="s">
        <v>105</v>
      </c>
    </row>
    <row r="661" spans="1:4" x14ac:dyDescent="0.2">
      <c r="A661" s="143" t="s">
        <v>7708</v>
      </c>
      <c r="B661" s="10" t="s">
        <v>7706</v>
      </c>
      <c r="C661" s="143">
        <v>2500</v>
      </c>
      <c r="D661" s="142">
        <v>250</v>
      </c>
    </row>
    <row r="662" spans="1:4" x14ac:dyDescent="0.2">
      <c r="A662" s="143" t="s">
        <v>6773</v>
      </c>
      <c r="B662" s="10" t="s">
        <v>6772</v>
      </c>
      <c r="C662" s="143">
        <v>850</v>
      </c>
      <c r="D662" s="142">
        <v>85</v>
      </c>
    </row>
    <row r="663" spans="1:4" x14ac:dyDescent="0.2">
      <c r="A663" s="143" t="s">
        <v>8826</v>
      </c>
      <c r="B663" s="10" t="s">
        <v>8825</v>
      </c>
      <c r="C663" s="143" t="s">
        <v>105</v>
      </c>
      <c r="D663" s="142" t="s">
        <v>105</v>
      </c>
    </row>
    <row r="664" spans="1:4" x14ac:dyDescent="0.2">
      <c r="A664" s="143" t="s">
        <v>12069</v>
      </c>
      <c r="B664" s="10" t="s">
        <v>12068</v>
      </c>
      <c r="C664" s="143">
        <v>200</v>
      </c>
      <c r="D664" s="142">
        <v>20</v>
      </c>
    </row>
    <row r="665" spans="1:4" x14ac:dyDescent="0.2">
      <c r="A665" s="143" t="s">
        <v>12123</v>
      </c>
      <c r="B665" s="10" t="s">
        <v>12122</v>
      </c>
      <c r="C665" s="143">
        <v>120</v>
      </c>
      <c r="D665" s="142">
        <v>12</v>
      </c>
    </row>
    <row r="666" spans="1:4" x14ac:dyDescent="0.2">
      <c r="A666" s="143" t="s">
        <v>9484</v>
      </c>
      <c r="B666" s="10" t="s">
        <v>9483</v>
      </c>
      <c r="C666" s="143">
        <v>190</v>
      </c>
      <c r="D666" s="142">
        <v>7.9</v>
      </c>
    </row>
    <row r="667" spans="1:4" x14ac:dyDescent="0.2">
      <c r="A667" s="143" t="s">
        <v>9269</v>
      </c>
      <c r="B667" s="10" t="s">
        <v>9268</v>
      </c>
      <c r="C667" s="143">
        <v>1</v>
      </c>
      <c r="D667" s="142">
        <v>0.1</v>
      </c>
    </row>
    <row r="668" spans="1:4" x14ac:dyDescent="0.2">
      <c r="A668" s="143" t="s">
        <v>9323</v>
      </c>
      <c r="B668" s="10" t="s">
        <v>9322</v>
      </c>
      <c r="C668" s="143">
        <v>5600</v>
      </c>
      <c r="D668" s="142">
        <v>540</v>
      </c>
    </row>
    <row r="669" spans="1:4" x14ac:dyDescent="0.2">
      <c r="A669" s="143" t="s">
        <v>1215</v>
      </c>
      <c r="B669" s="10" t="s">
        <v>1214</v>
      </c>
      <c r="C669" s="143">
        <v>3400</v>
      </c>
      <c r="D669" s="142">
        <v>340</v>
      </c>
    </row>
    <row r="670" spans="1:4" x14ac:dyDescent="0.2">
      <c r="A670" s="143" t="s">
        <v>965</v>
      </c>
      <c r="B670" s="10" t="s">
        <v>964</v>
      </c>
      <c r="C670" s="143">
        <v>50</v>
      </c>
      <c r="D670" s="142">
        <v>5</v>
      </c>
    </row>
    <row r="671" spans="1:4" x14ac:dyDescent="0.2">
      <c r="A671" s="143" t="s">
        <v>3574</v>
      </c>
      <c r="B671" s="10" t="s">
        <v>3573</v>
      </c>
      <c r="C671" s="143">
        <v>90</v>
      </c>
      <c r="D671" s="142">
        <v>9</v>
      </c>
    </row>
    <row r="672" spans="1:4" x14ac:dyDescent="0.2">
      <c r="A672" s="143" t="s">
        <v>7459</v>
      </c>
      <c r="B672" s="10" t="s">
        <v>7458</v>
      </c>
      <c r="C672" s="143">
        <v>2700</v>
      </c>
      <c r="D672" s="142">
        <v>270</v>
      </c>
    </row>
    <row r="673" spans="1:4" x14ac:dyDescent="0.2">
      <c r="A673" s="143" t="s">
        <v>12240</v>
      </c>
      <c r="B673" s="10" t="s">
        <v>12239</v>
      </c>
      <c r="C673" s="143">
        <v>1</v>
      </c>
      <c r="D673" s="142">
        <v>0.1</v>
      </c>
    </row>
    <row r="674" spans="1:4" x14ac:dyDescent="0.2">
      <c r="A674" s="143" t="s">
        <v>7451</v>
      </c>
      <c r="B674" s="10" t="s">
        <v>7450</v>
      </c>
      <c r="C674" s="143">
        <v>140</v>
      </c>
      <c r="D674" s="142">
        <v>40</v>
      </c>
    </row>
    <row r="675" spans="1:4" x14ac:dyDescent="0.2">
      <c r="A675" s="143" t="s">
        <v>1339</v>
      </c>
      <c r="B675" s="10" t="s">
        <v>1338</v>
      </c>
      <c r="C675" s="143">
        <v>97</v>
      </c>
      <c r="D675" s="142">
        <v>7</v>
      </c>
    </row>
    <row r="676" spans="1:4" x14ac:dyDescent="0.2">
      <c r="A676" s="143" t="s">
        <v>2013</v>
      </c>
      <c r="B676" s="10" t="s">
        <v>2012</v>
      </c>
      <c r="C676" s="143">
        <v>2900</v>
      </c>
      <c r="D676" s="142">
        <v>3700</v>
      </c>
    </row>
    <row r="677" spans="1:4" x14ac:dyDescent="0.2">
      <c r="A677" s="143" t="s">
        <v>6001</v>
      </c>
      <c r="B677" s="10" t="s">
        <v>6000</v>
      </c>
      <c r="C677" s="143">
        <v>270</v>
      </c>
      <c r="D677" s="142">
        <v>27</v>
      </c>
    </row>
    <row r="678" spans="1:4" x14ac:dyDescent="0.2">
      <c r="A678" s="143" t="s">
        <v>881</v>
      </c>
      <c r="B678" s="10" t="s">
        <v>880</v>
      </c>
      <c r="C678" s="143">
        <v>1000</v>
      </c>
      <c r="D678" s="142">
        <v>100</v>
      </c>
    </row>
    <row r="679" spans="1:4" x14ac:dyDescent="0.2">
      <c r="A679" s="143" t="s">
        <v>9480</v>
      </c>
      <c r="B679" s="10" t="s">
        <v>9479</v>
      </c>
      <c r="C679" s="143">
        <v>1000</v>
      </c>
      <c r="D679" s="142">
        <v>100</v>
      </c>
    </row>
    <row r="680" spans="1:4" x14ac:dyDescent="0.2">
      <c r="A680" s="143" t="s">
        <v>8685</v>
      </c>
      <c r="B680" s="10" t="s">
        <v>8684</v>
      </c>
      <c r="C680" s="143">
        <v>340</v>
      </c>
      <c r="D680" s="142">
        <v>34</v>
      </c>
    </row>
    <row r="681" spans="1:4" x14ac:dyDescent="0.2">
      <c r="A681" s="143" t="s">
        <v>8513</v>
      </c>
      <c r="B681" s="10" t="s">
        <v>8512</v>
      </c>
      <c r="C681" s="143">
        <v>1000</v>
      </c>
      <c r="D681" s="142">
        <v>100</v>
      </c>
    </row>
    <row r="682" spans="1:4" x14ac:dyDescent="0.2">
      <c r="A682" s="143" t="s">
        <v>9317</v>
      </c>
      <c r="B682" s="10" t="s">
        <v>9316</v>
      </c>
      <c r="C682" s="143">
        <v>4800</v>
      </c>
      <c r="D682" s="142">
        <v>450</v>
      </c>
    </row>
    <row r="683" spans="1:4" x14ac:dyDescent="0.2">
      <c r="A683" s="143" t="s">
        <v>1848</v>
      </c>
      <c r="B683" s="10" t="s">
        <v>1847</v>
      </c>
      <c r="C683" s="143">
        <v>120</v>
      </c>
      <c r="D683" s="142">
        <v>12</v>
      </c>
    </row>
    <row r="684" spans="1:4" x14ac:dyDescent="0.2">
      <c r="A684" s="143" t="s">
        <v>9498</v>
      </c>
      <c r="B684" s="10" t="s">
        <v>9497</v>
      </c>
      <c r="C684" s="143">
        <v>60</v>
      </c>
      <c r="D684" s="142">
        <v>6</v>
      </c>
    </row>
    <row r="685" spans="1:4" x14ac:dyDescent="0.2">
      <c r="A685" s="143" t="s">
        <v>1217</v>
      </c>
      <c r="B685" s="10" t="s">
        <v>1216</v>
      </c>
      <c r="C685" s="143">
        <v>2700</v>
      </c>
      <c r="D685" s="142">
        <v>270</v>
      </c>
    </row>
    <row r="686" spans="1:4" x14ac:dyDescent="0.2">
      <c r="A686" s="143" t="s">
        <v>9491</v>
      </c>
      <c r="B686" s="10" t="s">
        <v>9490</v>
      </c>
      <c r="C686" s="143">
        <v>30</v>
      </c>
      <c r="D686" s="142">
        <v>3</v>
      </c>
    </row>
    <row r="687" spans="1:4" x14ac:dyDescent="0.2">
      <c r="A687" s="143" t="s">
        <v>8991</v>
      </c>
      <c r="B687" s="10" t="s">
        <v>8990</v>
      </c>
      <c r="C687" s="143">
        <v>290</v>
      </c>
      <c r="D687" s="142">
        <v>29</v>
      </c>
    </row>
    <row r="688" spans="1:4" x14ac:dyDescent="0.2">
      <c r="A688" s="143" t="s">
        <v>5981</v>
      </c>
      <c r="B688" s="10" t="s">
        <v>5980</v>
      </c>
      <c r="C688" s="143">
        <v>500</v>
      </c>
      <c r="D688" s="142">
        <v>50</v>
      </c>
    </row>
    <row r="689" spans="1:4" x14ac:dyDescent="0.2">
      <c r="A689" s="143" t="s">
        <v>4476</v>
      </c>
      <c r="B689" s="10" t="s">
        <v>4475</v>
      </c>
      <c r="C689" s="143">
        <v>110</v>
      </c>
      <c r="D689" s="142">
        <v>11</v>
      </c>
    </row>
    <row r="690" spans="1:4" x14ac:dyDescent="0.2">
      <c r="A690" s="143" t="s">
        <v>5832</v>
      </c>
      <c r="B690" s="10" t="s">
        <v>5831</v>
      </c>
      <c r="C690" s="143">
        <v>270</v>
      </c>
      <c r="D690" s="142">
        <v>5.4</v>
      </c>
    </row>
    <row r="691" spans="1:4" x14ac:dyDescent="0.2">
      <c r="A691" s="143" t="s">
        <v>6137</v>
      </c>
      <c r="B691" s="10" t="s">
        <v>6136</v>
      </c>
      <c r="C691" s="143">
        <v>100</v>
      </c>
      <c r="D691" s="142">
        <v>10</v>
      </c>
    </row>
    <row r="692" spans="1:4" x14ac:dyDescent="0.2">
      <c r="A692" s="143" t="s">
        <v>2856</v>
      </c>
      <c r="B692" s="10" t="s">
        <v>2855</v>
      </c>
      <c r="C692" s="143">
        <v>190</v>
      </c>
      <c r="D692" s="142">
        <v>19</v>
      </c>
    </row>
    <row r="693" spans="1:4" x14ac:dyDescent="0.2">
      <c r="A693" s="143" t="s">
        <v>5975</v>
      </c>
      <c r="B693" s="10" t="s">
        <v>5974</v>
      </c>
      <c r="C693" s="143">
        <v>280</v>
      </c>
      <c r="D693" s="142">
        <v>28</v>
      </c>
    </row>
    <row r="694" spans="1:4" x14ac:dyDescent="0.2">
      <c r="A694" s="143" t="s">
        <v>8894</v>
      </c>
      <c r="B694" s="10" t="s">
        <v>8893</v>
      </c>
      <c r="C694" s="143" t="s">
        <v>105</v>
      </c>
      <c r="D694" s="142" t="s">
        <v>105</v>
      </c>
    </row>
    <row r="695" spans="1:4" x14ac:dyDescent="0.2">
      <c r="A695" s="143" t="s">
        <v>9413</v>
      </c>
      <c r="B695" s="10" t="s">
        <v>9412</v>
      </c>
      <c r="C695" s="143">
        <v>3500</v>
      </c>
      <c r="D695" s="142">
        <v>350</v>
      </c>
    </row>
    <row r="696" spans="1:4" x14ac:dyDescent="0.2">
      <c r="A696" s="143" t="s">
        <v>7483</v>
      </c>
      <c r="B696" s="10" t="s">
        <v>7482</v>
      </c>
      <c r="C696" s="143" t="s">
        <v>105</v>
      </c>
      <c r="D696" s="142" t="s">
        <v>105</v>
      </c>
    </row>
    <row r="697" spans="1:4" x14ac:dyDescent="0.2">
      <c r="A697" s="143" t="s">
        <v>1273</v>
      </c>
      <c r="B697" s="10" t="s">
        <v>1272</v>
      </c>
      <c r="C697" s="143">
        <v>5700</v>
      </c>
      <c r="D697" s="142">
        <v>570</v>
      </c>
    </row>
    <row r="698" spans="1:4" x14ac:dyDescent="0.2">
      <c r="A698" s="143" t="s">
        <v>9142</v>
      </c>
      <c r="B698" s="10" t="s">
        <v>9141</v>
      </c>
      <c r="C698" s="143">
        <v>100</v>
      </c>
      <c r="D698" s="142">
        <v>10</v>
      </c>
    </row>
    <row r="699" spans="1:4" x14ac:dyDescent="0.2">
      <c r="A699" s="143" t="s">
        <v>9337</v>
      </c>
      <c r="B699" s="10" t="s">
        <v>9336</v>
      </c>
      <c r="C699" s="143">
        <v>120</v>
      </c>
      <c r="D699" s="142">
        <v>64</v>
      </c>
    </row>
    <row r="700" spans="1:4" x14ac:dyDescent="0.2">
      <c r="A700" s="143" t="s">
        <v>7457</v>
      </c>
      <c r="B700" s="10" t="s">
        <v>7456</v>
      </c>
      <c r="C700" s="143">
        <v>3000</v>
      </c>
      <c r="D700" s="142">
        <v>300</v>
      </c>
    </row>
    <row r="701" spans="1:4" x14ac:dyDescent="0.2">
      <c r="A701" s="143" t="s">
        <v>2931</v>
      </c>
      <c r="B701" s="10" t="s">
        <v>2930</v>
      </c>
      <c r="C701" s="143">
        <v>3700</v>
      </c>
      <c r="D701" s="142">
        <v>370</v>
      </c>
    </row>
    <row r="702" spans="1:4" x14ac:dyDescent="0.2">
      <c r="A702" s="143" t="s">
        <v>2017</v>
      </c>
      <c r="B702" s="10" t="s">
        <v>2016</v>
      </c>
      <c r="C702" s="143">
        <v>330</v>
      </c>
      <c r="D702" s="142">
        <v>33</v>
      </c>
    </row>
    <row r="703" spans="1:4" x14ac:dyDescent="0.2">
      <c r="A703" s="143" t="s">
        <v>1137</v>
      </c>
      <c r="B703" s="10" t="s">
        <v>1136</v>
      </c>
      <c r="C703" s="143">
        <v>70</v>
      </c>
      <c r="D703" s="142">
        <v>7</v>
      </c>
    </row>
    <row r="704" spans="1:4" x14ac:dyDescent="0.2">
      <c r="A704" s="143" t="s">
        <v>4154</v>
      </c>
      <c r="B704" s="10" t="s">
        <v>4153</v>
      </c>
      <c r="C704" s="143">
        <v>6</v>
      </c>
      <c r="D704" s="142">
        <v>0.6</v>
      </c>
    </row>
    <row r="705" spans="1:4" x14ac:dyDescent="0.2">
      <c r="A705" s="143" t="s">
        <v>5995</v>
      </c>
      <c r="B705" s="10" t="s">
        <v>5994</v>
      </c>
      <c r="C705" s="143">
        <v>1130</v>
      </c>
      <c r="D705" s="142">
        <v>113</v>
      </c>
    </row>
    <row r="706" spans="1:4" x14ac:dyDescent="0.2">
      <c r="A706" s="143" t="s">
        <v>5683</v>
      </c>
      <c r="B706" s="10" t="s">
        <v>5682</v>
      </c>
      <c r="C706" s="143">
        <v>2750</v>
      </c>
      <c r="D706" s="142">
        <v>275</v>
      </c>
    </row>
    <row r="707" spans="1:4" x14ac:dyDescent="0.2">
      <c r="A707" s="143" t="s">
        <v>8967</v>
      </c>
      <c r="B707" s="10" t="s">
        <v>8966</v>
      </c>
      <c r="C707" s="143">
        <v>100</v>
      </c>
      <c r="D707" s="142">
        <v>10</v>
      </c>
    </row>
    <row r="708" spans="1:4" x14ac:dyDescent="0.2">
      <c r="A708" s="143" t="s">
        <v>1194</v>
      </c>
      <c r="B708" s="10" t="s">
        <v>1193</v>
      </c>
      <c r="C708" s="143">
        <v>100</v>
      </c>
      <c r="D708" s="142">
        <v>10</v>
      </c>
    </row>
    <row r="709" spans="1:4" x14ac:dyDescent="0.2">
      <c r="A709" s="143" t="s">
        <v>7461</v>
      </c>
      <c r="B709" s="10" t="s">
        <v>7460</v>
      </c>
      <c r="C709" s="143">
        <v>3000</v>
      </c>
      <c r="D709" s="142">
        <v>300</v>
      </c>
    </row>
    <row r="710" spans="1:4" x14ac:dyDescent="0.2">
      <c r="A710" s="143" t="s">
        <v>12097</v>
      </c>
      <c r="B710" s="10" t="s">
        <v>12096</v>
      </c>
      <c r="C710" s="143">
        <v>60</v>
      </c>
      <c r="D710" s="142">
        <v>6</v>
      </c>
    </row>
    <row r="711" spans="1:4" x14ac:dyDescent="0.2">
      <c r="A711" s="143" t="s">
        <v>6789</v>
      </c>
      <c r="B711" s="10" t="s">
        <v>6788</v>
      </c>
      <c r="C711" s="143">
        <v>2900</v>
      </c>
      <c r="D711" s="142">
        <v>3700</v>
      </c>
    </row>
    <row r="712" spans="1:4" x14ac:dyDescent="0.2">
      <c r="A712" s="143" t="s">
        <v>585</v>
      </c>
      <c r="B712" s="10" t="s">
        <v>584</v>
      </c>
      <c r="C712" s="143">
        <v>290</v>
      </c>
      <c r="D712" s="142">
        <v>29</v>
      </c>
    </row>
    <row r="713" spans="1:4" x14ac:dyDescent="0.2">
      <c r="A713" s="143" t="s">
        <v>12073</v>
      </c>
      <c r="B713" s="10" t="s">
        <v>12072</v>
      </c>
      <c r="C713" s="143">
        <v>10000</v>
      </c>
      <c r="D713" s="142">
        <v>1000</v>
      </c>
    </row>
    <row r="714" spans="1:4" x14ac:dyDescent="0.2">
      <c r="A714" s="143" t="s">
        <v>5685</v>
      </c>
      <c r="B714" s="10" t="s">
        <v>5684</v>
      </c>
      <c r="C714" s="143">
        <v>450</v>
      </c>
      <c r="D714" s="142">
        <v>150</v>
      </c>
    </row>
    <row r="715" spans="1:4" x14ac:dyDescent="0.2">
      <c r="A715" s="143" t="s">
        <v>5672</v>
      </c>
      <c r="B715" s="10" t="s">
        <v>5671</v>
      </c>
      <c r="C715" s="143">
        <v>1800</v>
      </c>
      <c r="D715" s="142">
        <v>180</v>
      </c>
    </row>
    <row r="716" spans="1:4" x14ac:dyDescent="0.2">
      <c r="A716" s="143" t="s">
        <v>9489</v>
      </c>
      <c r="B716" s="10" t="s">
        <v>9488</v>
      </c>
      <c r="C716" s="143">
        <v>3000</v>
      </c>
      <c r="D716" s="142">
        <v>300</v>
      </c>
    </row>
    <row r="717" spans="1:4" x14ac:dyDescent="0.2">
      <c r="A717" s="143" t="s">
        <v>5991</v>
      </c>
      <c r="B717" s="10" t="s">
        <v>5990</v>
      </c>
      <c r="C717" s="143">
        <v>670</v>
      </c>
      <c r="D717" s="142">
        <v>67</v>
      </c>
    </row>
    <row r="718" spans="1:4" x14ac:dyDescent="0.2">
      <c r="A718" s="143" t="s">
        <v>12083</v>
      </c>
      <c r="B718" s="10" t="s">
        <v>12082</v>
      </c>
      <c r="C718" s="143">
        <v>2900</v>
      </c>
      <c r="D718" s="142">
        <v>3700</v>
      </c>
    </row>
    <row r="719" spans="1:4" x14ac:dyDescent="0.2">
      <c r="A719" s="143" t="s">
        <v>12772</v>
      </c>
      <c r="B719" s="10" t="s">
        <v>12288</v>
      </c>
      <c r="C719" s="143">
        <v>900</v>
      </c>
      <c r="D719" s="142">
        <v>90</v>
      </c>
    </row>
    <row r="720" spans="1:4" x14ac:dyDescent="0.2">
      <c r="A720" s="143" t="s">
        <v>12771</v>
      </c>
      <c r="B720" s="10" t="s">
        <v>12288</v>
      </c>
      <c r="C720" s="143" t="s">
        <v>105</v>
      </c>
      <c r="D720" s="142" t="s">
        <v>105</v>
      </c>
    </row>
    <row r="721" spans="1:4" x14ac:dyDescent="0.2">
      <c r="A721" s="143" t="s">
        <v>8536</v>
      </c>
      <c r="B721" s="10" t="s">
        <v>8535</v>
      </c>
      <c r="C721" s="143" t="s">
        <v>105</v>
      </c>
      <c r="D721" s="142" t="s">
        <v>105</v>
      </c>
    </row>
    <row r="722" spans="1:4" x14ac:dyDescent="0.2">
      <c r="A722" s="143" t="s">
        <v>8537</v>
      </c>
      <c r="B722" s="10" t="s">
        <v>8535</v>
      </c>
      <c r="C722" s="143">
        <v>1000</v>
      </c>
      <c r="D722" s="142">
        <v>100</v>
      </c>
    </row>
    <row r="723" spans="1:4" x14ac:dyDescent="0.2">
      <c r="A723" s="143" t="s">
        <v>6462</v>
      </c>
      <c r="B723" s="10" t="s">
        <v>6461</v>
      </c>
      <c r="C723" s="143">
        <v>3500</v>
      </c>
      <c r="D723" s="142">
        <v>350</v>
      </c>
    </row>
    <row r="724" spans="1:4" x14ac:dyDescent="0.2">
      <c r="A724" s="143" t="s">
        <v>8706</v>
      </c>
      <c r="B724" s="10" t="s">
        <v>8705</v>
      </c>
      <c r="C724" s="143">
        <v>13</v>
      </c>
      <c r="D724" s="142">
        <v>1.3</v>
      </c>
    </row>
    <row r="725" spans="1:4" x14ac:dyDescent="0.2">
      <c r="A725" s="143" t="s">
        <v>1035</v>
      </c>
      <c r="B725" s="10" t="s">
        <v>1034</v>
      </c>
      <c r="C725" s="143">
        <v>5700</v>
      </c>
      <c r="D725" s="142">
        <v>570</v>
      </c>
    </row>
    <row r="726" spans="1:4" x14ac:dyDescent="0.2">
      <c r="A726" s="143" t="s">
        <v>12294</v>
      </c>
      <c r="B726" s="10" t="s">
        <v>12293</v>
      </c>
      <c r="C726" s="143">
        <v>1500</v>
      </c>
      <c r="D726" s="142">
        <v>150</v>
      </c>
    </row>
    <row r="727" spans="1:4" x14ac:dyDescent="0.2">
      <c r="A727" s="143" t="s">
        <v>12287</v>
      </c>
      <c r="B727" s="10" t="s">
        <v>12286</v>
      </c>
      <c r="C727" s="143">
        <v>1800</v>
      </c>
      <c r="D727" s="142">
        <v>180</v>
      </c>
    </row>
    <row r="728" spans="1:4" x14ac:dyDescent="0.2">
      <c r="A728" s="143" t="s">
        <v>6777</v>
      </c>
      <c r="B728" s="10" t="s">
        <v>6776</v>
      </c>
      <c r="C728" s="143">
        <v>2900</v>
      </c>
      <c r="D728" s="142">
        <v>3700</v>
      </c>
    </row>
    <row r="729" spans="1:4" x14ac:dyDescent="0.2">
      <c r="A729" s="143" t="s">
        <v>12091</v>
      </c>
      <c r="B729" s="10" t="s">
        <v>12090</v>
      </c>
      <c r="C729" s="143">
        <v>2900</v>
      </c>
      <c r="D729" s="142">
        <v>3700</v>
      </c>
    </row>
    <row r="730" spans="1:4" x14ac:dyDescent="0.2">
      <c r="A730" s="143" t="s">
        <v>8088</v>
      </c>
      <c r="B730" s="10" t="s">
        <v>8087</v>
      </c>
      <c r="C730" s="143">
        <v>1500</v>
      </c>
      <c r="D730" s="142">
        <v>150</v>
      </c>
    </row>
    <row r="731" spans="1:4" x14ac:dyDescent="0.2">
      <c r="A731" s="143" t="s">
        <v>6487</v>
      </c>
      <c r="B731" s="10" t="s">
        <v>6486</v>
      </c>
      <c r="C731" s="143">
        <v>1800</v>
      </c>
      <c r="D731" s="142">
        <v>180</v>
      </c>
    </row>
    <row r="732" spans="1:4" x14ac:dyDescent="0.2">
      <c r="A732" s="143" t="s">
        <v>1031</v>
      </c>
      <c r="B732" s="10" t="s">
        <v>1030</v>
      </c>
      <c r="C732" s="143">
        <v>8</v>
      </c>
      <c r="D732" s="142">
        <v>0.8</v>
      </c>
    </row>
    <row r="733" spans="1:4" x14ac:dyDescent="0.2">
      <c r="A733" s="143" t="s">
        <v>11720</v>
      </c>
      <c r="B733" s="10" t="s">
        <v>11719</v>
      </c>
      <c r="C733" s="143">
        <v>400</v>
      </c>
      <c r="D733" s="142">
        <v>40</v>
      </c>
    </row>
    <row r="734" spans="1:4" x14ac:dyDescent="0.2">
      <c r="A734" s="143" t="s">
        <v>5997</v>
      </c>
      <c r="B734" s="10" t="s">
        <v>5996</v>
      </c>
      <c r="C734" s="143">
        <v>1000</v>
      </c>
      <c r="D734" s="142">
        <v>100</v>
      </c>
    </row>
    <row r="735" spans="1:4" x14ac:dyDescent="0.2">
      <c r="A735" s="143" t="s">
        <v>11708</v>
      </c>
      <c r="B735" s="10" t="s">
        <v>11707</v>
      </c>
      <c r="C735" s="143">
        <v>100</v>
      </c>
      <c r="D735" s="142">
        <v>10</v>
      </c>
    </row>
    <row r="736" spans="1:4" x14ac:dyDescent="0.2">
      <c r="A736" s="143" t="s">
        <v>8561</v>
      </c>
      <c r="B736" s="10" t="s">
        <v>8560</v>
      </c>
      <c r="C736" s="143" t="s">
        <v>105</v>
      </c>
      <c r="D736" s="142" t="s">
        <v>105</v>
      </c>
    </row>
    <row r="737" spans="1:4" x14ac:dyDescent="0.2">
      <c r="A737" s="143" t="s">
        <v>2026</v>
      </c>
      <c r="B737" s="10" t="s">
        <v>2025</v>
      </c>
      <c r="C737" s="143">
        <v>800</v>
      </c>
      <c r="D737" s="142">
        <v>80</v>
      </c>
    </row>
    <row r="738" spans="1:4" x14ac:dyDescent="0.2">
      <c r="A738" s="143" t="s">
        <v>8531</v>
      </c>
      <c r="B738" s="10" t="s">
        <v>8530</v>
      </c>
      <c r="C738" s="143" t="s">
        <v>105</v>
      </c>
      <c r="D738" s="142" t="s">
        <v>105</v>
      </c>
    </row>
    <row r="739" spans="1:4" x14ac:dyDescent="0.2">
      <c r="A739" s="143" t="s">
        <v>8532</v>
      </c>
      <c r="B739" s="10" t="s">
        <v>8530</v>
      </c>
      <c r="C739" s="143">
        <v>1000</v>
      </c>
      <c r="D739" s="142">
        <v>100</v>
      </c>
    </row>
    <row r="740" spans="1:4" x14ac:dyDescent="0.2">
      <c r="A740" s="143" t="s">
        <v>6482</v>
      </c>
      <c r="B740" s="10" t="s">
        <v>6481</v>
      </c>
      <c r="C740" s="143">
        <v>2750</v>
      </c>
      <c r="D740" s="142">
        <v>275</v>
      </c>
    </row>
    <row r="741" spans="1:4" x14ac:dyDescent="0.2">
      <c r="A741" s="143" t="s">
        <v>9124</v>
      </c>
      <c r="B741" s="10" t="s">
        <v>9123</v>
      </c>
      <c r="C741" s="143">
        <v>100</v>
      </c>
      <c r="D741" s="142">
        <v>10</v>
      </c>
    </row>
    <row r="742" spans="1:4" x14ac:dyDescent="0.2">
      <c r="A742" s="143" t="s">
        <v>7487</v>
      </c>
      <c r="B742" s="10" t="s">
        <v>7486</v>
      </c>
      <c r="C742" s="143">
        <v>100</v>
      </c>
      <c r="D742" s="142">
        <v>10</v>
      </c>
    </row>
    <row r="743" spans="1:4" x14ac:dyDescent="0.2">
      <c r="A743" s="143" t="s">
        <v>1277</v>
      </c>
      <c r="B743" s="10" t="s">
        <v>1276</v>
      </c>
      <c r="C743" s="143">
        <v>1500</v>
      </c>
      <c r="D743" s="142">
        <v>150</v>
      </c>
    </row>
    <row r="744" spans="1:4" x14ac:dyDescent="0.2">
      <c r="A744" s="143" t="s">
        <v>1268</v>
      </c>
      <c r="B744" s="10" t="s">
        <v>1267</v>
      </c>
      <c r="C744" s="143">
        <v>1500</v>
      </c>
      <c r="D744" s="142">
        <v>150</v>
      </c>
    </row>
    <row r="745" spans="1:4" x14ac:dyDescent="0.2">
      <c r="A745" s="143" t="s">
        <v>1269</v>
      </c>
      <c r="B745" s="10" t="s">
        <v>1267</v>
      </c>
      <c r="C745" s="143" t="s">
        <v>105</v>
      </c>
      <c r="D745" s="142" t="s">
        <v>105</v>
      </c>
    </row>
    <row r="746" spans="1:4" x14ac:dyDescent="0.2">
      <c r="A746" s="143" t="s">
        <v>5977</v>
      </c>
      <c r="B746" s="10" t="s">
        <v>5976</v>
      </c>
      <c r="C746" s="143">
        <v>1000</v>
      </c>
      <c r="D746" s="142">
        <v>100</v>
      </c>
    </row>
    <row r="747" spans="1:4" x14ac:dyDescent="0.2">
      <c r="A747" s="143" t="s">
        <v>8997</v>
      </c>
      <c r="B747" s="10" t="s">
        <v>8996</v>
      </c>
      <c r="C747" s="143">
        <v>100</v>
      </c>
      <c r="D747" s="142">
        <v>10</v>
      </c>
    </row>
    <row r="748" spans="1:4" x14ac:dyDescent="0.2">
      <c r="A748" s="143" t="s">
        <v>12757</v>
      </c>
      <c r="B748" s="10" t="s">
        <v>11338</v>
      </c>
      <c r="C748" s="143" t="s">
        <v>105</v>
      </c>
      <c r="D748" s="142" t="s">
        <v>105</v>
      </c>
    </row>
    <row r="749" spans="1:4" x14ac:dyDescent="0.2">
      <c r="A749" s="143" t="s">
        <v>12758</v>
      </c>
      <c r="B749" s="10" t="s">
        <v>11338</v>
      </c>
      <c r="C749" s="143">
        <v>1000</v>
      </c>
      <c r="D749" s="142">
        <v>100</v>
      </c>
    </row>
    <row r="750" spans="1:4" x14ac:dyDescent="0.2">
      <c r="A750" s="143" t="s">
        <v>1060</v>
      </c>
      <c r="B750" s="10" t="s">
        <v>1059</v>
      </c>
      <c r="C750" s="143">
        <v>200</v>
      </c>
      <c r="D750" s="142">
        <v>20</v>
      </c>
    </row>
    <row r="751" spans="1:4" x14ac:dyDescent="0.2">
      <c r="A751" s="143" t="s">
        <v>9519</v>
      </c>
      <c r="B751" s="10" t="s">
        <v>9518</v>
      </c>
      <c r="C751" s="143">
        <v>100</v>
      </c>
      <c r="D751" s="142">
        <v>10</v>
      </c>
    </row>
    <row r="752" spans="1:4" x14ac:dyDescent="0.2">
      <c r="A752" s="143" t="s">
        <v>949</v>
      </c>
      <c r="B752" s="10" t="s">
        <v>948</v>
      </c>
      <c r="C752" s="143" t="s">
        <v>105</v>
      </c>
      <c r="D752" s="142" t="s">
        <v>105</v>
      </c>
    </row>
    <row r="753" spans="1:4" x14ac:dyDescent="0.2">
      <c r="A753" s="143" t="s">
        <v>6578</v>
      </c>
      <c r="B753" s="10" t="s">
        <v>6577</v>
      </c>
      <c r="C753" s="143" t="s">
        <v>105</v>
      </c>
      <c r="D753" s="142" t="s">
        <v>105</v>
      </c>
    </row>
    <row r="754" spans="1:4" x14ac:dyDescent="0.2">
      <c r="A754" s="143" t="s">
        <v>1213</v>
      </c>
      <c r="B754" s="10" t="s">
        <v>1212</v>
      </c>
      <c r="C754" s="143">
        <v>5700</v>
      </c>
      <c r="D754" s="142">
        <v>570</v>
      </c>
    </row>
    <row r="755" spans="1:4" x14ac:dyDescent="0.2">
      <c r="A755" s="143" t="s">
        <v>9460</v>
      </c>
      <c r="B755" s="10" t="s">
        <v>9459</v>
      </c>
      <c r="C755" s="143">
        <v>100</v>
      </c>
      <c r="D755" s="142">
        <v>10</v>
      </c>
    </row>
    <row r="756" spans="1:4" x14ac:dyDescent="0.2">
      <c r="A756" s="143" t="s">
        <v>1207</v>
      </c>
      <c r="B756" s="10" t="s">
        <v>1206</v>
      </c>
      <c r="C756" s="143">
        <v>1500</v>
      </c>
      <c r="D756" s="142">
        <v>150</v>
      </c>
    </row>
    <row r="757" spans="1:4" x14ac:dyDescent="0.2">
      <c r="A757" s="143" t="s">
        <v>1208</v>
      </c>
      <c r="B757" s="10" t="s">
        <v>1206</v>
      </c>
      <c r="C757" s="143" t="s">
        <v>105</v>
      </c>
      <c r="D757" s="142" t="s">
        <v>105</v>
      </c>
    </row>
    <row r="758" spans="1:4" x14ac:dyDescent="0.2">
      <c r="A758" s="143" t="s">
        <v>10894</v>
      </c>
      <c r="B758" s="10" t="s">
        <v>10893</v>
      </c>
      <c r="C758" s="143">
        <v>27</v>
      </c>
      <c r="D758" s="142">
        <v>2</v>
      </c>
    </row>
    <row r="759" spans="1:4" x14ac:dyDescent="0.2">
      <c r="A759" s="143" t="s">
        <v>10896</v>
      </c>
      <c r="B759" s="10" t="s">
        <v>10895</v>
      </c>
      <c r="C759" s="143">
        <v>27</v>
      </c>
      <c r="D759" s="142">
        <v>2</v>
      </c>
    </row>
    <row r="760" spans="1:4" x14ac:dyDescent="0.2">
      <c r="A760" s="143" t="s">
        <v>6541</v>
      </c>
      <c r="B760" s="10" t="s">
        <v>6540</v>
      </c>
      <c r="C760" s="143" t="s">
        <v>105</v>
      </c>
      <c r="D760" s="142" t="s">
        <v>105</v>
      </c>
    </row>
    <row r="761" spans="1:4" x14ac:dyDescent="0.2">
      <c r="A761" s="143" t="s">
        <v>6341</v>
      </c>
      <c r="B761" s="10" t="s">
        <v>6340</v>
      </c>
      <c r="C761" s="143">
        <v>30</v>
      </c>
      <c r="D761" s="142">
        <v>3</v>
      </c>
    </row>
    <row r="762" spans="1:4" x14ac:dyDescent="0.2">
      <c r="A762" s="143" t="s">
        <v>392</v>
      </c>
      <c r="B762" s="10" t="s">
        <v>391</v>
      </c>
      <c r="C762" s="143">
        <v>250</v>
      </c>
      <c r="D762" s="142">
        <v>25</v>
      </c>
    </row>
    <row r="763" spans="1:4" x14ac:dyDescent="0.2">
      <c r="A763" s="143" t="s">
        <v>9329</v>
      </c>
      <c r="B763" s="10" t="s">
        <v>9328</v>
      </c>
      <c r="C763" s="143">
        <v>810</v>
      </c>
      <c r="D763" s="142">
        <v>81</v>
      </c>
    </row>
    <row r="764" spans="1:4" x14ac:dyDescent="0.2">
      <c r="A764" s="143" t="s">
        <v>1323</v>
      </c>
      <c r="B764" s="10" t="s">
        <v>1322</v>
      </c>
      <c r="C764" s="143" t="s">
        <v>105</v>
      </c>
      <c r="D764" s="142" t="s">
        <v>105</v>
      </c>
    </row>
    <row r="765" spans="1:4" x14ac:dyDescent="0.2">
      <c r="A765" s="143" t="s">
        <v>4118</v>
      </c>
      <c r="B765" s="10" t="s">
        <v>4117</v>
      </c>
      <c r="C765" s="143" t="s">
        <v>105</v>
      </c>
      <c r="D765" s="142" t="s">
        <v>105</v>
      </c>
    </row>
    <row r="766" spans="1:4" x14ac:dyDescent="0.2">
      <c r="A766" s="143" t="s">
        <v>6580</v>
      </c>
      <c r="B766" s="10" t="s">
        <v>6579</v>
      </c>
      <c r="C766" s="143">
        <v>30</v>
      </c>
      <c r="D766" s="142">
        <v>3</v>
      </c>
    </row>
    <row r="767" spans="1:4" x14ac:dyDescent="0.2">
      <c r="A767" s="143" t="s">
        <v>10572</v>
      </c>
      <c r="B767" s="10" t="s">
        <v>10571</v>
      </c>
      <c r="C767" s="143">
        <v>5</v>
      </c>
      <c r="D767" s="142">
        <v>0.5</v>
      </c>
    </row>
    <row r="768" spans="1:4" x14ac:dyDescent="0.2">
      <c r="A768" s="143" t="s">
        <v>1583</v>
      </c>
      <c r="B768" s="10" t="s">
        <v>1582</v>
      </c>
      <c r="C768" s="143" t="s">
        <v>105</v>
      </c>
      <c r="D768" s="142" t="s">
        <v>105</v>
      </c>
    </row>
    <row r="769" spans="1:4" x14ac:dyDescent="0.2">
      <c r="A769" s="143" t="s">
        <v>1584</v>
      </c>
      <c r="B769" s="10" t="s">
        <v>1582</v>
      </c>
      <c r="C769" s="143">
        <v>1000</v>
      </c>
      <c r="D769" s="142">
        <v>100</v>
      </c>
    </row>
    <row r="770" spans="1:4" x14ac:dyDescent="0.2">
      <c r="A770" s="143" t="s">
        <v>1850</v>
      </c>
      <c r="B770" s="10" t="s">
        <v>1849</v>
      </c>
      <c r="C770" s="143" t="s">
        <v>105</v>
      </c>
      <c r="D770" s="142" t="s">
        <v>105</v>
      </c>
    </row>
    <row r="771" spans="1:4" x14ac:dyDescent="0.2">
      <c r="A771" s="143" t="s">
        <v>6377</v>
      </c>
      <c r="B771" s="10" t="s">
        <v>6376</v>
      </c>
      <c r="C771" s="143" t="s">
        <v>105</v>
      </c>
      <c r="D771" s="142" t="s">
        <v>105</v>
      </c>
    </row>
    <row r="772" spans="1:4" x14ac:dyDescent="0.2">
      <c r="A772" s="143" t="s">
        <v>6378</v>
      </c>
      <c r="B772" s="10" t="s">
        <v>6376</v>
      </c>
      <c r="C772" s="143">
        <v>600</v>
      </c>
      <c r="D772" s="142">
        <v>60</v>
      </c>
    </row>
    <row r="773" spans="1:4" x14ac:dyDescent="0.2">
      <c r="A773" s="143" t="s">
        <v>1365</v>
      </c>
      <c r="B773" s="10" t="s">
        <v>1364</v>
      </c>
      <c r="C773" s="143" t="s">
        <v>105</v>
      </c>
      <c r="D773" s="142" t="s">
        <v>105</v>
      </c>
    </row>
    <row r="774" spans="1:4" x14ac:dyDescent="0.2">
      <c r="A774" s="143" t="s">
        <v>11198</v>
      </c>
      <c r="B774" s="10" t="s">
        <v>11197</v>
      </c>
      <c r="C774" s="143" t="s">
        <v>105</v>
      </c>
      <c r="D774" s="142" t="s">
        <v>105</v>
      </c>
    </row>
    <row r="775" spans="1:4" x14ac:dyDescent="0.2">
      <c r="A775" s="143" t="s">
        <v>955</v>
      </c>
      <c r="B775" s="10" t="s">
        <v>954</v>
      </c>
      <c r="C775" s="143">
        <v>4.4000000000000004</v>
      </c>
      <c r="D775" s="142">
        <v>0.44</v>
      </c>
    </row>
    <row r="776" spans="1:4" x14ac:dyDescent="0.2">
      <c r="A776" s="143" t="s">
        <v>4871</v>
      </c>
      <c r="B776" s="10" t="s">
        <v>4870</v>
      </c>
      <c r="C776" s="143" t="s">
        <v>105</v>
      </c>
      <c r="D776" s="142" t="s">
        <v>105</v>
      </c>
    </row>
    <row r="777" spans="1:4" x14ac:dyDescent="0.2">
      <c r="A777" s="143" t="s">
        <v>4200</v>
      </c>
      <c r="B777" s="10" t="s">
        <v>4199</v>
      </c>
      <c r="C777" s="143">
        <v>9</v>
      </c>
      <c r="D777" s="142">
        <v>0.9</v>
      </c>
    </row>
    <row r="778" spans="1:4" x14ac:dyDescent="0.2">
      <c r="A778" s="143" t="s">
        <v>10597</v>
      </c>
      <c r="B778" s="10" t="s">
        <v>10596</v>
      </c>
      <c r="C778" s="143" t="s">
        <v>4160</v>
      </c>
      <c r="D778" s="142" t="s">
        <v>4160</v>
      </c>
    </row>
    <row r="779" spans="1:4" x14ac:dyDescent="0.2">
      <c r="A779" s="143" t="s">
        <v>6135</v>
      </c>
      <c r="B779" s="10" t="s">
        <v>6134</v>
      </c>
      <c r="C779" s="143">
        <v>19000</v>
      </c>
      <c r="D779" s="142">
        <v>1900</v>
      </c>
    </row>
    <row r="780" spans="1:4" x14ac:dyDescent="0.2">
      <c r="A780" s="143" t="s">
        <v>7836</v>
      </c>
      <c r="B780" s="10" t="s">
        <v>7835</v>
      </c>
      <c r="C780" s="143">
        <v>180000</v>
      </c>
      <c r="D780" s="142">
        <v>32000</v>
      </c>
    </row>
    <row r="781" spans="1:4" x14ac:dyDescent="0.2">
      <c r="A781" s="143" t="s">
        <v>2320</v>
      </c>
      <c r="B781" s="10" t="s">
        <v>2319</v>
      </c>
      <c r="C781" s="143">
        <v>170</v>
      </c>
      <c r="D781" s="142">
        <v>17</v>
      </c>
    </row>
    <row r="782" spans="1:4" x14ac:dyDescent="0.2">
      <c r="A782" s="143" t="s">
        <v>1393</v>
      </c>
      <c r="B782" s="10" t="s">
        <v>1392</v>
      </c>
      <c r="C782" s="143">
        <v>175</v>
      </c>
      <c r="D782" s="142">
        <v>18</v>
      </c>
    </row>
    <row r="783" spans="1:4" x14ac:dyDescent="0.2">
      <c r="A783" s="143" t="s">
        <v>9468</v>
      </c>
      <c r="B783" s="10" t="s">
        <v>9467</v>
      </c>
      <c r="C783" s="143">
        <v>10000</v>
      </c>
      <c r="D783" s="142">
        <v>1000</v>
      </c>
    </row>
    <row r="784" spans="1:4" x14ac:dyDescent="0.2">
      <c r="A784" s="143" t="s">
        <v>2967</v>
      </c>
      <c r="B784" s="10" t="s">
        <v>2966</v>
      </c>
      <c r="C784" s="143" t="s">
        <v>105</v>
      </c>
      <c r="D784" s="142" t="s">
        <v>105</v>
      </c>
    </row>
    <row r="785" spans="1:4" x14ac:dyDescent="0.2">
      <c r="A785" s="143" t="s">
        <v>5074</v>
      </c>
      <c r="B785" s="10" t="s">
        <v>5073</v>
      </c>
      <c r="C785" s="143">
        <v>66</v>
      </c>
      <c r="D785" s="142">
        <v>6.6</v>
      </c>
    </row>
    <row r="786" spans="1:4" x14ac:dyDescent="0.2">
      <c r="A786" s="143" t="s">
        <v>6546</v>
      </c>
      <c r="B786" s="10" t="s">
        <v>6545</v>
      </c>
      <c r="C786" s="143">
        <v>1</v>
      </c>
      <c r="D786" s="142">
        <v>0.1</v>
      </c>
    </row>
    <row r="787" spans="1:4" x14ac:dyDescent="0.2">
      <c r="A787" s="143" t="s">
        <v>5892</v>
      </c>
      <c r="B787" s="10" t="s">
        <v>5891</v>
      </c>
      <c r="C787" s="143" t="s">
        <v>105</v>
      </c>
      <c r="D787" s="142" t="s">
        <v>105</v>
      </c>
    </row>
    <row r="788" spans="1:4" x14ac:dyDescent="0.2">
      <c r="A788" s="143" t="s">
        <v>6740</v>
      </c>
      <c r="B788" s="10" t="s">
        <v>6739</v>
      </c>
      <c r="C788" s="143">
        <v>25</v>
      </c>
      <c r="D788" s="142">
        <v>2.5</v>
      </c>
    </row>
    <row r="789" spans="1:4" x14ac:dyDescent="0.2">
      <c r="A789" s="143" t="s">
        <v>1501</v>
      </c>
      <c r="B789" s="10" t="s">
        <v>1500</v>
      </c>
      <c r="C789" s="143" t="s">
        <v>105</v>
      </c>
      <c r="D789" s="142" t="s">
        <v>105</v>
      </c>
    </row>
    <row r="790" spans="1:4" x14ac:dyDescent="0.2">
      <c r="A790" s="143" t="s">
        <v>1502</v>
      </c>
      <c r="B790" s="10" t="s">
        <v>1500</v>
      </c>
      <c r="C790" s="143">
        <v>2500</v>
      </c>
      <c r="D790" s="142">
        <v>250</v>
      </c>
    </row>
    <row r="791" spans="1:4" x14ac:dyDescent="0.2">
      <c r="A791" s="143" t="s">
        <v>9735</v>
      </c>
      <c r="B791" s="10" t="s">
        <v>9734</v>
      </c>
      <c r="C791" s="143">
        <v>50</v>
      </c>
      <c r="D791" s="142">
        <v>5</v>
      </c>
    </row>
    <row r="792" spans="1:4" x14ac:dyDescent="0.2">
      <c r="A792" s="143" t="s">
        <v>2023</v>
      </c>
      <c r="B792" s="10" t="s">
        <v>2022</v>
      </c>
      <c r="C792" s="143" t="s">
        <v>105</v>
      </c>
      <c r="D792" s="142" t="s">
        <v>105</v>
      </c>
    </row>
    <row r="793" spans="1:4" x14ac:dyDescent="0.2">
      <c r="A793" s="143" t="s">
        <v>2024</v>
      </c>
      <c r="B793" s="10" t="s">
        <v>2022</v>
      </c>
      <c r="C793" s="143">
        <v>2500</v>
      </c>
      <c r="D793" s="142">
        <v>250</v>
      </c>
    </row>
    <row r="794" spans="1:4" x14ac:dyDescent="0.2">
      <c r="A794" s="143" t="s">
        <v>12203</v>
      </c>
      <c r="B794" s="10" t="s">
        <v>12202</v>
      </c>
      <c r="C794" s="143" t="s">
        <v>105</v>
      </c>
      <c r="D794" s="142" t="s">
        <v>105</v>
      </c>
    </row>
    <row r="795" spans="1:4" x14ac:dyDescent="0.2">
      <c r="A795" s="143" t="s">
        <v>7159</v>
      </c>
      <c r="B795" s="10" t="s">
        <v>7158</v>
      </c>
      <c r="C795" s="143">
        <v>1</v>
      </c>
      <c r="D795" s="142">
        <v>0.1</v>
      </c>
    </row>
    <row r="796" spans="1:4" x14ac:dyDescent="0.2">
      <c r="A796" s="143" t="s">
        <v>2694</v>
      </c>
      <c r="B796" s="10" t="s">
        <v>2693</v>
      </c>
      <c r="C796" s="143">
        <v>375</v>
      </c>
      <c r="D796" s="142">
        <v>38</v>
      </c>
    </row>
    <row r="797" spans="1:4" x14ac:dyDescent="0.2">
      <c r="A797" s="143" t="s">
        <v>12238</v>
      </c>
      <c r="B797" s="10" t="s">
        <v>12237</v>
      </c>
      <c r="C797" s="143">
        <v>430</v>
      </c>
      <c r="D797" s="142">
        <v>43</v>
      </c>
    </row>
    <row r="798" spans="1:4" x14ac:dyDescent="0.2">
      <c r="A798" s="143" t="s">
        <v>2571</v>
      </c>
      <c r="B798" s="10" t="s">
        <v>2570</v>
      </c>
      <c r="C798" s="143">
        <v>840</v>
      </c>
      <c r="D798" s="142">
        <v>84</v>
      </c>
    </row>
    <row r="799" spans="1:4" x14ac:dyDescent="0.2">
      <c r="A799" s="143" t="s">
        <v>3661</v>
      </c>
      <c r="B799" s="10" t="s">
        <v>3660</v>
      </c>
      <c r="C799" s="143">
        <v>17</v>
      </c>
      <c r="D799" s="142">
        <v>1.7</v>
      </c>
    </row>
    <row r="800" spans="1:4" x14ac:dyDescent="0.2">
      <c r="A800" s="143" t="s">
        <v>1104</v>
      </c>
      <c r="B800" s="10" t="s">
        <v>1103</v>
      </c>
      <c r="C800" s="143">
        <v>1330</v>
      </c>
      <c r="D800" s="142">
        <v>133</v>
      </c>
    </row>
    <row r="801" spans="1:4" x14ac:dyDescent="0.2">
      <c r="A801" s="143" t="s">
        <v>11722</v>
      </c>
      <c r="B801" s="10" t="s">
        <v>11721</v>
      </c>
      <c r="C801" s="143">
        <v>82</v>
      </c>
      <c r="D801" s="142">
        <v>8.1999999999999993</v>
      </c>
    </row>
    <row r="802" spans="1:4" x14ac:dyDescent="0.2">
      <c r="A802" s="143" t="s">
        <v>7503</v>
      </c>
      <c r="B802" s="10" t="s">
        <v>7502</v>
      </c>
      <c r="C802" s="143">
        <v>6</v>
      </c>
      <c r="D802" s="142">
        <v>0.6</v>
      </c>
    </row>
    <row r="803" spans="1:4" x14ac:dyDescent="0.2">
      <c r="A803" s="143" t="s">
        <v>372</v>
      </c>
      <c r="B803" s="10" t="s">
        <v>371</v>
      </c>
      <c r="C803" s="143">
        <v>24</v>
      </c>
      <c r="D803" s="142">
        <v>2.4</v>
      </c>
    </row>
    <row r="804" spans="1:4" x14ac:dyDescent="0.2">
      <c r="A804" s="143" t="s">
        <v>2540</v>
      </c>
      <c r="B804" s="10" t="s">
        <v>2539</v>
      </c>
      <c r="C804" s="143">
        <v>2200</v>
      </c>
      <c r="D804" s="142">
        <v>220</v>
      </c>
    </row>
    <row r="805" spans="1:4" x14ac:dyDescent="0.2">
      <c r="A805" s="143" t="s">
        <v>8626</v>
      </c>
      <c r="B805" s="10" t="s">
        <v>8625</v>
      </c>
      <c r="C805" s="143">
        <v>160</v>
      </c>
      <c r="D805" s="142">
        <v>16</v>
      </c>
    </row>
    <row r="806" spans="1:4" x14ac:dyDescent="0.2">
      <c r="A806" s="143" t="s">
        <v>11695</v>
      </c>
      <c r="B806" s="10" t="s">
        <v>11694</v>
      </c>
      <c r="C806" s="143" t="s">
        <v>105</v>
      </c>
      <c r="D806" s="142" t="s">
        <v>105</v>
      </c>
    </row>
    <row r="807" spans="1:4" x14ac:dyDescent="0.2">
      <c r="A807" s="143" t="s">
        <v>11696</v>
      </c>
      <c r="B807" s="10" t="s">
        <v>11694</v>
      </c>
      <c r="C807" s="143">
        <v>400</v>
      </c>
      <c r="D807" s="142">
        <v>40</v>
      </c>
    </row>
    <row r="808" spans="1:4" x14ac:dyDescent="0.2">
      <c r="A808" s="143" t="s">
        <v>5662</v>
      </c>
      <c r="B808" s="10" t="s">
        <v>5661</v>
      </c>
      <c r="C808" s="143" t="s">
        <v>105</v>
      </c>
      <c r="D808" s="142" t="s">
        <v>105</v>
      </c>
    </row>
    <row r="809" spans="1:4" x14ac:dyDescent="0.2">
      <c r="A809" s="143" t="s">
        <v>2351</v>
      </c>
      <c r="B809" s="10" t="s">
        <v>2350</v>
      </c>
      <c r="C809" s="143">
        <v>900</v>
      </c>
      <c r="D809" s="142">
        <v>90</v>
      </c>
    </row>
    <row r="810" spans="1:4" x14ac:dyDescent="0.2">
      <c r="A810" s="143" t="s">
        <v>6574</v>
      </c>
      <c r="B810" s="10" t="s">
        <v>6573</v>
      </c>
      <c r="C810" s="143" t="s">
        <v>105</v>
      </c>
      <c r="D810" s="142" t="s">
        <v>105</v>
      </c>
    </row>
    <row r="811" spans="1:4" x14ac:dyDescent="0.2">
      <c r="A811" s="143" t="s">
        <v>1967</v>
      </c>
      <c r="B811" s="10" t="s">
        <v>1966</v>
      </c>
      <c r="C811" s="143">
        <v>50</v>
      </c>
      <c r="D811" s="142">
        <v>5</v>
      </c>
    </row>
    <row r="812" spans="1:4" x14ac:dyDescent="0.2">
      <c r="A812" s="143" t="s">
        <v>5728</v>
      </c>
      <c r="B812" s="10" t="s">
        <v>5727</v>
      </c>
      <c r="C812" s="143">
        <v>50</v>
      </c>
      <c r="D812" s="142">
        <v>5</v>
      </c>
    </row>
    <row r="813" spans="1:4" x14ac:dyDescent="0.2">
      <c r="A813" s="143" t="s">
        <v>6235</v>
      </c>
      <c r="B813" s="10" t="s">
        <v>6234</v>
      </c>
      <c r="C813" s="143">
        <v>50</v>
      </c>
      <c r="D813" s="142">
        <v>5</v>
      </c>
    </row>
    <row r="814" spans="1:4" x14ac:dyDescent="0.2">
      <c r="A814" s="143" t="s">
        <v>11457</v>
      </c>
      <c r="B814" s="10" t="s">
        <v>11456</v>
      </c>
      <c r="C814" s="143">
        <v>2000</v>
      </c>
      <c r="D814" s="142">
        <v>200</v>
      </c>
    </row>
    <row r="815" spans="1:4" x14ac:dyDescent="0.2">
      <c r="A815" s="143" t="s">
        <v>11324</v>
      </c>
      <c r="B815" s="10" t="s">
        <v>11323</v>
      </c>
      <c r="C815" s="143" t="s">
        <v>105</v>
      </c>
      <c r="D815" s="142" t="s">
        <v>105</v>
      </c>
    </row>
    <row r="816" spans="1:4" x14ac:dyDescent="0.2">
      <c r="A816" s="143" t="s">
        <v>7800</v>
      </c>
      <c r="B816" s="10" t="s">
        <v>7799</v>
      </c>
      <c r="C816" s="143" t="s">
        <v>105</v>
      </c>
      <c r="D816" s="142" t="s">
        <v>105</v>
      </c>
    </row>
    <row r="817" spans="1:4" x14ac:dyDescent="0.2">
      <c r="A817" s="143" t="s">
        <v>756</v>
      </c>
      <c r="B817" s="10" t="s">
        <v>755</v>
      </c>
      <c r="C817" s="143">
        <v>2</v>
      </c>
      <c r="D817" s="142">
        <v>0.2</v>
      </c>
    </row>
    <row r="818" spans="1:4" x14ac:dyDescent="0.2">
      <c r="A818" s="143" t="s">
        <v>8683</v>
      </c>
      <c r="B818" s="10" t="s">
        <v>8682</v>
      </c>
      <c r="C818" s="143">
        <v>6700</v>
      </c>
      <c r="D818" s="142">
        <v>110</v>
      </c>
    </row>
    <row r="819" spans="1:4" x14ac:dyDescent="0.2">
      <c r="A819" s="143" t="s">
        <v>4404</v>
      </c>
      <c r="B819" s="10" t="s">
        <v>4403</v>
      </c>
      <c r="C819" s="143">
        <v>650</v>
      </c>
      <c r="D819" s="142">
        <v>65</v>
      </c>
    </row>
    <row r="820" spans="1:4" x14ac:dyDescent="0.2">
      <c r="A820" s="143" t="s">
        <v>5842</v>
      </c>
      <c r="B820" s="10" t="s">
        <v>5841</v>
      </c>
      <c r="C820" s="143">
        <v>1</v>
      </c>
      <c r="D820" s="142">
        <v>0.1</v>
      </c>
    </row>
    <row r="821" spans="1:4" x14ac:dyDescent="0.2">
      <c r="A821" s="143" t="s">
        <v>1407</v>
      </c>
      <c r="B821" s="10" t="s">
        <v>1406</v>
      </c>
      <c r="C821" s="143">
        <v>4800</v>
      </c>
      <c r="D821" s="142">
        <v>450</v>
      </c>
    </row>
    <row r="822" spans="1:4" x14ac:dyDescent="0.2">
      <c r="A822" s="143" t="s">
        <v>10332</v>
      </c>
      <c r="B822" s="10" t="s">
        <v>10331</v>
      </c>
      <c r="C822" s="143">
        <v>100</v>
      </c>
      <c r="D822" s="142">
        <v>10</v>
      </c>
    </row>
    <row r="823" spans="1:4" x14ac:dyDescent="0.2">
      <c r="A823" s="143" t="s">
        <v>3294</v>
      </c>
      <c r="B823" s="10" t="s">
        <v>3293</v>
      </c>
      <c r="C823" s="143">
        <v>120</v>
      </c>
      <c r="D823" s="142">
        <v>12</v>
      </c>
    </row>
    <row r="824" spans="1:4" x14ac:dyDescent="0.2">
      <c r="A824" s="143" t="s">
        <v>7465</v>
      </c>
      <c r="B824" s="10" t="s">
        <v>7464</v>
      </c>
      <c r="C824" s="143">
        <v>0.25</v>
      </c>
      <c r="D824" s="142">
        <v>2.5000000000000001E-2</v>
      </c>
    </row>
    <row r="825" spans="1:4" x14ac:dyDescent="0.2">
      <c r="A825" s="143" t="s">
        <v>3025</v>
      </c>
      <c r="B825" s="10" t="s">
        <v>3024</v>
      </c>
      <c r="C825" s="143" t="s">
        <v>105</v>
      </c>
      <c r="D825" s="142" t="s">
        <v>105</v>
      </c>
    </row>
    <row r="826" spans="1:4" x14ac:dyDescent="0.2">
      <c r="A826" s="143" t="s">
        <v>9587</v>
      </c>
      <c r="B826" s="10" t="s">
        <v>9586</v>
      </c>
      <c r="C826" s="143">
        <v>150</v>
      </c>
      <c r="D826" s="142">
        <v>15</v>
      </c>
    </row>
    <row r="827" spans="1:4" x14ac:dyDescent="0.2">
      <c r="A827" s="143" t="s">
        <v>733</v>
      </c>
      <c r="B827" s="10" t="s">
        <v>732</v>
      </c>
      <c r="C827" s="143">
        <v>100</v>
      </c>
      <c r="D827" s="142">
        <v>10</v>
      </c>
    </row>
    <row r="828" spans="1:4" x14ac:dyDescent="0.2">
      <c r="A828" s="143" t="s">
        <v>2189</v>
      </c>
      <c r="B828" s="10" t="s">
        <v>2188</v>
      </c>
      <c r="C828" s="143">
        <v>1250</v>
      </c>
      <c r="D828" s="142">
        <v>125</v>
      </c>
    </row>
    <row r="829" spans="1:4" x14ac:dyDescent="0.2">
      <c r="A829" s="143" t="s">
        <v>12191</v>
      </c>
      <c r="B829" s="10" t="s">
        <v>12190</v>
      </c>
      <c r="C829" s="143">
        <v>1</v>
      </c>
      <c r="D829" s="142">
        <v>0.1</v>
      </c>
    </row>
    <row r="830" spans="1:4" x14ac:dyDescent="0.2">
      <c r="A830" s="143" t="s">
        <v>11604</v>
      </c>
      <c r="B830" s="10" t="s">
        <v>11603</v>
      </c>
      <c r="C830" s="143">
        <v>0.39</v>
      </c>
      <c r="D830" s="142">
        <v>4.3E-3</v>
      </c>
    </row>
    <row r="831" spans="1:4" x14ac:dyDescent="0.2">
      <c r="A831" s="143" t="s">
        <v>1773</v>
      </c>
      <c r="B831" s="10" t="s">
        <v>1772</v>
      </c>
      <c r="C831" s="143">
        <v>1700</v>
      </c>
      <c r="D831" s="142">
        <v>330</v>
      </c>
    </row>
    <row r="832" spans="1:4" x14ac:dyDescent="0.2">
      <c r="A832" s="143" t="s">
        <v>6440</v>
      </c>
      <c r="B832" s="10" t="s">
        <v>6439</v>
      </c>
      <c r="C832" s="143">
        <v>50</v>
      </c>
      <c r="D832" s="142">
        <v>5</v>
      </c>
    </row>
    <row r="833" spans="1:4" x14ac:dyDescent="0.2">
      <c r="A833" s="143" t="s">
        <v>1458</v>
      </c>
      <c r="B833" s="10" t="s">
        <v>1457</v>
      </c>
      <c r="C833" s="143">
        <v>1700</v>
      </c>
      <c r="D833" s="142">
        <v>330</v>
      </c>
    </row>
    <row r="834" spans="1:4" x14ac:dyDescent="0.2">
      <c r="A834" s="143" t="s">
        <v>3366</v>
      </c>
      <c r="B834" s="10" t="s">
        <v>3365</v>
      </c>
      <c r="C834" s="143">
        <v>200</v>
      </c>
      <c r="D834" s="142">
        <v>80</v>
      </c>
    </row>
    <row r="835" spans="1:4" x14ac:dyDescent="0.2">
      <c r="A835" s="143" t="s">
        <v>11693</v>
      </c>
      <c r="B835" s="10" t="s">
        <v>11692</v>
      </c>
      <c r="C835" s="143" t="s">
        <v>105</v>
      </c>
      <c r="D835" s="142" t="s">
        <v>105</v>
      </c>
    </row>
    <row r="836" spans="1:4" x14ac:dyDescent="0.2">
      <c r="A836" s="143" t="s">
        <v>1638</v>
      </c>
      <c r="B836" s="10" t="s">
        <v>1637</v>
      </c>
      <c r="C836" s="143">
        <v>900</v>
      </c>
      <c r="D836" s="142">
        <v>90</v>
      </c>
    </row>
    <row r="837" spans="1:4" x14ac:dyDescent="0.2">
      <c r="A837" s="143" t="s">
        <v>1989</v>
      </c>
      <c r="B837" s="10" t="s">
        <v>1988</v>
      </c>
      <c r="C837" s="143" t="s">
        <v>105</v>
      </c>
      <c r="D837" s="142" t="s">
        <v>105</v>
      </c>
    </row>
    <row r="838" spans="1:4" x14ac:dyDescent="0.2">
      <c r="A838" s="143" t="s">
        <v>466</v>
      </c>
      <c r="B838" s="10" t="s">
        <v>465</v>
      </c>
      <c r="C838" s="143" t="s">
        <v>105</v>
      </c>
      <c r="D838" s="142" t="s">
        <v>105</v>
      </c>
    </row>
    <row r="839" spans="1:4" x14ac:dyDescent="0.2">
      <c r="A839" s="143" t="s">
        <v>470</v>
      </c>
      <c r="B839" s="10" t="s">
        <v>469</v>
      </c>
      <c r="C839" s="143" t="s">
        <v>105</v>
      </c>
      <c r="D839" s="142" t="s">
        <v>105</v>
      </c>
    </row>
    <row r="840" spans="1:4" x14ac:dyDescent="0.2">
      <c r="A840" s="143" t="s">
        <v>471</v>
      </c>
      <c r="B840" s="10" t="s">
        <v>469</v>
      </c>
      <c r="C840" s="143">
        <v>600</v>
      </c>
      <c r="D840" s="142">
        <v>60</v>
      </c>
    </row>
    <row r="841" spans="1:4" x14ac:dyDescent="0.2">
      <c r="A841" s="143" t="s">
        <v>8555</v>
      </c>
      <c r="B841" s="10" t="s">
        <v>8554</v>
      </c>
      <c r="C841" s="143">
        <v>400</v>
      </c>
      <c r="D841" s="142">
        <v>40</v>
      </c>
    </row>
    <row r="842" spans="1:4" x14ac:dyDescent="0.2">
      <c r="A842" s="143" t="s">
        <v>1864</v>
      </c>
      <c r="B842" s="10" t="s">
        <v>1863</v>
      </c>
      <c r="C842" s="143" t="s">
        <v>105</v>
      </c>
      <c r="D842" s="142" t="s">
        <v>105</v>
      </c>
    </row>
    <row r="843" spans="1:4" x14ac:dyDescent="0.2">
      <c r="A843" s="143" t="s">
        <v>1545</v>
      </c>
      <c r="B843" s="10" t="s">
        <v>1544</v>
      </c>
      <c r="C843" s="143" t="s">
        <v>105</v>
      </c>
      <c r="D843" s="142" t="s">
        <v>105</v>
      </c>
    </row>
    <row r="844" spans="1:4" x14ac:dyDescent="0.2">
      <c r="A844" s="143" t="s">
        <v>4362</v>
      </c>
      <c r="B844" s="10" t="s">
        <v>4361</v>
      </c>
      <c r="C844" s="143">
        <v>3440</v>
      </c>
      <c r="D844" s="142">
        <v>344</v>
      </c>
    </row>
    <row r="845" spans="1:4" x14ac:dyDescent="0.2">
      <c r="A845" s="143" t="s">
        <v>2462</v>
      </c>
      <c r="B845" s="10" t="s">
        <v>2461</v>
      </c>
      <c r="C845" s="143">
        <v>6</v>
      </c>
      <c r="D845" s="142">
        <v>0.6</v>
      </c>
    </row>
    <row r="846" spans="1:4" x14ac:dyDescent="0.2">
      <c r="A846" s="143" t="s">
        <v>4368</v>
      </c>
      <c r="B846" s="10" t="s">
        <v>4367</v>
      </c>
      <c r="C846" s="143">
        <v>5</v>
      </c>
      <c r="D846" s="142">
        <v>0.5</v>
      </c>
    </row>
    <row r="847" spans="1:4" x14ac:dyDescent="0.2">
      <c r="A847" s="143" t="s">
        <v>494</v>
      </c>
      <c r="B847" s="10" t="s">
        <v>493</v>
      </c>
      <c r="C847" s="143">
        <v>3030</v>
      </c>
      <c r="D847" s="142">
        <v>303</v>
      </c>
    </row>
    <row r="848" spans="1:4" x14ac:dyDescent="0.2">
      <c r="A848" s="143" t="s">
        <v>8017</v>
      </c>
      <c r="B848" s="10" t="s">
        <v>8016</v>
      </c>
      <c r="C848" s="143">
        <v>260</v>
      </c>
      <c r="D848" s="142">
        <v>26</v>
      </c>
    </row>
    <row r="849" spans="1:4" x14ac:dyDescent="0.2">
      <c r="A849" s="143" t="s">
        <v>6576</v>
      </c>
      <c r="B849" s="10" t="s">
        <v>6575</v>
      </c>
      <c r="C849" s="143" t="s">
        <v>105</v>
      </c>
      <c r="D849" s="142" t="s">
        <v>105</v>
      </c>
    </row>
    <row r="850" spans="1:4" x14ac:dyDescent="0.2">
      <c r="A850" s="143" t="s">
        <v>2593</v>
      </c>
      <c r="B850" s="10" t="s">
        <v>2592</v>
      </c>
      <c r="C850" s="143">
        <v>0.2</v>
      </c>
      <c r="D850" s="142">
        <v>0.02</v>
      </c>
    </row>
    <row r="851" spans="1:4" x14ac:dyDescent="0.2">
      <c r="A851" s="143" t="s">
        <v>2599</v>
      </c>
      <c r="B851" s="10" t="s">
        <v>2598</v>
      </c>
      <c r="C851" s="143">
        <v>0.2</v>
      </c>
      <c r="D851" s="142">
        <v>0.02</v>
      </c>
    </row>
    <row r="852" spans="1:4" x14ac:dyDescent="0.2">
      <c r="A852" s="143" t="s">
        <v>8701</v>
      </c>
      <c r="B852" s="10" t="s">
        <v>8700</v>
      </c>
      <c r="C852" s="143">
        <v>30</v>
      </c>
      <c r="D852" s="142">
        <v>3</v>
      </c>
    </row>
    <row r="853" spans="1:4" x14ac:dyDescent="0.2">
      <c r="A853" s="143" t="s">
        <v>5249</v>
      </c>
      <c r="B853" s="10" t="s">
        <v>5248</v>
      </c>
      <c r="C853" s="143">
        <v>0.03</v>
      </c>
      <c r="D853" s="142">
        <v>3.0000000000000001E-3</v>
      </c>
    </row>
    <row r="854" spans="1:4" x14ac:dyDescent="0.2">
      <c r="A854" s="143" t="s">
        <v>12490</v>
      </c>
      <c r="B854" s="10" t="s">
        <v>12489</v>
      </c>
      <c r="C854" s="143">
        <v>20</v>
      </c>
      <c r="D854" s="142">
        <v>2</v>
      </c>
    </row>
    <row r="855" spans="1:4" x14ac:dyDescent="0.2">
      <c r="A855" s="143" t="s">
        <v>7347</v>
      </c>
      <c r="B855" s="10" t="s">
        <v>7346</v>
      </c>
      <c r="C855" s="143" t="s">
        <v>105</v>
      </c>
      <c r="D855" s="142" t="s">
        <v>105</v>
      </c>
    </row>
    <row r="856" spans="1:4" x14ac:dyDescent="0.2">
      <c r="A856" s="143" t="s">
        <v>3922</v>
      </c>
      <c r="B856" s="10" t="s">
        <v>3921</v>
      </c>
      <c r="C856" s="143">
        <v>50</v>
      </c>
      <c r="D856" s="142">
        <v>5</v>
      </c>
    </row>
    <row r="857" spans="1:4" x14ac:dyDescent="0.2">
      <c r="A857" s="143" t="s">
        <v>4229</v>
      </c>
      <c r="B857" s="10" t="s">
        <v>4228</v>
      </c>
      <c r="C857" s="143">
        <v>5</v>
      </c>
      <c r="D857" s="142">
        <v>0.5</v>
      </c>
    </row>
    <row r="858" spans="1:4" x14ac:dyDescent="0.2">
      <c r="A858" s="143" t="s">
        <v>7196</v>
      </c>
      <c r="B858" s="10" t="s">
        <v>7195</v>
      </c>
      <c r="C858" s="143" t="s">
        <v>105</v>
      </c>
      <c r="D858" s="142" t="s">
        <v>105</v>
      </c>
    </row>
    <row r="859" spans="1:4" x14ac:dyDescent="0.2">
      <c r="A859" s="143" t="s">
        <v>5193</v>
      </c>
      <c r="B859" s="10" t="s">
        <v>5192</v>
      </c>
      <c r="C859" s="143">
        <v>3.6</v>
      </c>
      <c r="D859" s="142">
        <v>4.1000000000000002E-2</v>
      </c>
    </row>
    <row r="860" spans="1:4" x14ac:dyDescent="0.2">
      <c r="A860" s="143" t="s">
        <v>4131</v>
      </c>
      <c r="B860" s="10" t="s">
        <v>4130</v>
      </c>
      <c r="C860" s="143">
        <v>1</v>
      </c>
      <c r="D860" s="142">
        <v>0.1</v>
      </c>
    </row>
    <row r="861" spans="1:4" x14ac:dyDescent="0.2">
      <c r="A861" s="143" t="s">
        <v>8584</v>
      </c>
      <c r="B861" s="10" t="s">
        <v>8583</v>
      </c>
      <c r="C861" s="143">
        <v>50</v>
      </c>
      <c r="D861" s="142">
        <v>5</v>
      </c>
    </row>
    <row r="862" spans="1:4" x14ac:dyDescent="0.2">
      <c r="A862" s="143" t="s">
        <v>5229</v>
      </c>
      <c r="B862" s="10" t="s">
        <v>5228</v>
      </c>
      <c r="C862" s="143">
        <v>3.6</v>
      </c>
      <c r="D862" s="142">
        <v>4.1000000000000002E-2</v>
      </c>
    </row>
    <row r="863" spans="1:4" x14ac:dyDescent="0.2">
      <c r="A863" s="143" t="s">
        <v>5203</v>
      </c>
      <c r="B863" s="10" t="s">
        <v>5202</v>
      </c>
      <c r="C863" s="143">
        <v>3.6</v>
      </c>
      <c r="D863" s="142">
        <v>4.1000000000000002E-2</v>
      </c>
    </row>
    <row r="864" spans="1:4" x14ac:dyDescent="0.2">
      <c r="A864" s="143" t="s">
        <v>5464</v>
      </c>
      <c r="B864" s="10" t="s">
        <v>5463</v>
      </c>
      <c r="C864" s="143">
        <v>3.6</v>
      </c>
      <c r="D864" s="142">
        <v>4.1000000000000002E-2</v>
      </c>
    </row>
    <row r="865" spans="1:4" x14ac:dyDescent="0.2">
      <c r="A865" s="143" t="s">
        <v>12695</v>
      </c>
      <c r="B865" s="10" t="s">
        <v>7244</v>
      </c>
      <c r="C865" s="143"/>
      <c r="D865" s="142">
        <v>0.71</v>
      </c>
    </row>
    <row r="866" spans="1:4" x14ac:dyDescent="0.2">
      <c r="A866" s="143" t="s">
        <v>12694</v>
      </c>
      <c r="B866" s="10" t="s">
        <v>7243</v>
      </c>
      <c r="C866" s="143">
        <v>2.8</v>
      </c>
      <c r="D866" s="142">
        <v>0.56999999999999995</v>
      </c>
    </row>
    <row r="867" spans="1:4" x14ac:dyDescent="0.2">
      <c r="A867" s="143" t="s">
        <v>7242</v>
      </c>
      <c r="B867" s="10" t="s">
        <v>7241</v>
      </c>
      <c r="C867" s="143">
        <v>17</v>
      </c>
      <c r="D867" s="142">
        <v>8.1</v>
      </c>
    </row>
    <row r="868" spans="1:4" x14ac:dyDescent="0.2">
      <c r="A868" s="143" t="s">
        <v>7784</v>
      </c>
      <c r="B868" s="10" t="s">
        <v>7783</v>
      </c>
      <c r="C868" s="143">
        <v>10</v>
      </c>
      <c r="D868" s="142">
        <v>1</v>
      </c>
    </row>
    <row r="869" spans="1:4" x14ac:dyDescent="0.2">
      <c r="A869" s="143" t="s">
        <v>3619</v>
      </c>
      <c r="B869" s="10" t="s">
        <v>3618</v>
      </c>
      <c r="C869" s="143">
        <v>600</v>
      </c>
      <c r="D869" s="142">
        <v>60</v>
      </c>
    </row>
    <row r="870" spans="1:4" x14ac:dyDescent="0.2">
      <c r="A870" s="143" t="s">
        <v>10943</v>
      </c>
      <c r="B870" s="10" t="s">
        <v>10942</v>
      </c>
      <c r="C870" s="143" t="s">
        <v>105</v>
      </c>
      <c r="D870" s="142" t="s">
        <v>105</v>
      </c>
    </row>
    <row r="871" spans="1:4" x14ac:dyDescent="0.2">
      <c r="A871" s="143" t="s">
        <v>11236</v>
      </c>
      <c r="B871" s="10" t="s">
        <v>11235</v>
      </c>
      <c r="C871" s="143" t="s">
        <v>105</v>
      </c>
      <c r="D871" s="142" t="s">
        <v>105</v>
      </c>
    </row>
    <row r="872" spans="1:4" x14ac:dyDescent="0.2">
      <c r="A872" s="143" t="s">
        <v>11494</v>
      </c>
      <c r="B872" s="10" t="s">
        <v>11493</v>
      </c>
      <c r="C872" s="143" t="s">
        <v>105</v>
      </c>
      <c r="D872" s="142" t="s">
        <v>105</v>
      </c>
    </row>
    <row r="873" spans="1:4" x14ac:dyDescent="0.2">
      <c r="A873" s="143" t="s">
        <v>11495</v>
      </c>
      <c r="B873" s="10" t="s">
        <v>11493</v>
      </c>
      <c r="C873" s="143">
        <v>1000</v>
      </c>
      <c r="D873" s="142">
        <v>100</v>
      </c>
    </row>
    <row r="874" spans="1:4" x14ac:dyDescent="0.2">
      <c r="A874" s="143" t="s">
        <v>9225</v>
      </c>
      <c r="B874" s="10" t="s">
        <v>9224</v>
      </c>
      <c r="C874" s="143">
        <v>0.33</v>
      </c>
      <c r="D874" s="142">
        <v>5.8999999999999997E-2</v>
      </c>
    </row>
    <row r="875" spans="1:4" x14ac:dyDescent="0.2">
      <c r="A875" s="143" t="s">
        <v>10529</v>
      </c>
      <c r="B875" s="10" t="s">
        <v>10528</v>
      </c>
      <c r="C875" s="143" t="s">
        <v>105</v>
      </c>
      <c r="D875" s="142" t="s">
        <v>105</v>
      </c>
    </row>
    <row r="876" spans="1:4" x14ac:dyDescent="0.2">
      <c r="A876" s="143" t="s">
        <v>8945</v>
      </c>
      <c r="B876" s="10" t="s">
        <v>8944</v>
      </c>
      <c r="C876" s="143" t="s">
        <v>105</v>
      </c>
      <c r="D876" s="142" t="s">
        <v>105</v>
      </c>
    </row>
    <row r="877" spans="1:4" x14ac:dyDescent="0.2">
      <c r="A877" s="143" t="s">
        <v>10923</v>
      </c>
      <c r="B877" s="10" t="s">
        <v>10922</v>
      </c>
      <c r="C877" s="143">
        <v>40</v>
      </c>
      <c r="D877" s="142">
        <v>4</v>
      </c>
    </row>
    <row r="878" spans="1:4" x14ac:dyDescent="0.2">
      <c r="A878" s="143" t="s">
        <v>3894</v>
      </c>
      <c r="B878" s="10" t="s">
        <v>3893</v>
      </c>
      <c r="C878" s="143" t="s">
        <v>105</v>
      </c>
      <c r="D878" s="142" t="s">
        <v>105</v>
      </c>
    </row>
    <row r="879" spans="1:4" x14ac:dyDescent="0.2">
      <c r="A879" s="143" t="s">
        <v>4390</v>
      </c>
      <c r="B879" s="10" t="s">
        <v>4389</v>
      </c>
      <c r="C879" s="143">
        <v>610</v>
      </c>
      <c r="D879" s="142">
        <v>61</v>
      </c>
    </row>
    <row r="880" spans="1:4" x14ac:dyDescent="0.2">
      <c r="A880" s="143" t="s">
        <v>2314</v>
      </c>
      <c r="B880" s="10" t="s">
        <v>2313</v>
      </c>
      <c r="C880" s="143">
        <v>500</v>
      </c>
      <c r="D880" s="142">
        <v>50</v>
      </c>
    </row>
    <row r="881" spans="1:4" x14ac:dyDescent="0.2">
      <c r="A881" s="143" t="s">
        <v>4513</v>
      </c>
      <c r="B881" s="10" t="s">
        <v>4512</v>
      </c>
      <c r="C881" s="143">
        <v>10</v>
      </c>
      <c r="D881" s="142">
        <v>1</v>
      </c>
    </row>
    <row r="882" spans="1:4" x14ac:dyDescent="0.2">
      <c r="A882" s="143" t="s">
        <v>3716</v>
      </c>
      <c r="B882" s="10" t="s">
        <v>3715</v>
      </c>
      <c r="C882" s="143">
        <v>50</v>
      </c>
      <c r="D882" s="142">
        <v>5</v>
      </c>
    </row>
    <row r="883" spans="1:4" x14ac:dyDescent="0.2">
      <c r="A883" s="143" t="s">
        <v>7420</v>
      </c>
      <c r="B883" s="10" t="s">
        <v>7419</v>
      </c>
      <c r="C883" s="143">
        <v>5</v>
      </c>
      <c r="D883" s="142">
        <v>0.5</v>
      </c>
    </row>
    <row r="884" spans="1:4" x14ac:dyDescent="0.2">
      <c r="A884" s="143" t="s">
        <v>1547</v>
      </c>
      <c r="B884" s="10" t="s">
        <v>1546</v>
      </c>
      <c r="C884" s="143">
        <v>990</v>
      </c>
      <c r="D884" s="142">
        <v>99</v>
      </c>
    </row>
    <row r="885" spans="1:4" x14ac:dyDescent="0.2">
      <c r="A885" s="143" t="s">
        <v>12079</v>
      </c>
      <c r="B885" s="10" t="s">
        <v>12078</v>
      </c>
      <c r="C885" s="143">
        <v>1000</v>
      </c>
      <c r="D885" s="142">
        <v>100</v>
      </c>
    </row>
    <row r="886" spans="1:4" x14ac:dyDescent="0.2">
      <c r="A886" s="143" t="s">
        <v>10113</v>
      </c>
      <c r="B886" s="10" t="s">
        <v>10112</v>
      </c>
      <c r="C886" s="143">
        <v>500</v>
      </c>
      <c r="D886" s="142">
        <v>50</v>
      </c>
    </row>
    <row r="887" spans="1:4" x14ac:dyDescent="0.2">
      <c r="A887" s="143" t="s">
        <v>8196</v>
      </c>
      <c r="B887" s="10" t="s">
        <v>8195</v>
      </c>
      <c r="C887" s="143">
        <v>0.25</v>
      </c>
      <c r="D887" s="142">
        <v>2.5000000000000001E-2</v>
      </c>
    </row>
    <row r="888" spans="1:4" x14ac:dyDescent="0.2">
      <c r="A888" s="143" t="s">
        <v>8019</v>
      </c>
      <c r="B888" s="10" t="s">
        <v>8018</v>
      </c>
      <c r="C888" s="143">
        <v>350</v>
      </c>
      <c r="D888" s="142">
        <v>35</v>
      </c>
    </row>
    <row r="889" spans="1:4" x14ac:dyDescent="0.2">
      <c r="A889" s="143" t="s">
        <v>6162</v>
      </c>
      <c r="B889" s="10" t="s">
        <v>6161</v>
      </c>
      <c r="C889" s="143">
        <v>50</v>
      </c>
      <c r="D889" s="142">
        <v>5</v>
      </c>
    </row>
    <row r="890" spans="1:4" x14ac:dyDescent="0.2">
      <c r="A890" s="143" t="s">
        <v>10117</v>
      </c>
      <c r="B890" s="10" t="s">
        <v>10116</v>
      </c>
      <c r="C890" s="143">
        <v>500</v>
      </c>
      <c r="D890" s="142">
        <v>50</v>
      </c>
    </row>
    <row r="891" spans="1:4" x14ac:dyDescent="0.2">
      <c r="A891" s="143" t="s">
        <v>7773</v>
      </c>
      <c r="B891" s="10" t="s">
        <v>7772</v>
      </c>
      <c r="C891" s="143" t="s">
        <v>105</v>
      </c>
      <c r="D891" s="142" t="s">
        <v>105</v>
      </c>
    </row>
    <row r="892" spans="1:4" x14ac:dyDescent="0.2">
      <c r="A892" s="143" t="s">
        <v>1291</v>
      </c>
      <c r="B892" s="10" t="s">
        <v>1290</v>
      </c>
      <c r="C892" s="143">
        <v>420</v>
      </c>
      <c r="D892" s="142">
        <v>42</v>
      </c>
    </row>
    <row r="893" spans="1:4" x14ac:dyDescent="0.2">
      <c r="A893" s="143" t="s">
        <v>7899</v>
      </c>
      <c r="B893" s="10" t="s">
        <v>7898</v>
      </c>
      <c r="C893" s="143" t="s">
        <v>105</v>
      </c>
      <c r="D893" s="142" t="s">
        <v>105</v>
      </c>
    </row>
    <row r="894" spans="1:4" x14ac:dyDescent="0.2">
      <c r="A894" s="143" t="s">
        <v>7900</v>
      </c>
      <c r="B894" s="10" t="s">
        <v>7898</v>
      </c>
      <c r="C894" s="143">
        <v>500</v>
      </c>
      <c r="D894" s="142">
        <v>50</v>
      </c>
    </row>
    <row r="895" spans="1:4" x14ac:dyDescent="0.2">
      <c r="A895" s="143" t="s">
        <v>7183</v>
      </c>
      <c r="B895" s="10" t="s">
        <v>7182</v>
      </c>
      <c r="C895" s="143">
        <v>10</v>
      </c>
      <c r="D895" s="142">
        <v>1</v>
      </c>
    </row>
    <row r="896" spans="1:4" x14ac:dyDescent="0.2">
      <c r="A896" s="143" t="s">
        <v>8231</v>
      </c>
      <c r="B896" s="10" t="s">
        <v>8230</v>
      </c>
      <c r="C896" s="143">
        <v>40</v>
      </c>
      <c r="D896" s="142">
        <v>4</v>
      </c>
    </row>
    <row r="897" spans="1:4" x14ac:dyDescent="0.2">
      <c r="A897" s="143" t="s">
        <v>4565</v>
      </c>
      <c r="B897" s="10" t="s">
        <v>4564</v>
      </c>
      <c r="C897" s="143">
        <v>50</v>
      </c>
      <c r="D897" s="142">
        <v>5</v>
      </c>
    </row>
    <row r="898" spans="1:4" x14ac:dyDescent="0.2">
      <c r="A898" s="143" t="s">
        <v>5476</v>
      </c>
      <c r="B898" s="10" t="s">
        <v>5475</v>
      </c>
      <c r="C898" s="143">
        <v>10</v>
      </c>
      <c r="D898" s="142">
        <v>1</v>
      </c>
    </row>
    <row r="899" spans="1:4" x14ac:dyDescent="0.2">
      <c r="A899" s="143" t="s">
        <v>12281</v>
      </c>
      <c r="B899" s="10" t="s">
        <v>12280</v>
      </c>
      <c r="C899" s="143">
        <v>10</v>
      </c>
      <c r="D899" s="142">
        <v>1</v>
      </c>
    </row>
    <row r="900" spans="1:4" x14ac:dyDescent="0.2">
      <c r="A900" s="143" t="s">
        <v>3342</v>
      </c>
      <c r="B900" s="10" t="s">
        <v>3341</v>
      </c>
      <c r="C900" s="143" t="s">
        <v>105</v>
      </c>
      <c r="D900" s="142" t="s">
        <v>105</v>
      </c>
    </row>
    <row r="901" spans="1:4" x14ac:dyDescent="0.2">
      <c r="A901" s="143" t="s">
        <v>7745</v>
      </c>
      <c r="B901" s="10" t="s">
        <v>7744</v>
      </c>
      <c r="C901" s="143" t="s">
        <v>105</v>
      </c>
      <c r="D901" s="142" t="s">
        <v>105</v>
      </c>
    </row>
    <row r="902" spans="1:4" x14ac:dyDescent="0.2">
      <c r="A902" s="143" t="s">
        <v>1532</v>
      </c>
      <c r="B902" s="10" t="s">
        <v>1531</v>
      </c>
      <c r="C902" s="143">
        <v>50</v>
      </c>
      <c r="D902" s="142">
        <v>5</v>
      </c>
    </row>
    <row r="903" spans="1:4" x14ac:dyDescent="0.2">
      <c r="A903" s="143" t="s">
        <v>8285</v>
      </c>
      <c r="B903" s="10" t="s">
        <v>8284</v>
      </c>
      <c r="C903" s="143">
        <v>1</v>
      </c>
      <c r="D903" s="142">
        <v>0.1</v>
      </c>
    </row>
    <row r="904" spans="1:4" x14ac:dyDescent="0.2">
      <c r="A904" s="143" t="s">
        <v>764</v>
      </c>
      <c r="B904" s="10" t="s">
        <v>763</v>
      </c>
      <c r="C904" s="143">
        <v>230</v>
      </c>
      <c r="D904" s="142">
        <v>23</v>
      </c>
    </row>
    <row r="905" spans="1:4" x14ac:dyDescent="0.2">
      <c r="A905" s="143" t="s">
        <v>543</v>
      </c>
      <c r="B905" s="10" t="s">
        <v>542</v>
      </c>
      <c r="C905" s="143">
        <v>400</v>
      </c>
      <c r="D905" s="142">
        <v>40</v>
      </c>
    </row>
    <row r="906" spans="1:4" x14ac:dyDescent="0.2">
      <c r="A906" s="143" t="s">
        <v>1733</v>
      </c>
      <c r="B906" s="10" t="s">
        <v>1732</v>
      </c>
      <c r="C906" s="143">
        <v>67</v>
      </c>
      <c r="D906" s="142">
        <v>6.7</v>
      </c>
    </row>
    <row r="907" spans="1:4" x14ac:dyDescent="0.2">
      <c r="A907" s="143" t="s">
        <v>5631</v>
      </c>
      <c r="B907" s="10" t="s">
        <v>5630</v>
      </c>
      <c r="C907" s="143">
        <v>1700</v>
      </c>
      <c r="D907" s="142">
        <v>170</v>
      </c>
    </row>
    <row r="908" spans="1:4" x14ac:dyDescent="0.2">
      <c r="A908" s="143" t="s">
        <v>9279</v>
      </c>
      <c r="B908" s="10" t="s">
        <v>9278</v>
      </c>
      <c r="C908" s="143">
        <v>70</v>
      </c>
      <c r="D908" s="142">
        <v>7</v>
      </c>
    </row>
    <row r="909" spans="1:4" x14ac:dyDescent="0.2">
      <c r="A909" s="143" t="s">
        <v>4951</v>
      </c>
      <c r="B909" s="10" t="s">
        <v>4950</v>
      </c>
      <c r="C909" s="143">
        <v>1000</v>
      </c>
      <c r="D909" s="142">
        <v>100</v>
      </c>
    </row>
    <row r="910" spans="1:4" x14ac:dyDescent="0.2">
      <c r="A910" s="143" t="s">
        <v>2030</v>
      </c>
      <c r="B910" s="10" t="s">
        <v>2029</v>
      </c>
      <c r="C910" s="143">
        <v>21</v>
      </c>
      <c r="D910" s="142">
        <v>2.1</v>
      </c>
    </row>
    <row r="911" spans="1:4" x14ac:dyDescent="0.2">
      <c r="A911" s="143" t="s">
        <v>8466</v>
      </c>
      <c r="B911" s="10" t="s">
        <v>8465</v>
      </c>
      <c r="C911" s="143">
        <v>1</v>
      </c>
      <c r="D911" s="142">
        <v>0.1</v>
      </c>
    </row>
    <row r="912" spans="1:4" x14ac:dyDescent="0.2">
      <c r="A912" s="143" t="s">
        <v>1757</v>
      </c>
      <c r="B912" s="10" t="s">
        <v>1756</v>
      </c>
      <c r="C912" s="143">
        <v>2</v>
      </c>
      <c r="D912" s="142">
        <v>0.2</v>
      </c>
    </row>
    <row r="913" spans="1:4" x14ac:dyDescent="0.2">
      <c r="A913" s="143" t="s">
        <v>3104</v>
      </c>
      <c r="B913" s="10" t="s">
        <v>3103</v>
      </c>
      <c r="C913" s="143">
        <v>140</v>
      </c>
      <c r="D913" s="142">
        <v>14</v>
      </c>
    </row>
    <row r="914" spans="1:4" x14ac:dyDescent="0.2">
      <c r="A914" s="143" t="s">
        <v>4104</v>
      </c>
      <c r="B914" s="10" t="s">
        <v>4103</v>
      </c>
      <c r="C914" s="143" t="s">
        <v>105</v>
      </c>
      <c r="D914" s="142" t="s">
        <v>105</v>
      </c>
    </row>
    <row r="915" spans="1:4" x14ac:dyDescent="0.2">
      <c r="A915" s="143" t="s">
        <v>12652</v>
      </c>
      <c r="B915" s="10" t="s">
        <v>4054</v>
      </c>
      <c r="C915" s="143"/>
      <c r="D915" s="142">
        <v>0.71</v>
      </c>
    </row>
    <row r="916" spans="1:4" x14ac:dyDescent="0.2">
      <c r="A916" s="143" t="s">
        <v>12651</v>
      </c>
      <c r="B916" s="10" t="s">
        <v>4053</v>
      </c>
      <c r="C916" s="143">
        <v>2.8</v>
      </c>
      <c r="D916" s="142">
        <v>0.56999999999999995</v>
      </c>
    </row>
    <row r="917" spans="1:4" x14ac:dyDescent="0.2">
      <c r="A917" s="143" t="s">
        <v>4052</v>
      </c>
      <c r="B917" s="10" t="s">
        <v>4051</v>
      </c>
      <c r="C917" s="143">
        <v>17</v>
      </c>
      <c r="D917" s="142">
        <v>8.1</v>
      </c>
    </row>
    <row r="918" spans="1:4" x14ac:dyDescent="0.2">
      <c r="A918" s="143" t="s">
        <v>4037</v>
      </c>
      <c r="B918" s="10" t="s">
        <v>4036</v>
      </c>
      <c r="C918" s="143" t="s">
        <v>105</v>
      </c>
      <c r="D918" s="142" t="s">
        <v>105</v>
      </c>
    </row>
    <row r="919" spans="1:4" x14ac:dyDescent="0.2">
      <c r="A919" s="143" t="s">
        <v>8961</v>
      </c>
      <c r="B919" s="10" t="s">
        <v>8960</v>
      </c>
      <c r="C919" s="143">
        <v>250</v>
      </c>
      <c r="D919" s="142">
        <v>25</v>
      </c>
    </row>
    <row r="920" spans="1:4" x14ac:dyDescent="0.2">
      <c r="A920" s="143" t="s">
        <v>6722</v>
      </c>
      <c r="B920" s="10" t="s">
        <v>6721</v>
      </c>
      <c r="C920" s="143" t="s">
        <v>105</v>
      </c>
      <c r="D920" s="142" t="s">
        <v>105</v>
      </c>
    </row>
    <row r="921" spans="1:4" x14ac:dyDescent="0.2">
      <c r="A921" s="143" t="s">
        <v>12333</v>
      </c>
      <c r="B921" s="10" t="s">
        <v>12332</v>
      </c>
      <c r="C921" s="143" t="s">
        <v>105</v>
      </c>
      <c r="D921" s="142" t="s">
        <v>105</v>
      </c>
    </row>
    <row r="922" spans="1:4" x14ac:dyDescent="0.2">
      <c r="A922" s="143" t="s">
        <v>4139</v>
      </c>
      <c r="B922" s="10" t="s">
        <v>4138</v>
      </c>
      <c r="C922" s="143">
        <v>50</v>
      </c>
      <c r="D922" s="142">
        <v>5</v>
      </c>
    </row>
    <row r="923" spans="1:4" x14ac:dyDescent="0.2">
      <c r="A923" s="143" t="s">
        <v>10491</v>
      </c>
      <c r="B923" s="10" t="s">
        <v>10490</v>
      </c>
      <c r="C923" s="143" t="s">
        <v>105</v>
      </c>
      <c r="D923" s="142" t="s">
        <v>105</v>
      </c>
    </row>
    <row r="924" spans="1:4" x14ac:dyDescent="0.2">
      <c r="A924" s="143" t="s">
        <v>8113</v>
      </c>
      <c r="B924" s="10" t="s">
        <v>8112</v>
      </c>
      <c r="C924" s="143"/>
      <c r="D924" s="142" t="s">
        <v>105</v>
      </c>
    </row>
    <row r="925" spans="1:4" x14ac:dyDescent="0.2">
      <c r="A925" s="143" t="s">
        <v>8782</v>
      </c>
      <c r="B925" s="10" t="s">
        <v>8781</v>
      </c>
      <c r="C925" s="143">
        <v>50</v>
      </c>
      <c r="D925" s="142">
        <v>5</v>
      </c>
    </row>
    <row r="926" spans="1:4" x14ac:dyDescent="0.2">
      <c r="A926" s="143" t="s">
        <v>10503</v>
      </c>
      <c r="B926" s="10" t="s">
        <v>10502</v>
      </c>
      <c r="C926" s="143">
        <v>20</v>
      </c>
      <c r="D926" s="142">
        <v>2</v>
      </c>
    </row>
    <row r="927" spans="1:4" x14ac:dyDescent="0.2">
      <c r="A927" s="143" t="s">
        <v>12142</v>
      </c>
      <c r="B927" s="10" t="s">
        <v>12141</v>
      </c>
      <c r="C927" s="143">
        <v>13</v>
      </c>
      <c r="D927" s="142">
        <v>1.3</v>
      </c>
    </row>
    <row r="928" spans="1:4" x14ac:dyDescent="0.2">
      <c r="A928" s="143" t="s">
        <v>12067</v>
      </c>
      <c r="B928" s="10" t="s">
        <v>12066</v>
      </c>
      <c r="C928" s="143">
        <v>40</v>
      </c>
      <c r="D928" s="142">
        <v>4</v>
      </c>
    </row>
    <row r="929" spans="1:4" x14ac:dyDescent="0.2">
      <c r="A929" s="143" t="s">
        <v>12152</v>
      </c>
      <c r="B929" s="10" t="s">
        <v>12151</v>
      </c>
      <c r="C929" s="143">
        <v>100</v>
      </c>
      <c r="D929" s="142">
        <v>10</v>
      </c>
    </row>
    <row r="930" spans="1:4" x14ac:dyDescent="0.2">
      <c r="A930" s="143" t="s">
        <v>4450</v>
      </c>
      <c r="B930" s="10" t="s">
        <v>4449</v>
      </c>
      <c r="C930" s="143">
        <v>2000</v>
      </c>
      <c r="D930" s="142">
        <v>200</v>
      </c>
    </row>
    <row r="931" spans="1:4" x14ac:dyDescent="0.2">
      <c r="A931" s="143" t="s">
        <v>3846</v>
      </c>
      <c r="B931" s="10" t="s">
        <v>3845</v>
      </c>
      <c r="C931" s="143" t="s">
        <v>105</v>
      </c>
      <c r="D931" s="142" t="s">
        <v>105</v>
      </c>
    </row>
    <row r="932" spans="1:4" x14ac:dyDescent="0.2">
      <c r="A932" s="143" t="s">
        <v>3847</v>
      </c>
      <c r="B932" s="10" t="s">
        <v>3845</v>
      </c>
      <c r="C932" s="143">
        <v>600</v>
      </c>
      <c r="D932" s="142">
        <v>60</v>
      </c>
    </row>
    <row r="933" spans="1:4" x14ac:dyDescent="0.2">
      <c r="A933" s="143" t="s">
        <v>11406</v>
      </c>
      <c r="B933" s="10" t="s">
        <v>11405</v>
      </c>
      <c r="C933" s="143">
        <v>20</v>
      </c>
      <c r="D933" s="142">
        <v>2</v>
      </c>
    </row>
    <row r="934" spans="1:4" x14ac:dyDescent="0.2">
      <c r="A934" s="143" t="s">
        <v>8973</v>
      </c>
      <c r="B934" s="10" t="s">
        <v>8972</v>
      </c>
      <c r="C934" s="143">
        <v>64</v>
      </c>
      <c r="D934" s="142">
        <v>25</v>
      </c>
    </row>
    <row r="935" spans="1:4" x14ac:dyDescent="0.2">
      <c r="A935" s="143" t="s">
        <v>5319</v>
      </c>
      <c r="B935" s="10" t="s">
        <v>5318</v>
      </c>
      <c r="C935" s="143">
        <v>20</v>
      </c>
      <c r="D935" s="142">
        <v>2</v>
      </c>
    </row>
    <row r="936" spans="1:4" x14ac:dyDescent="0.2">
      <c r="A936" s="143" t="s">
        <v>8715</v>
      </c>
      <c r="B936" s="10" t="s">
        <v>8714</v>
      </c>
      <c r="C936" s="143">
        <v>6.4</v>
      </c>
      <c r="D936" s="142">
        <v>0.64</v>
      </c>
    </row>
    <row r="937" spans="1:4" x14ac:dyDescent="0.2">
      <c r="A937" s="143" t="s">
        <v>7441</v>
      </c>
      <c r="B937" s="10" t="s">
        <v>7440</v>
      </c>
      <c r="C937" s="143" t="s">
        <v>105</v>
      </c>
      <c r="D937" s="142" t="s">
        <v>105</v>
      </c>
    </row>
    <row r="938" spans="1:4" x14ac:dyDescent="0.2">
      <c r="A938" s="143" t="s">
        <v>4195</v>
      </c>
      <c r="B938" s="10" t="s">
        <v>4194</v>
      </c>
      <c r="C938" s="143">
        <v>50</v>
      </c>
      <c r="D938" s="142">
        <v>5</v>
      </c>
    </row>
    <row r="939" spans="1:4" x14ac:dyDescent="0.2">
      <c r="A939" s="143" t="s">
        <v>8263</v>
      </c>
      <c r="B939" s="10" t="s">
        <v>8262</v>
      </c>
      <c r="C939" s="143">
        <v>10</v>
      </c>
      <c r="D939" s="142">
        <v>1</v>
      </c>
    </row>
    <row r="940" spans="1:4" x14ac:dyDescent="0.2">
      <c r="A940" s="143" t="s">
        <v>7298</v>
      </c>
      <c r="B940" s="10" t="s">
        <v>7297</v>
      </c>
      <c r="C940" s="143">
        <v>50</v>
      </c>
      <c r="D940" s="142">
        <v>5</v>
      </c>
    </row>
    <row r="941" spans="1:4" x14ac:dyDescent="0.2">
      <c r="A941" s="143" t="s">
        <v>7325</v>
      </c>
      <c r="B941" s="10" t="s">
        <v>7324</v>
      </c>
      <c r="C941" s="143">
        <v>50</v>
      </c>
      <c r="D941" s="142">
        <v>5</v>
      </c>
    </row>
    <row r="942" spans="1:4" x14ac:dyDescent="0.2">
      <c r="A942" s="143" t="s">
        <v>4559</v>
      </c>
      <c r="B942" s="10" t="s">
        <v>4558</v>
      </c>
      <c r="C942" s="143">
        <v>20</v>
      </c>
      <c r="D942" s="142">
        <v>2</v>
      </c>
    </row>
    <row r="943" spans="1:4" x14ac:dyDescent="0.2">
      <c r="A943" s="143" t="s">
        <v>5615</v>
      </c>
      <c r="B943" s="10" t="s">
        <v>5614</v>
      </c>
      <c r="C943" s="143">
        <v>5</v>
      </c>
      <c r="D943" s="142">
        <v>0.5</v>
      </c>
    </row>
    <row r="944" spans="1:4" x14ac:dyDescent="0.2">
      <c r="A944" s="143" t="s">
        <v>11332</v>
      </c>
      <c r="B944" s="10" t="s">
        <v>11331</v>
      </c>
      <c r="C944" s="143">
        <v>50</v>
      </c>
      <c r="D944" s="142">
        <v>5</v>
      </c>
    </row>
    <row r="945" spans="1:4" x14ac:dyDescent="0.2">
      <c r="A945" s="143" t="s">
        <v>10738</v>
      </c>
      <c r="B945" s="10" t="s">
        <v>10737</v>
      </c>
      <c r="C945" s="143" t="s">
        <v>105</v>
      </c>
      <c r="D945" s="142" t="s">
        <v>105</v>
      </c>
    </row>
    <row r="946" spans="1:4" x14ac:dyDescent="0.2">
      <c r="A946" s="143" t="s">
        <v>7957</v>
      </c>
      <c r="B946" s="10" t="s">
        <v>7956</v>
      </c>
      <c r="C946" s="143">
        <v>50</v>
      </c>
      <c r="D946" s="142">
        <v>5</v>
      </c>
    </row>
    <row r="947" spans="1:4" x14ac:dyDescent="0.2">
      <c r="A947" s="143" t="s">
        <v>8011</v>
      </c>
      <c r="B947" s="10" t="s">
        <v>8010</v>
      </c>
      <c r="C947" s="143">
        <v>100</v>
      </c>
      <c r="D947" s="142">
        <v>10</v>
      </c>
    </row>
    <row r="948" spans="1:4" x14ac:dyDescent="0.2">
      <c r="A948" s="143" t="s">
        <v>11010</v>
      </c>
      <c r="B948" s="10" t="s">
        <v>11009</v>
      </c>
      <c r="C948" s="143">
        <v>20</v>
      </c>
      <c r="D948" s="142">
        <v>2</v>
      </c>
    </row>
    <row r="949" spans="1:4" x14ac:dyDescent="0.2">
      <c r="A949" s="143" t="s">
        <v>5522</v>
      </c>
      <c r="B949" s="10" t="s">
        <v>5521</v>
      </c>
      <c r="C949" s="143">
        <v>90</v>
      </c>
      <c r="D949" s="142">
        <v>9</v>
      </c>
    </row>
    <row r="950" spans="1:4" x14ac:dyDescent="0.2">
      <c r="A950" s="143" t="s">
        <v>6211</v>
      </c>
      <c r="B950" s="10" t="s">
        <v>6210</v>
      </c>
      <c r="C950" s="143">
        <v>60</v>
      </c>
      <c r="D950" s="142">
        <v>6</v>
      </c>
    </row>
    <row r="951" spans="1:4" x14ac:dyDescent="0.2">
      <c r="A951" s="143" t="s">
        <v>4741</v>
      </c>
      <c r="B951" s="10" t="s">
        <v>4740</v>
      </c>
      <c r="C951" s="143" t="s">
        <v>105</v>
      </c>
      <c r="D951" s="142" t="s">
        <v>105</v>
      </c>
    </row>
    <row r="952" spans="1:4" x14ac:dyDescent="0.2">
      <c r="A952" s="143" t="s">
        <v>4414</v>
      </c>
      <c r="B952" s="10" t="s">
        <v>4413</v>
      </c>
      <c r="C952" s="143" t="s">
        <v>105</v>
      </c>
      <c r="D952" s="142" t="s">
        <v>105</v>
      </c>
    </row>
    <row r="953" spans="1:4" x14ac:dyDescent="0.2">
      <c r="A953" s="143" t="s">
        <v>4416</v>
      </c>
      <c r="B953" s="10" t="s">
        <v>4415</v>
      </c>
      <c r="C953" s="143" t="s">
        <v>105</v>
      </c>
      <c r="D953" s="142" t="s">
        <v>105</v>
      </c>
    </row>
    <row r="954" spans="1:4" x14ac:dyDescent="0.2">
      <c r="A954" s="143" t="s">
        <v>12129</v>
      </c>
      <c r="B954" s="10" t="s">
        <v>12128</v>
      </c>
      <c r="C954" s="143">
        <v>400</v>
      </c>
      <c r="D954" s="142">
        <v>40</v>
      </c>
    </row>
    <row r="955" spans="1:4" x14ac:dyDescent="0.2">
      <c r="A955" s="143" t="s">
        <v>7300</v>
      </c>
      <c r="B955" s="10" t="s">
        <v>7299</v>
      </c>
      <c r="C955" s="143">
        <v>410</v>
      </c>
      <c r="D955" s="142">
        <v>41</v>
      </c>
    </row>
    <row r="956" spans="1:4" x14ac:dyDescent="0.2">
      <c r="A956" s="143" t="s">
        <v>10047</v>
      </c>
      <c r="B956" s="10" t="s">
        <v>10046</v>
      </c>
      <c r="C956" s="143" t="s">
        <v>105</v>
      </c>
      <c r="D956" s="142" t="s">
        <v>105</v>
      </c>
    </row>
    <row r="957" spans="1:4" x14ac:dyDescent="0.2">
      <c r="A957" s="143" t="s">
        <v>8838</v>
      </c>
      <c r="B957" s="10" t="s">
        <v>8837</v>
      </c>
      <c r="C957" s="143" t="s">
        <v>105</v>
      </c>
      <c r="D957" s="142" t="s">
        <v>105</v>
      </c>
    </row>
    <row r="958" spans="1:4" x14ac:dyDescent="0.2">
      <c r="A958" s="143" t="s">
        <v>11268</v>
      </c>
      <c r="B958" s="10" t="s">
        <v>11267</v>
      </c>
      <c r="C958" s="143">
        <v>3.6</v>
      </c>
      <c r="D958" s="142">
        <v>4.1000000000000002E-2</v>
      </c>
    </row>
    <row r="959" spans="1:4" x14ac:dyDescent="0.2">
      <c r="A959" s="143" t="s">
        <v>4719</v>
      </c>
      <c r="B959" s="10" t="s">
        <v>4718</v>
      </c>
      <c r="C959" s="143" t="s">
        <v>105</v>
      </c>
      <c r="D959" s="142" t="s">
        <v>105</v>
      </c>
    </row>
    <row r="960" spans="1:4" x14ac:dyDescent="0.2">
      <c r="A960" s="143" t="s">
        <v>4340</v>
      </c>
      <c r="B960" s="10" t="s">
        <v>4339</v>
      </c>
      <c r="C960" s="143" t="s">
        <v>105</v>
      </c>
      <c r="D960" s="142" t="s">
        <v>105</v>
      </c>
    </row>
    <row r="961" spans="1:4" x14ac:dyDescent="0.2">
      <c r="A961" s="143" t="s">
        <v>3079</v>
      </c>
      <c r="B961" s="10" t="s">
        <v>3078</v>
      </c>
      <c r="C961" s="143" t="s">
        <v>105</v>
      </c>
      <c r="D961" s="142" t="s">
        <v>105</v>
      </c>
    </row>
    <row r="962" spans="1:4" x14ac:dyDescent="0.2">
      <c r="A962" s="143" t="s">
        <v>4761</v>
      </c>
      <c r="B962" s="10" t="s">
        <v>4760</v>
      </c>
      <c r="C962" s="143" t="s">
        <v>105</v>
      </c>
      <c r="D962" s="142" t="s">
        <v>105</v>
      </c>
    </row>
    <row r="963" spans="1:4" x14ac:dyDescent="0.2">
      <c r="A963" s="143" t="s">
        <v>6283</v>
      </c>
      <c r="B963" s="10" t="s">
        <v>6282</v>
      </c>
      <c r="C963" s="143" t="s">
        <v>105</v>
      </c>
      <c r="D963" s="142" t="s">
        <v>105</v>
      </c>
    </row>
    <row r="964" spans="1:4" x14ac:dyDescent="0.2">
      <c r="A964" s="143" t="s">
        <v>10022</v>
      </c>
      <c r="B964" s="10" t="s">
        <v>10021</v>
      </c>
      <c r="C964" s="143" t="s">
        <v>105</v>
      </c>
      <c r="D964" s="142" t="s">
        <v>105</v>
      </c>
    </row>
    <row r="965" spans="1:4" x14ac:dyDescent="0.2">
      <c r="A965" s="143" t="s">
        <v>3844</v>
      </c>
      <c r="B965" s="10" t="s">
        <v>3843</v>
      </c>
      <c r="C965" s="143">
        <v>100</v>
      </c>
      <c r="D965" s="142">
        <v>10</v>
      </c>
    </row>
    <row r="966" spans="1:4" x14ac:dyDescent="0.2">
      <c r="A966" s="143" t="s">
        <v>9233</v>
      </c>
      <c r="B966" s="10" t="s">
        <v>9232</v>
      </c>
      <c r="C966" s="143">
        <v>0.33</v>
      </c>
      <c r="D966" s="142">
        <v>5.8999999999999997E-2</v>
      </c>
    </row>
    <row r="967" spans="1:4" x14ac:dyDescent="0.2">
      <c r="A967" s="143" t="s">
        <v>12058</v>
      </c>
      <c r="B967" s="10" t="s">
        <v>12057</v>
      </c>
      <c r="C967" s="143" t="s">
        <v>105</v>
      </c>
      <c r="D967" s="142" t="s">
        <v>105</v>
      </c>
    </row>
    <row r="968" spans="1:4" x14ac:dyDescent="0.2">
      <c r="A968" s="143" t="s">
        <v>12059</v>
      </c>
      <c r="B968" s="10" t="s">
        <v>12057</v>
      </c>
      <c r="C968" s="143">
        <v>4800</v>
      </c>
      <c r="D968" s="142">
        <v>480</v>
      </c>
    </row>
    <row r="969" spans="1:4" x14ac:dyDescent="0.2">
      <c r="A969" s="143" t="s">
        <v>12063</v>
      </c>
      <c r="B969" s="10" t="s">
        <v>12062</v>
      </c>
      <c r="C969" s="143">
        <v>100</v>
      </c>
      <c r="D969" s="142">
        <v>10</v>
      </c>
    </row>
    <row r="970" spans="1:4" x14ac:dyDescent="0.2">
      <c r="A970" s="143" t="s">
        <v>9907</v>
      </c>
      <c r="B970" s="10" t="s">
        <v>9906</v>
      </c>
      <c r="C970" s="143">
        <v>6</v>
      </c>
      <c r="D970" s="142">
        <v>0.6</v>
      </c>
    </row>
    <row r="971" spans="1:4" x14ac:dyDescent="0.2">
      <c r="A971" s="143" t="s">
        <v>114</v>
      </c>
      <c r="B971" s="10" t="s">
        <v>113</v>
      </c>
      <c r="C971" s="143">
        <v>100</v>
      </c>
      <c r="D971" s="142">
        <v>10</v>
      </c>
    </row>
    <row r="972" spans="1:4" x14ac:dyDescent="0.2">
      <c r="A972" s="143" t="s">
        <v>1652</v>
      </c>
      <c r="B972" s="10" t="s">
        <v>1651</v>
      </c>
      <c r="C972" s="143">
        <v>480</v>
      </c>
      <c r="D972" s="142">
        <v>48</v>
      </c>
    </row>
    <row r="973" spans="1:4" x14ac:dyDescent="0.2">
      <c r="A973" s="143" t="s">
        <v>655</v>
      </c>
      <c r="B973" s="10" t="s">
        <v>654</v>
      </c>
      <c r="C973" s="143" t="s">
        <v>105</v>
      </c>
      <c r="D973" s="142" t="s">
        <v>105</v>
      </c>
    </row>
    <row r="974" spans="1:4" x14ac:dyDescent="0.2">
      <c r="A974" s="143" t="s">
        <v>10427</v>
      </c>
      <c r="B974" s="10" t="s">
        <v>10426</v>
      </c>
      <c r="C974" s="143">
        <v>50</v>
      </c>
      <c r="D974" s="142">
        <v>5</v>
      </c>
    </row>
    <row r="975" spans="1:4" x14ac:dyDescent="0.2">
      <c r="A975" s="143" t="s">
        <v>4705</v>
      </c>
      <c r="B975" s="10" t="s">
        <v>4704</v>
      </c>
      <c r="C975" s="143" t="s">
        <v>105</v>
      </c>
      <c r="D975" s="142" t="s">
        <v>105</v>
      </c>
    </row>
    <row r="976" spans="1:4" x14ac:dyDescent="0.2">
      <c r="A976" s="143" t="s">
        <v>9885</v>
      </c>
      <c r="B976" s="10" t="s">
        <v>9884</v>
      </c>
      <c r="C976" s="143">
        <v>1000</v>
      </c>
      <c r="D976" s="142">
        <v>100</v>
      </c>
    </row>
    <row r="977" spans="1:4" x14ac:dyDescent="0.2">
      <c r="A977" s="143" t="s">
        <v>9899</v>
      </c>
      <c r="B977" s="10" t="s">
        <v>9898</v>
      </c>
      <c r="C977" s="143">
        <v>500</v>
      </c>
      <c r="D977" s="142">
        <v>50</v>
      </c>
    </row>
    <row r="978" spans="1:4" x14ac:dyDescent="0.2">
      <c r="A978" s="143" t="s">
        <v>4571</v>
      </c>
      <c r="B978" s="10" t="s">
        <v>4570</v>
      </c>
      <c r="C978" s="143">
        <v>20</v>
      </c>
      <c r="D978" s="142">
        <v>2</v>
      </c>
    </row>
    <row r="979" spans="1:4" x14ac:dyDescent="0.2">
      <c r="A979" s="143" t="s">
        <v>5747</v>
      </c>
      <c r="B979" s="10" t="s">
        <v>5746</v>
      </c>
      <c r="C979" s="143">
        <v>500</v>
      </c>
      <c r="D979" s="142">
        <v>50</v>
      </c>
    </row>
    <row r="980" spans="1:4" x14ac:dyDescent="0.2">
      <c r="A980" s="143" t="s">
        <v>9937</v>
      </c>
      <c r="B980" s="10" t="s">
        <v>9936</v>
      </c>
      <c r="C980" s="143">
        <v>1100</v>
      </c>
      <c r="D980" s="142">
        <v>110</v>
      </c>
    </row>
    <row r="981" spans="1:4" x14ac:dyDescent="0.2">
      <c r="A981" s="143" t="s">
        <v>2448</v>
      </c>
      <c r="B981" s="10" t="s">
        <v>2447</v>
      </c>
      <c r="C981" s="143">
        <v>170</v>
      </c>
      <c r="D981" s="142">
        <v>17</v>
      </c>
    </row>
    <row r="982" spans="1:4" x14ac:dyDescent="0.2">
      <c r="A982" s="143" t="s">
        <v>2959</v>
      </c>
      <c r="B982" s="10" t="s">
        <v>2958</v>
      </c>
      <c r="C982" s="143">
        <v>1000</v>
      </c>
      <c r="D982" s="142">
        <v>100</v>
      </c>
    </row>
    <row r="983" spans="1:4" x14ac:dyDescent="0.2">
      <c r="A983" s="143" t="s">
        <v>9144</v>
      </c>
      <c r="B983" s="10" t="s">
        <v>9143</v>
      </c>
      <c r="C983" s="143">
        <v>2450</v>
      </c>
      <c r="D983" s="142">
        <v>245</v>
      </c>
    </row>
    <row r="984" spans="1:4" x14ac:dyDescent="0.2">
      <c r="A984" s="143" t="s">
        <v>12039</v>
      </c>
      <c r="B984" s="10" t="s">
        <v>12038</v>
      </c>
      <c r="C984" s="143">
        <v>2450</v>
      </c>
      <c r="D984" s="142">
        <v>245</v>
      </c>
    </row>
    <row r="985" spans="1:4" x14ac:dyDescent="0.2">
      <c r="A985" s="143" t="s">
        <v>2155</v>
      </c>
      <c r="B985" s="10" t="s">
        <v>2154</v>
      </c>
      <c r="C985" s="143">
        <v>2700</v>
      </c>
      <c r="D985" s="142">
        <v>270</v>
      </c>
    </row>
    <row r="986" spans="1:4" x14ac:dyDescent="0.2">
      <c r="A986" s="143" t="s">
        <v>6828</v>
      </c>
      <c r="B986" s="10" t="s">
        <v>6827</v>
      </c>
      <c r="C986" s="143">
        <v>1400</v>
      </c>
      <c r="D986" s="142">
        <v>140</v>
      </c>
    </row>
    <row r="987" spans="1:4" x14ac:dyDescent="0.2">
      <c r="A987" s="143" t="s">
        <v>9835</v>
      </c>
      <c r="B987" s="10" t="s">
        <v>9834</v>
      </c>
      <c r="C987" s="143">
        <v>290</v>
      </c>
      <c r="D987" s="142">
        <v>3.3</v>
      </c>
    </row>
    <row r="988" spans="1:4" x14ac:dyDescent="0.2">
      <c r="A988" s="143" t="s">
        <v>3485</v>
      </c>
      <c r="B988" s="10" t="s">
        <v>3484</v>
      </c>
      <c r="C988" s="143">
        <v>220</v>
      </c>
      <c r="D988" s="142">
        <v>22</v>
      </c>
    </row>
    <row r="989" spans="1:4" x14ac:dyDescent="0.2">
      <c r="A989" s="143" t="s">
        <v>3184</v>
      </c>
      <c r="B989" s="10" t="s">
        <v>3183</v>
      </c>
      <c r="C989" s="143">
        <v>930</v>
      </c>
      <c r="D989" s="142">
        <v>93</v>
      </c>
    </row>
    <row r="990" spans="1:4" x14ac:dyDescent="0.2">
      <c r="A990" s="143" t="s">
        <v>11078</v>
      </c>
      <c r="B990" s="10" t="s">
        <v>11077</v>
      </c>
      <c r="C990" s="143">
        <v>3.6</v>
      </c>
      <c r="D990" s="142">
        <v>4.1000000000000002E-2</v>
      </c>
    </row>
    <row r="991" spans="1:4" x14ac:dyDescent="0.2">
      <c r="A991" s="143" t="s">
        <v>2388</v>
      </c>
      <c r="B991" s="10" t="s">
        <v>2387</v>
      </c>
      <c r="C991" s="143">
        <v>560</v>
      </c>
      <c r="D991" s="142">
        <v>100</v>
      </c>
    </row>
    <row r="992" spans="1:4" x14ac:dyDescent="0.2">
      <c r="A992" s="143" t="s">
        <v>1842</v>
      </c>
      <c r="B992" s="10" t="s">
        <v>1841</v>
      </c>
      <c r="C992" s="143">
        <v>1500</v>
      </c>
      <c r="D992" s="142">
        <v>150</v>
      </c>
    </row>
    <row r="993" spans="1:4" x14ac:dyDescent="0.2">
      <c r="A993" s="143" t="s">
        <v>1844</v>
      </c>
      <c r="B993" s="10" t="s">
        <v>1843</v>
      </c>
      <c r="C993" s="143">
        <v>3750</v>
      </c>
      <c r="D993" s="142">
        <v>375</v>
      </c>
    </row>
    <row r="994" spans="1:4" x14ac:dyDescent="0.2">
      <c r="A994" s="143" t="s">
        <v>6308</v>
      </c>
      <c r="B994" s="10" t="s">
        <v>6307</v>
      </c>
      <c r="C994" s="143">
        <v>2300</v>
      </c>
      <c r="D994" s="142">
        <v>230</v>
      </c>
    </row>
    <row r="995" spans="1:4" x14ac:dyDescent="0.2">
      <c r="A995" s="143" t="s">
        <v>5952</v>
      </c>
      <c r="B995" s="10" t="s">
        <v>5951</v>
      </c>
      <c r="C995" s="143">
        <v>100</v>
      </c>
      <c r="D995" s="142">
        <v>10</v>
      </c>
    </row>
    <row r="996" spans="1:4" x14ac:dyDescent="0.2">
      <c r="A996" s="143" t="s">
        <v>9007</v>
      </c>
      <c r="B996" s="10" t="s">
        <v>9006</v>
      </c>
      <c r="C996" s="143" t="s">
        <v>105</v>
      </c>
      <c r="D996" s="142" t="s">
        <v>105</v>
      </c>
    </row>
    <row r="997" spans="1:4" x14ac:dyDescent="0.2">
      <c r="A997" s="143" t="s">
        <v>9008</v>
      </c>
      <c r="B997" s="10" t="s">
        <v>9006</v>
      </c>
      <c r="C997" s="143">
        <v>1000</v>
      </c>
      <c r="D997" s="142">
        <v>100</v>
      </c>
    </row>
    <row r="998" spans="1:4" x14ac:dyDescent="0.2">
      <c r="A998" s="143" t="s">
        <v>7666</v>
      </c>
      <c r="B998" s="10" t="s">
        <v>7665</v>
      </c>
      <c r="C998" s="143">
        <v>20</v>
      </c>
      <c r="D998" s="142">
        <v>2</v>
      </c>
    </row>
    <row r="999" spans="1:4" x14ac:dyDescent="0.2">
      <c r="A999" s="143" t="s">
        <v>8269</v>
      </c>
      <c r="B999" s="10" t="s">
        <v>8268</v>
      </c>
      <c r="C999" s="143" t="s">
        <v>105</v>
      </c>
      <c r="D999" s="142" t="s">
        <v>105</v>
      </c>
    </row>
    <row r="1000" spans="1:4" x14ac:dyDescent="0.2">
      <c r="A1000" s="143" t="s">
        <v>4077</v>
      </c>
      <c r="B1000" s="10" t="s">
        <v>4076</v>
      </c>
      <c r="C1000" s="143">
        <v>10</v>
      </c>
      <c r="D1000" s="142">
        <v>1</v>
      </c>
    </row>
    <row r="1001" spans="1:4" x14ac:dyDescent="0.2">
      <c r="A1001" s="143" t="s">
        <v>8804</v>
      </c>
      <c r="B1001" s="10" t="s">
        <v>8803</v>
      </c>
      <c r="C1001" s="143">
        <v>2000</v>
      </c>
      <c r="D1001" s="142">
        <v>200</v>
      </c>
    </row>
    <row r="1002" spans="1:4" x14ac:dyDescent="0.2">
      <c r="A1002" s="143" t="s">
        <v>4263</v>
      </c>
      <c r="B1002" s="10" t="s">
        <v>4262</v>
      </c>
      <c r="C1002" s="143">
        <v>3.6</v>
      </c>
      <c r="D1002" s="142">
        <v>4.1000000000000002E-2</v>
      </c>
    </row>
    <row r="1003" spans="1:4" x14ac:dyDescent="0.2">
      <c r="A1003" s="143" t="s">
        <v>10558</v>
      </c>
      <c r="B1003" s="10" t="s">
        <v>10557</v>
      </c>
      <c r="C1003" s="143">
        <v>92</v>
      </c>
      <c r="D1003" s="142">
        <v>40</v>
      </c>
    </row>
    <row r="1004" spans="1:4" x14ac:dyDescent="0.2">
      <c r="A1004" s="143" t="s">
        <v>8483</v>
      </c>
      <c r="B1004" s="10" t="s">
        <v>8482</v>
      </c>
      <c r="C1004" s="143">
        <v>110</v>
      </c>
      <c r="D1004" s="142">
        <v>11</v>
      </c>
    </row>
    <row r="1005" spans="1:4" x14ac:dyDescent="0.2">
      <c r="A1005" s="143" t="s">
        <v>3165</v>
      </c>
      <c r="B1005" s="10" t="s">
        <v>3164</v>
      </c>
      <c r="C1005" s="143">
        <v>960</v>
      </c>
      <c r="D1005" s="142">
        <v>96</v>
      </c>
    </row>
    <row r="1006" spans="1:4" x14ac:dyDescent="0.2">
      <c r="A1006" s="143" t="s">
        <v>7820</v>
      </c>
      <c r="B1006" s="10" t="s">
        <v>7819</v>
      </c>
      <c r="C1006" s="143">
        <v>150</v>
      </c>
      <c r="D1006" s="142">
        <v>73</v>
      </c>
    </row>
    <row r="1007" spans="1:4" x14ac:dyDescent="0.2">
      <c r="A1007" s="143" t="s">
        <v>1765</v>
      </c>
      <c r="B1007" s="10" t="s">
        <v>1764</v>
      </c>
      <c r="C1007" s="143">
        <v>830</v>
      </c>
      <c r="D1007" s="142">
        <v>83</v>
      </c>
    </row>
    <row r="1008" spans="1:4" x14ac:dyDescent="0.2">
      <c r="A1008" s="143" t="s">
        <v>10566</v>
      </c>
      <c r="B1008" s="10" t="s">
        <v>10565</v>
      </c>
      <c r="C1008" s="143">
        <v>250</v>
      </c>
      <c r="D1008" s="142">
        <v>25</v>
      </c>
    </row>
    <row r="1009" spans="1:4" x14ac:dyDescent="0.2">
      <c r="A1009" s="143" t="s">
        <v>9685</v>
      </c>
      <c r="B1009" s="10" t="s">
        <v>9684</v>
      </c>
      <c r="C1009" s="143">
        <v>440</v>
      </c>
      <c r="D1009" s="142">
        <v>44</v>
      </c>
    </row>
    <row r="1010" spans="1:4" x14ac:dyDescent="0.2">
      <c r="A1010" s="143" t="s">
        <v>2503</v>
      </c>
      <c r="B1010" s="10" t="s">
        <v>2502</v>
      </c>
      <c r="C1010" s="143">
        <v>340</v>
      </c>
      <c r="D1010" s="142">
        <v>34</v>
      </c>
    </row>
    <row r="1011" spans="1:4" x14ac:dyDescent="0.2">
      <c r="A1011" s="143" t="s">
        <v>4689</v>
      </c>
      <c r="B1011" s="10" t="s">
        <v>4688</v>
      </c>
      <c r="C1011" s="143">
        <v>27</v>
      </c>
      <c r="D1011" s="142">
        <v>30</v>
      </c>
    </row>
    <row r="1012" spans="1:4" x14ac:dyDescent="0.2">
      <c r="A1012" s="143" t="s">
        <v>11946</v>
      </c>
      <c r="B1012" s="10" t="s">
        <v>11945</v>
      </c>
      <c r="C1012" s="143">
        <v>8.6</v>
      </c>
      <c r="D1012" s="142">
        <v>2.5</v>
      </c>
    </row>
    <row r="1013" spans="1:4" x14ac:dyDescent="0.2">
      <c r="A1013" s="143" t="s">
        <v>2515</v>
      </c>
      <c r="B1013" s="10" t="s">
        <v>2514</v>
      </c>
      <c r="C1013" s="143">
        <v>70</v>
      </c>
      <c r="D1013" s="142">
        <v>7</v>
      </c>
    </row>
    <row r="1014" spans="1:4" x14ac:dyDescent="0.2">
      <c r="A1014" s="143" t="s">
        <v>8136</v>
      </c>
      <c r="B1014" s="10" t="s">
        <v>8135</v>
      </c>
      <c r="C1014" s="143" t="s">
        <v>105</v>
      </c>
      <c r="D1014" s="142" t="s">
        <v>105</v>
      </c>
    </row>
    <row r="1015" spans="1:4" x14ac:dyDescent="0.2">
      <c r="A1015" s="143" t="s">
        <v>4217</v>
      </c>
      <c r="B1015" s="10" t="s">
        <v>4216</v>
      </c>
      <c r="C1015" s="143" t="s">
        <v>105</v>
      </c>
      <c r="D1015" s="142" t="s">
        <v>105</v>
      </c>
    </row>
    <row r="1016" spans="1:4" x14ac:dyDescent="0.2">
      <c r="A1016" s="143" t="s">
        <v>4307</v>
      </c>
      <c r="B1016" s="10" t="s">
        <v>4306</v>
      </c>
      <c r="C1016" s="143">
        <v>230</v>
      </c>
      <c r="D1016" s="142">
        <v>23</v>
      </c>
    </row>
    <row r="1017" spans="1:4" x14ac:dyDescent="0.2">
      <c r="A1017" s="143" t="s">
        <v>9102</v>
      </c>
      <c r="B1017" s="10" t="s">
        <v>9101</v>
      </c>
      <c r="C1017" s="143">
        <v>11000</v>
      </c>
      <c r="D1017" s="142">
        <v>1400</v>
      </c>
    </row>
    <row r="1018" spans="1:4" x14ac:dyDescent="0.2">
      <c r="A1018" s="143" t="s">
        <v>869</v>
      </c>
      <c r="B1018" s="10" t="s">
        <v>868</v>
      </c>
      <c r="C1018" s="143">
        <v>720</v>
      </c>
      <c r="D1018" s="142">
        <v>72</v>
      </c>
    </row>
    <row r="1019" spans="1:4" x14ac:dyDescent="0.2">
      <c r="A1019" s="143" t="s">
        <v>7818</v>
      </c>
      <c r="B1019" s="10" t="s">
        <v>7817</v>
      </c>
      <c r="C1019" s="143">
        <v>2700</v>
      </c>
      <c r="D1019" s="142">
        <v>270</v>
      </c>
    </row>
    <row r="1020" spans="1:4" x14ac:dyDescent="0.2">
      <c r="A1020" s="143" t="s">
        <v>4671</v>
      </c>
      <c r="B1020" s="10" t="s">
        <v>4670</v>
      </c>
      <c r="C1020" s="143">
        <v>9300</v>
      </c>
      <c r="D1020" s="142">
        <v>930</v>
      </c>
    </row>
    <row r="1021" spans="1:4" x14ac:dyDescent="0.2">
      <c r="A1021" s="143" t="s">
        <v>2430</v>
      </c>
      <c r="B1021" s="10" t="s">
        <v>2429</v>
      </c>
      <c r="C1021" s="143">
        <v>140</v>
      </c>
      <c r="D1021" s="142">
        <v>270</v>
      </c>
    </row>
    <row r="1022" spans="1:4" x14ac:dyDescent="0.2">
      <c r="A1022" s="143" t="s">
        <v>4202</v>
      </c>
      <c r="B1022" s="10" t="s">
        <v>4201</v>
      </c>
      <c r="C1022" s="143" t="s">
        <v>105</v>
      </c>
      <c r="D1022" s="142" t="s">
        <v>105</v>
      </c>
    </row>
    <row r="1023" spans="1:4" x14ac:dyDescent="0.2">
      <c r="A1023" s="143" t="s">
        <v>11178</v>
      </c>
      <c r="B1023" s="10" t="s">
        <v>11177</v>
      </c>
      <c r="C1023" s="143">
        <v>20</v>
      </c>
      <c r="D1023" s="142">
        <v>2</v>
      </c>
    </row>
    <row r="1024" spans="1:4" x14ac:dyDescent="0.2">
      <c r="A1024" s="143" t="s">
        <v>5762</v>
      </c>
      <c r="B1024" s="10" t="s">
        <v>5761</v>
      </c>
      <c r="C1024" s="143">
        <v>40</v>
      </c>
      <c r="D1024" s="142">
        <v>4</v>
      </c>
    </row>
    <row r="1025" spans="1:4" x14ac:dyDescent="0.2">
      <c r="A1025" s="143" t="s">
        <v>3570</v>
      </c>
      <c r="B1025" s="10" t="s">
        <v>3569</v>
      </c>
      <c r="C1025" s="143">
        <v>50</v>
      </c>
      <c r="D1025" s="142">
        <v>5</v>
      </c>
    </row>
    <row r="1026" spans="1:4" x14ac:dyDescent="0.2">
      <c r="A1026" s="143" t="s">
        <v>9482</v>
      </c>
      <c r="B1026" s="10" t="s">
        <v>9481</v>
      </c>
      <c r="C1026" s="143">
        <v>600</v>
      </c>
      <c r="D1026" s="142">
        <v>90</v>
      </c>
    </row>
    <row r="1027" spans="1:4" x14ac:dyDescent="0.2">
      <c r="A1027" s="143" t="s">
        <v>7530</v>
      </c>
      <c r="B1027" s="10" t="s">
        <v>7529</v>
      </c>
      <c r="C1027" s="143">
        <v>16</v>
      </c>
      <c r="D1027" s="142">
        <v>0.54</v>
      </c>
    </row>
    <row r="1028" spans="1:4" x14ac:dyDescent="0.2">
      <c r="A1028" s="143" t="s">
        <v>1198</v>
      </c>
      <c r="B1028" s="10" t="s">
        <v>1197</v>
      </c>
      <c r="C1028" s="143">
        <v>5700</v>
      </c>
      <c r="D1028" s="142">
        <v>570</v>
      </c>
    </row>
    <row r="1029" spans="1:4" x14ac:dyDescent="0.2">
      <c r="A1029" s="143" t="s">
        <v>9478</v>
      </c>
      <c r="B1029" s="10" t="s">
        <v>9477</v>
      </c>
      <c r="C1029" s="143">
        <v>1500</v>
      </c>
      <c r="D1029" s="142">
        <v>150</v>
      </c>
    </row>
    <row r="1030" spans="1:4" x14ac:dyDescent="0.2">
      <c r="A1030" s="143" t="s">
        <v>994</v>
      </c>
      <c r="B1030" s="10" t="s">
        <v>993</v>
      </c>
      <c r="C1030" s="143">
        <v>1000</v>
      </c>
      <c r="D1030" s="142">
        <v>100</v>
      </c>
    </row>
    <row r="1031" spans="1:4" x14ac:dyDescent="0.2">
      <c r="A1031" s="143" t="s">
        <v>5993</v>
      </c>
      <c r="B1031" s="10" t="s">
        <v>5992</v>
      </c>
      <c r="C1031" s="143">
        <v>850</v>
      </c>
      <c r="D1031" s="142">
        <v>85</v>
      </c>
    </row>
    <row r="1032" spans="1:4" x14ac:dyDescent="0.2">
      <c r="A1032" s="143" t="s">
        <v>9140</v>
      </c>
      <c r="B1032" s="10" t="s">
        <v>9139</v>
      </c>
      <c r="C1032" s="143">
        <v>1700</v>
      </c>
      <c r="D1032" s="142">
        <v>330</v>
      </c>
    </row>
    <row r="1033" spans="1:4" x14ac:dyDescent="0.2">
      <c r="A1033" s="143" t="s">
        <v>2157</v>
      </c>
      <c r="B1033" s="10" t="s">
        <v>2156</v>
      </c>
      <c r="C1033" s="143">
        <v>100</v>
      </c>
      <c r="D1033" s="142">
        <v>10</v>
      </c>
    </row>
    <row r="1034" spans="1:4" x14ac:dyDescent="0.2">
      <c r="A1034" s="143" t="s">
        <v>9335</v>
      </c>
      <c r="B1034" s="10" t="s">
        <v>9334</v>
      </c>
      <c r="C1034" s="143">
        <v>1500</v>
      </c>
      <c r="D1034" s="142">
        <v>150</v>
      </c>
    </row>
    <row r="1035" spans="1:4" x14ac:dyDescent="0.2">
      <c r="A1035" s="143" t="s">
        <v>6498</v>
      </c>
      <c r="B1035" s="10" t="s">
        <v>6497</v>
      </c>
      <c r="C1035" s="143">
        <v>100</v>
      </c>
      <c r="D1035" s="142">
        <v>10</v>
      </c>
    </row>
    <row r="1036" spans="1:4" x14ac:dyDescent="0.2">
      <c r="A1036" s="143" t="s">
        <v>6353</v>
      </c>
      <c r="B1036" s="10" t="s">
        <v>6352</v>
      </c>
      <c r="C1036" s="143" t="s">
        <v>105</v>
      </c>
      <c r="D1036" s="142" t="s">
        <v>105</v>
      </c>
    </row>
    <row r="1037" spans="1:4" x14ac:dyDescent="0.2">
      <c r="A1037" s="143" t="s">
        <v>6354</v>
      </c>
      <c r="B1037" s="10" t="s">
        <v>6352</v>
      </c>
      <c r="C1037" s="143">
        <v>1000</v>
      </c>
      <c r="D1037" s="142">
        <v>100</v>
      </c>
    </row>
    <row r="1038" spans="1:4" x14ac:dyDescent="0.2">
      <c r="A1038" s="143" t="s">
        <v>9453</v>
      </c>
      <c r="B1038" s="10" t="s">
        <v>9452</v>
      </c>
      <c r="C1038" s="143" t="s">
        <v>105</v>
      </c>
      <c r="D1038" s="142" t="s">
        <v>105</v>
      </c>
    </row>
    <row r="1039" spans="1:4" x14ac:dyDescent="0.2">
      <c r="A1039" s="143" t="s">
        <v>9454</v>
      </c>
      <c r="B1039" s="10" t="s">
        <v>9452</v>
      </c>
      <c r="C1039" s="143">
        <v>1000</v>
      </c>
      <c r="D1039" s="142">
        <v>100</v>
      </c>
    </row>
    <row r="1040" spans="1:4" x14ac:dyDescent="0.2">
      <c r="A1040" s="143" t="s">
        <v>8279</v>
      </c>
      <c r="B1040" s="10" t="s">
        <v>8278</v>
      </c>
      <c r="C1040" s="143">
        <v>1</v>
      </c>
      <c r="D1040" s="142">
        <v>0.1</v>
      </c>
    </row>
    <row r="1041" spans="1:4" x14ac:dyDescent="0.2">
      <c r="A1041" s="143" t="s">
        <v>3904</v>
      </c>
      <c r="B1041" s="10" t="s">
        <v>3903</v>
      </c>
      <c r="C1041" s="143">
        <v>50</v>
      </c>
      <c r="D1041" s="142">
        <v>5</v>
      </c>
    </row>
    <row r="1042" spans="1:4" x14ac:dyDescent="0.2">
      <c r="A1042" s="143" t="s">
        <v>8969</v>
      </c>
      <c r="B1042" s="10" t="s">
        <v>8968</v>
      </c>
      <c r="C1042" s="143">
        <v>100</v>
      </c>
      <c r="D1042" s="142">
        <v>10</v>
      </c>
    </row>
    <row r="1043" spans="1:4" x14ac:dyDescent="0.2">
      <c r="A1043" s="143" t="s">
        <v>11346</v>
      </c>
      <c r="B1043" s="10" t="s">
        <v>11345</v>
      </c>
      <c r="C1043" s="143">
        <v>100</v>
      </c>
      <c r="D1043" s="142">
        <v>10</v>
      </c>
    </row>
    <row r="1044" spans="1:4" x14ac:dyDescent="0.2">
      <c r="A1044" s="143" t="s">
        <v>6177</v>
      </c>
      <c r="B1044" s="10" t="s">
        <v>6176</v>
      </c>
      <c r="C1044" s="143">
        <v>90</v>
      </c>
      <c r="D1044" s="142">
        <v>9</v>
      </c>
    </row>
    <row r="1045" spans="1:4" x14ac:dyDescent="0.2">
      <c r="A1045" s="143" t="s">
        <v>11172</v>
      </c>
      <c r="B1045" s="10" t="s">
        <v>11171</v>
      </c>
      <c r="C1045" s="143">
        <v>20</v>
      </c>
      <c r="D1045" s="142">
        <v>2</v>
      </c>
    </row>
    <row r="1046" spans="1:4" x14ac:dyDescent="0.2">
      <c r="A1046" s="143" t="s">
        <v>5804</v>
      </c>
      <c r="B1046" s="10" t="s">
        <v>5803</v>
      </c>
      <c r="C1046" s="143">
        <v>20</v>
      </c>
      <c r="D1046" s="142">
        <v>2</v>
      </c>
    </row>
    <row r="1047" spans="1:4" x14ac:dyDescent="0.2">
      <c r="A1047" s="143" t="s">
        <v>2499</v>
      </c>
      <c r="B1047" s="10" t="s">
        <v>2498</v>
      </c>
      <c r="C1047" s="143" t="s">
        <v>105</v>
      </c>
      <c r="D1047" s="142" t="s">
        <v>105</v>
      </c>
    </row>
    <row r="1048" spans="1:4" x14ac:dyDescent="0.2">
      <c r="A1048" s="143" t="s">
        <v>8383</v>
      </c>
      <c r="B1048" s="10" t="s">
        <v>8382</v>
      </c>
      <c r="C1048" s="143">
        <v>20</v>
      </c>
      <c r="D1048" s="142">
        <v>2</v>
      </c>
    </row>
    <row r="1049" spans="1:4" x14ac:dyDescent="0.2">
      <c r="A1049" s="143" t="s">
        <v>11751</v>
      </c>
      <c r="B1049" s="10" t="s">
        <v>11750</v>
      </c>
      <c r="C1049" s="143">
        <v>20</v>
      </c>
      <c r="D1049" s="142">
        <v>2</v>
      </c>
    </row>
    <row r="1050" spans="1:4" x14ac:dyDescent="0.2">
      <c r="A1050" s="143" t="s">
        <v>1959</v>
      </c>
      <c r="B1050" s="10" t="s">
        <v>1958</v>
      </c>
      <c r="C1050" s="143">
        <v>400</v>
      </c>
      <c r="D1050" s="142">
        <v>40</v>
      </c>
    </row>
    <row r="1051" spans="1:4" x14ac:dyDescent="0.2">
      <c r="A1051" s="143" t="s">
        <v>5876</v>
      </c>
      <c r="B1051" s="10" t="s">
        <v>5875</v>
      </c>
      <c r="C1051" s="143">
        <v>20</v>
      </c>
      <c r="D1051" s="142">
        <v>2</v>
      </c>
    </row>
    <row r="1052" spans="1:4" x14ac:dyDescent="0.2">
      <c r="A1052" s="143" t="s">
        <v>6444</v>
      </c>
      <c r="B1052" s="10" t="s">
        <v>6443</v>
      </c>
      <c r="C1052" s="143" t="s">
        <v>105</v>
      </c>
      <c r="D1052" s="142" t="s">
        <v>105</v>
      </c>
    </row>
    <row r="1053" spans="1:4" x14ac:dyDescent="0.2">
      <c r="A1053" s="143" t="s">
        <v>7828</v>
      </c>
      <c r="B1053" s="10" t="s">
        <v>7827</v>
      </c>
      <c r="C1053" s="143">
        <v>1000</v>
      </c>
      <c r="D1053" s="142">
        <v>100</v>
      </c>
    </row>
    <row r="1054" spans="1:4" x14ac:dyDescent="0.2">
      <c r="A1054" s="143" t="s">
        <v>5325</v>
      </c>
      <c r="B1054" s="10" t="s">
        <v>5324</v>
      </c>
      <c r="C1054" s="143" t="s">
        <v>105</v>
      </c>
      <c r="D1054" s="142"/>
    </row>
    <row r="1055" spans="1:4" x14ac:dyDescent="0.2">
      <c r="A1055" s="143" t="s">
        <v>5326</v>
      </c>
      <c r="B1055" s="10" t="s">
        <v>5324</v>
      </c>
      <c r="C1055" s="143"/>
      <c r="D1055" s="142">
        <v>0.9</v>
      </c>
    </row>
    <row r="1056" spans="1:4" x14ac:dyDescent="0.2">
      <c r="A1056" s="143" t="s">
        <v>4283</v>
      </c>
      <c r="B1056" s="10" t="s">
        <v>4282</v>
      </c>
      <c r="C1056" s="143">
        <v>1000</v>
      </c>
      <c r="D1056" s="142">
        <v>100</v>
      </c>
    </row>
    <row r="1057" spans="1:4" x14ac:dyDescent="0.2">
      <c r="A1057" s="143" t="s">
        <v>7189</v>
      </c>
      <c r="B1057" s="10" t="s">
        <v>7188</v>
      </c>
      <c r="C1057" s="143">
        <v>10</v>
      </c>
      <c r="D1057" s="142">
        <v>1</v>
      </c>
    </row>
    <row r="1058" spans="1:4" x14ac:dyDescent="0.2">
      <c r="A1058" s="143" t="s">
        <v>9214</v>
      </c>
      <c r="B1058" s="10" t="s">
        <v>9213</v>
      </c>
      <c r="C1058" s="143">
        <v>0.33</v>
      </c>
      <c r="D1058" s="142">
        <v>5.8999999999999997E-2</v>
      </c>
    </row>
    <row r="1059" spans="1:4" x14ac:dyDescent="0.2">
      <c r="A1059" s="143" t="s">
        <v>8198</v>
      </c>
      <c r="B1059" s="10" t="s">
        <v>8197</v>
      </c>
      <c r="C1059" s="143">
        <v>2</v>
      </c>
      <c r="D1059" s="142">
        <v>0.2</v>
      </c>
    </row>
    <row r="1060" spans="1:4" x14ac:dyDescent="0.2">
      <c r="A1060" s="143" t="s">
        <v>9172</v>
      </c>
      <c r="B1060" s="10" t="s">
        <v>9171</v>
      </c>
      <c r="C1060" s="143" t="s">
        <v>105</v>
      </c>
      <c r="D1060" s="142" t="s">
        <v>105</v>
      </c>
    </row>
    <row r="1061" spans="1:4" x14ac:dyDescent="0.2">
      <c r="A1061" s="143" t="s">
        <v>9173</v>
      </c>
      <c r="B1061" s="10" t="s">
        <v>9171</v>
      </c>
      <c r="C1061" s="143">
        <v>2500</v>
      </c>
      <c r="D1061" s="142">
        <v>250</v>
      </c>
    </row>
    <row r="1062" spans="1:4" x14ac:dyDescent="0.2">
      <c r="A1062" s="143" t="s">
        <v>11413</v>
      </c>
      <c r="B1062" s="10" t="s">
        <v>11412</v>
      </c>
      <c r="C1062" s="143" t="s">
        <v>105</v>
      </c>
      <c r="D1062" s="142" t="s">
        <v>105</v>
      </c>
    </row>
    <row r="1063" spans="1:4" x14ac:dyDescent="0.2">
      <c r="A1063" s="143" t="s">
        <v>9231</v>
      </c>
      <c r="B1063" s="10" t="s">
        <v>9230</v>
      </c>
      <c r="C1063" s="143">
        <v>0.33</v>
      </c>
      <c r="D1063" s="142">
        <v>5.8999999999999997E-2</v>
      </c>
    </row>
    <row r="1064" spans="1:4" x14ac:dyDescent="0.2">
      <c r="A1064" s="143" t="s">
        <v>8735</v>
      </c>
      <c r="B1064" s="10" t="s">
        <v>8734</v>
      </c>
      <c r="C1064" s="143">
        <v>30</v>
      </c>
      <c r="D1064" s="142">
        <v>3</v>
      </c>
    </row>
    <row r="1065" spans="1:4" x14ac:dyDescent="0.2">
      <c r="A1065" s="143" t="s">
        <v>6264</v>
      </c>
      <c r="B1065" s="10" t="s">
        <v>6263</v>
      </c>
      <c r="C1065" s="143" t="s">
        <v>105</v>
      </c>
      <c r="D1065" s="142" t="s">
        <v>105</v>
      </c>
    </row>
    <row r="1066" spans="1:4" x14ac:dyDescent="0.2">
      <c r="A1066" s="143" t="s">
        <v>12065</v>
      </c>
      <c r="B1066" s="10" t="s">
        <v>12064</v>
      </c>
      <c r="C1066" s="143">
        <v>27</v>
      </c>
      <c r="D1066" s="142">
        <v>2.7</v>
      </c>
    </row>
    <row r="1067" spans="1:4" x14ac:dyDescent="0.2">
      <c r="A1067" s="143" t="s">
        <v>12121</v>
      </c>
      <c r="B1067" s="10" t="s">
        <v>12120</v>
      </c>
      <c r="C1067" s="143">
        <v>160</v>
      </c>
      <c r="D1067" s="142">
        <v>16</v>
      </c>
    </row>
    <row r="1068" spans="1:4" x14ac:dyDescent="0.2">
      <c r="A1068" s="143" t="s">
        <v>12236</v>
      </c>
      <c r="B1068" s="10" t="s">
        <v>12235</v>
      </c>
      <c r="C1068" s="143">
        <v>1</v>
      </c>
      <c r="D1068" s="142">
        <v>0.1</v>
      </c>
    </row>
    <row r="1069" spans="1:4" x14ac:dyDescent="0.2">
      <c r="A1069" s="143" t="s">
        <v>11985</v>
      </c>
      <c r="B1069" s="10" t="s">
        <v>11984</v>
      </c>
      <c r="C1069" s="143">
        <v>50</v>
      </c>
      <c r="D1069" s="142">
        <v>5</v>
      </c>
    </row>
    <row r="1070" spans="1:4" x14ac:dyDescent="0.2">
      <c r="A1070" s="143" t="s">
        <v>8741</v>
      </c>
      <c r="B1070" s="10" t="s">
        <v>8740</v>
      </c>
      <c r="C1070" s="143">
        <v>30</v>
      </c>
      <c r="D1070" s="142">
        <v>3</v>
      </c>
    </row>
    <row r="1071" spans="1:4" x14ac:dyDescent="0.2">
      <c r="A1071" s="143" t="s">
        <v>2751</v>
      </c>
      <c r="B1071" s="10" t="s">
        <v>2750</v>
      </c>
      <c r="C1071" s="143" t="s">
        <v>105</v>
      </c>
      <c r="D1071" s="142" t="s">
        <v>105</v>
      </c>
    </row>
    <row r="1072" spans="1:4" x14ac:dyDescent="0.2">
      <c r="A1072" s="143" t="s">
        <v>1713</v>
      </c>
      <c r="B1072" s="10" t="s">
        <v>1712</v>
      </c>
      <c r="C1072" s="143" t="s">
        <v>105</v>
      </c>
      <c r="D1072" s="142" t="s">
        <v>105</v>
      </c>
    </row>
    <row r="1073" spans="1:4" x14ac:dyDescent="0.2">
      <c r="A1073" s="143" t="s">
        <v>3613</v>
      </c>
      <c r="B1073" s="10" t="s">
        <v>3612</v>
      </c>
      <c r="C1073" s="143">
        <v>600</v>
      </c>
      <c r="D1073" s="142">
        <v>60</v>
      </c>
    </row>
    <row r="1074" spans="1:4" x14ac:dyDescent="0.2">
      <c r="A1074" s="143" t="s">
        <v>8774</v>
      </c>
      <c r="B1074" s="10" t="s">
        <v>8773</v>
      </c>
      <c r="C1074" s="143">
        <v>97</v>
      </c>
      <c r="D1074" s="142">
        <v>7</v>
      </c>
    </row>
    <row r="1075" spans="1:4" x14ac:dyDescent="0.2">
      <c r="A1075" s="143" t="s">
        <v>8379</v>
      </c>
      <c r="B1075" s="10" t="s">
        <v>8378</v>
      </c>
      <c r="C1075" s="143">
        <v>27</v>
      </c>
      <c r="D1075" s="142">
        <v>2.7</v>
      </c>
    </row>
    <row r="1076" spans="1:4" x14ac:dyDescent="0.2">
      <c r="A1076" s="143" t="s">
        <v>5153</v>
      </c>
      <c r="B1076" s="10" t="s">
        <v>5152</v>
      </c>
      <c r="C1076" s="143">
        <v>40</v>
      </c>
      <c r="D1076" s="142">
        <v>4</v>
      </c>
    </row>
    <row r="1077" spans="1:4" x14ac:dyDescent="0.2">
      <c r="A1077" s="143" t="s">
        <v>1008</v>
      </c>
      <c r="B1077" s="10" t="s">
        <v>1007</v>
      </c>
      <c r="C1077" s="143">
        <v>40</v>
      </c>
      <c r="D1077" s="142">
        <v>4</v>
      </c>
    </row>
    <row r="1078" spans="1:4" x14ac:dyDescent="0.2">
      <c r="A1078" s="143" t="s">
        <v>12296</v>
      </c>
      <c r="B1078" s="10" t="s">
        <v>12295</v>
      </c>
      <c r="C1078" s="143">
        <v>600</v>
      </c>
      <c r="D1078" s="142">
        <v>60</v>
      </c>
    </row>
    <row r="1079" spans="1:4" x14ac:dyDescent="0.2">
      <c r="A1079" s="143" t="s">
        <v>3491</v>
      </c>
      <c r="B1079" s="10" t="s">
        <v>3490</v>
      </c>
      <c r="C1079" s="143">
        <v>2950</v>
      </c>
      <c r="D1079" s="142">
        <v>295</v>
      </c>
    </row>
    <row r="1080" spans="1:4" x14ac:dyDescent="0.2">
      <c r="A1080" s="143" t="s">
        <v>10423</v>
      </c>
      <c r="B1080" s="10" t="s">
        <v>10422</v>
      </c>
      <c r="C1080" s="143" t="s">
        <v>105</v>
      </c>
      <c r="D1080" s="142" t="s">
        <v>105</v>
      </c>
    </row>
    <row r="1081" spans="1:4" x14ac:dyDescent="0.2">
      <c r="A1081" s="143" t="s">
        <v>3797</v>
      </c>
      <c r="B1081" s="10" t="s">
        <v>3796</v>
      </c>
      <c r="C1081" s="143" t="s">
        <v>105</v>
      </c>
      <c r="D1081" s="142" t="s">
        <v>105</v>
      </c>
    </row>
    <row r="1082" spans="1:4" x14ac:dyDescent="0.2">
      <c r="A1082" s="143" t="s">
        <v>3798</v>
      </c>
      <c r="B1082" s="10" t="s">
        <v>3796</v>
      </c>
      <c r="C1082" s="143">
        <v>600</v>
      </c>
      <c r="D1082" s="142">
        <v>60</v>
      </c>
    </row>
    <row r="1083" spans="1:4" x14ac:dyDescent="0.2">
      <c r="A1083" s="143" t="s">
        <v>11028</v>
      </c>
      <c r="B1083" s="10" t="s">
        <v>11027</v>
      </c>
      <c r="C1083" s="143" t="s">
        <v>105</v>
      </c>
      <c r="D1083" s="142" t="s">
        <v>105</v>
      </c>
    </row>
    <row r="1084" spans="1:4" x14ac:dyDescent="0.2">
      <c r="A1084" s="143" t="s">
        <v>4616</v>
      </c>
      <c r="B1084" s="10" t="s">
        <v>4615</v>
      </c>
      <c r="C1084" s="143" t="s">
        <v>105</v>
      </c>
      <c r="D1084" s="142" t="s">
        <v>105</v>
      </c>
    </row>
    <row r="1085" spans="1:4" x14ac:dyDescent="0.2">
      <c r="A1085" s="143" t="s">
        <v>5786</v>
      </c>
      <c r="B1085" s="10" t="s">
        <v>5785</v>
      </c>
      <c r="C1085" s="143">
        <v>3.6</v>
      </c>
      <c r="D1085" s="142">
        <v>4.1000000000000002E-2</v>
      </c>
    </row>
    <row r="1086" spans="1:4" x14ac:dyDescent="0.2">
      <c r="A1086" s="143" t="s">
        <v>10707</v>
      </c>
      <c r="B1086" s="10" t="s">
        <v>10706</v>
      </c>
      <c r="C1086" s="143">
        <v>1000</v>
      </c>
      <c r="D1086" s="142">
        <v>100</v>
      </c>
    </row>
    <row r="1087" spans="1:4" x14ac:dyDescent="0.2">
      <c r="A1087" s="143" t="s">
        <v>11676</v>
      </c>
      <c r="B1087" s="10" t="s">
        <v>11675</v>
      </c>
      <c r="C1087" s="143">
        <v>2000</v>
      </c>
      <c r="D1087" s="142">
        <v>26</v>
      </c>
    </row>
    <row r="1088" spans="1:4" x14ac:dyDescent="0.2">
      <c r="A1088" s="143" t="s">
        <v>6169</v>
      </c>
      <c r="B1088" s="10" t="s">
        <v>6168</v>
      </c>
      <c r="C1088" s="143">
        <v>360</v>
      </c>
      <c r="D1088" s="142">
        <v>36</v>
      </c>
    </row>
    <row r="1089" spans="1:4" x14ac:dyDescent="0.2">
      <c r="A1089" s="143" t="s">
        <v>10925</v>
      </c>
      <c r="B1089" s="10" t="s">
        <v>10924</v>
      </c>
      <c r="C1089" s="143">
        <v>50</v>
      </c>
      <c r="D1089" s="142">
        <v>5</v>
      </c>
    </row>
    <row r="1090" spans="1:4" x14ac:dyDescent="0.2">
      <c r="A1090" s="143" t="s">
        <v>7761</v>
      </c>
      <c r="B1090" s="10" t="s">
        <v>7760</v>
      </c>
      <c r="C1090" s="143">
        <v>3.6</v>
      </c>
      <c r="D1090" s="142">
        <v>4.1000000000000002E-2</v>
      </c>
    </row>
    <row r="1091" spans="1:4" x14ac:dyDescent="0.2">
      <c r="A1091" s="143" t="s">
        <v>11400</v>
      </c>
      <c r="B1091" s="10" t="s">
        <v>11399</v>
      </c>
      <c r="C1091" s="143" t="s">
        <v>105</v>
      </c>
      <c r="D1091" s="142" t="s">
        <v>105</v>
      </c>
    </row>
    <row r="1092" spans="1:4" x14ac:dyDescent="0.2">
      <c r="A1092" s="143" t="s">
        <v>7777</v>
      </c>
      <c r="B1092" s="10" t="s">
        <v>7776</v>
      </c>
      <c r="C1092" s="143">
        <v>10</v>
      </c>
      <c r="D1092" s="142">
        <v>1</v>
      </c>
    </row>
    <row r="1093" spans="1:4" x14ac:dyDescent="0.2">
      <c r="A1093" s="143" t="s">
        <v>182</v>
      </c>
      <c r="B1093" s="10" t="s">
        <v>181</v>
      </c>
      <c r="C1093" s="143">
        <v>1400</v>
      </c>
      <c r="D1093" s="142">
        <v>140</v>
      </c>
    </row>
    <row r="1094" spans="1:4" x14ac:dyDescent="0.2">
      <c r="A1094" s="143" t="s">
        <v>4376</v>
      </c>
      <c r="B1094" s="10" t="s">
        <v>4375</v>
      </c>
      <c r="C1094" s="143">
        <v>120</v>
      </c>
      <c r="D1094" s="142">
        <v>12</v>
      </c>
    </row>
    <row r="1095" spans="1:4" x14ac:dyDescent="0.2">
      <c r="A1095" s="143" t="s">
        <v>5455</v>
      </c>
      <c r="B1095" s="10" t="s">
        <v>5454</v>
      </c>
      <c r="C1095" s="143" t="s">
        <v>105</v>
      </c>
      <c r="D1095" s="142" t="s">
        <v>105</v>
      </c>
    </row>
    <row r="1096" spans="1:4" x14ac:dyDescent="0.2">
      <c r="A1096" s="143" t="s">
        <v>5456</v>
      </c>
      <c r="B1096" s="10" t="s">
        <v>5454</v>
      </c>
      <c r="C1096" s="143">
        <v>1000</v>
      </c>
      <c r="D1096" s="142">
        <v>100</v>
      </c>
    </row>
    <row r="1097" spans="1:4" x14ac:dyDescent="0.2">
      <c r="A1097" s="143" t="s">
        <v>4442</v>
      </c>
      <c r="B1097" s="10" t="s">
        <v>4441</v>
      </c>
      <c r="C1097" s="143">
        <v>1120</v>
      </c>
      <c r="D1097" s="142">
        <v>112</v>
      </c>
    </row>
    <row r="1098" spans="1:4" x14ac:dyDescent="0.2">
      <c r="A1098" s="143" t="s">
        <v>4679</v>
      </c>
      <c r="B1098" s="10" t="s">
        <v>4678</v>
      </c>
      <c r="C1098" s="143" t="s">
        <v>105</v>
      </c>
      <c r="D1098" s="142" t="s">
        <v>105</v>
      </c>
    </row>
    <row r="1099" spans="1:4" x14ac:dyDescent="0.2">
      <c r="A1099" s="143" t="s">
        <v>1900</v>
      </c>
      <c r="B1099" s="10" t="s">
        <v>1899</v>
      </c>
      <c r="C1099" s="143">
        <v>310</v>
      </c>
      <c r="D1099" s="142">
        <v>31</v>
      </c>
    </row>
    <row r="1100" spans="1:4" x14ac:dyDescent="0.2">
      <c r="A1100" s="143" t="s">
        <v>1901</v>
      </c>
      <c r="B1100" s="10" t="s">
        <v>1899</v>
      </c>
      <c r="C1100" s="143" t="s">
        <v>105</v>
      </c>
      <c r="D1100" s="142" t="s">
        <v>105</v>
      </c>
    </row>
    <row r="1101" spans="1:4" x14ac:dyDescent="0.2">
      <c r="A1101" s="143" t="s">
        <v>10826</v>
      </c>
      <c r="B1101" s="10" t="s">
        <v>10825</v>
      </c>
      <c r="C1101" s="143" t="s">
        <v>105</v>
      </c>
      <c r="D1101" s="142" t="s">
        <v>105</v>
      </c>
    </row>
    <row r="1102" spans="1:4" x14ac:dyDescent="0.2">
      <c r="A1102" s="143" t="s">
        <v>9832</v>
      </c>
      <c r="B1102" s="10" t="s">
        <v>9831</v>
      </c>
      <c r="C1102" s="143" t="s">
        <v>105</v>
      </c>
      <c r="D1102" s="142" t="s">
        <v>105</v>
      </c>
    </row>
    <row r="1103" spans="1:4" x14ac:dyDescent="0.2">
      <c r="A1103" s="143" t="s">
        <v>6543</v>
      </c>
      <c r="B1103" s="10" t="s">
        <v>6542</v>
      </c>
      <c r="C1103" s="143" t="s">
        <v>105</v>
      </c>
      <c r="D1103" s="142" t="s">
        <v>105</v>
      </c>
    </row>
    <row r="1104" spans="1:4" x14ac:dyDescent="0.2">
      <c r="A1104" s="143" t="s">
        <v>6544</v>
      </c>
      <c r="B1104" s="10" t="s">
        <v>6542</v>
      </c>
      <c r="C1104" s="143">
        <v>600</v>
      </c>
      <c r="D1104" s="142">
        <v>60</v>
      </c>
    </row>
    <row r="1105" spans="1:4" x14ac:dyDescent="0.2">
      <c r="A1105" s="143" t="s">
        <v>7689</v>
      </c>
      <c r="B1105" s="10" t="s">
        <v>7688</v>
      </c>
      <c r="C1105" s="143">
        <v>600</v>
      </c>
      <c r="D1105" s="142">
        <v>60</v>
      </c>
    </row>
    <row r="1106" spans="1:4" x14ac:dyDescent="0.2">
      <c r="A1106" s="143" t="s">
        <v>6051</v>
      </c>
      <c r="B1106" s="10" t="s">
        <v>6050</v>
      </c>
      <c r="C1106" s="143" t="s">
        <v>105</v>
      </c>
      <c r="D1106" s="142" t="s">
        <v>105</v>
      </c>
    </row>
    <row r="1107" spans="1:4" x14ac:dyDescent="0.2">
      <c r="A1107" s="143" t="s">
        <v>12290</v>
      </c>
      <c r="B1107" s="10" t="s">
        <v>12289</v>
      </c>
      <c r="C1107" s="143">
        <v>1500</v>
      </c>
      <c r="D1107" s="142">
        <v>150</v>
      </c>
    </row>
    <row r="1108" spans="1:4" x14ac:dyDescent="0.2">
      <c r="A1108" s="143" t="s">
        <v>10676</v>
      </c>
      <c r="B1108" s="10" t="s">
        <v>10675</v>
      </c>
      <c r="C1108" s="143">
        <v>0.5</v>
      </c>
      <c r="D1108" s="142">
        <v>0.05</v>
      </c>
    </row>
    <row r="1109" spans="1:4" x14ac:dyDescent="0.2">
      <c r="A1109" s="143" t="s">
        <v>5328</v>
      </c>
      <c r="B1109" s="10" t="s">
        <v>5327</v>
      </c>
      <c r="C1109" s="143" t="s">
        <v>105</v>
      </c>
      <c r="D1109" s="142"/>
    </row>
    <row r="1110" spans="1:4" x14ac:dyDescent="0.2">
      <c r="A1110" s="143" t="s">
        <v>5329</v>
      </c>
      <c r="B1110" s="10" t="s">
        <v>5327</v>
      </c>
      <c r="C1110" s="143"/>
      <c r="D1110" s="142">
        <v>0.9</v>
      </c>
    </row>
    <row r="1111" spans="1:4" x14ac:dyDescent="0.2">
      <c r="A1111" s="143" t="s">
        <v>5568</v>
      </c>
      <c r="B1111" s="10" t="s">
        <v>5567</v>
      </c>
      <c r="C1111" s="143" t="s">
        <v>105</v>
      </c>
      <c r="D1111" s="142" t="s">
        <v>105</v>
      </c>
    </row>
    <row r="1112" spans="1:4" x14ac:dyDescent="0.2">
      <c r="A1112" s="143" t="s">
        <v>4472</v>
      </c>
      <c r="B1112" s="10" t="s">
        <v>4471</v>
      </c>
      <c r="C1112" s="143">
        <v>100</v>
      </c>
      <c r="D1112" s="142">
        <v>10</v>
      </c>
    </row>
    <row r="1113" spans="1:4" x14ac:dyDescent="0.2">
      <c r="A1113" s="143" t="s">
        <v>4289</v>
      </c>
      <c r="B1113" s="10" t="s">
        <v>4288</v>
      </c>
      <c r="C1113" s="143">
        <v>2450</v>
      </c>
      <c r="D1113" s="142">
        <v>245</v>
      </c>
    </row>
    <row r="1114" spans="1:4" x14ac:dyDescent="0.2">
      <c r="A1114" s="143" t="s">
        <v>4302</v>
      </c>
      <c r="B1114" s="10" t="s">
        <v>4301</v>
      </c>
      <c r="C1114" s="143">
        <v>2450</v>
      </c>
      <c r="D1114" s="142">
        <v>245</v>
      </c>
    </row>
    <row r="1115" spans="1:4" x14ac:dyDescent="0.2">
      <c r="A1115" s="143" t="s">
        <v>4953</v>
      </c>
      <c r="B1115" s="10" t="s">
        <v>4952</v>
      </c>
      <c r="C1115" s="143">
        <v>1000</v>
      </c>
      <c r="D1115" s="142">
        <v>100</v>
      </c>
    </row>
    <row r="1116" spans="1:4" x14ac:dyDescent="0.2">
      <c r="A1116" s="143" t="s">
        <v>6844</v>
      </c>
      <c r="B1116" s="10" t="s">
        <v>6843</v>
      </c>
      <c r="C1116" s="143">
        <v>1000</v>
      </c>
      <c r="D1116" s="142">
        <v>100</v>
      </c>
    </row>
    <row r="1117" spans="1:4" x14ac:dyDescent="0.2">
      <c r="A1117" s="143" t="s">
        <v>104</v>
      </c>
      <c r="B1117" s="10" t="s">
        <v>103</v>
      </c>
      <c r="C1117" s="143" t="s">
        <v>105</v>
      </c>
      <c r="D1117" s="142" t="s">
        <v>105</v>
      </c>
    </row>
    <row r="1118" spans="1:4" x14ac:dyDescent="0.2">
      <c r="A1118" s="143" t="s">
        <v>12414</v>
      </c>
      <c r="B1118" s="10" t="s">
        <v>12413</v>
      </c>
      <c r="C1118" s="143">
        <v>290</v>
      </c>
      <c r="D1118" s="142">
        <v>3.3</v>
      </c>
    </row>
    <row r="1119" spans="1:4" x14ac:dyDescent="0.2">
      <c r="A1119" s="143" t="s">
        <v>11252</v>
      </c>
      <c r="B1119" s="10" t="s">
        <v>11251</v>
      </c>
      <c r="C1119" s="143" t="s">
        <v>105</v>
      </c>
      <c r="D1119" s="142" t="s">
        <v>105</v>
      </c>
    </row>
    <row r="1120" spans="1:4" x14ac:dyDescent="0.2">
      <c r="A1120" s="143" t="s">
        <v>11253</v>
      </c>
      <c r="B1120" s="10" t="s">
        <v>11251</v>
      </c>
      <c r="C1120" s="143">
        <v>1000</v>
      </c>
      <c r="D1120" s="142">
        <v>100</v>
      </c>
    </row>
    <row r="1121" spans="1:4" x14ac:dyDescent="0.2">
      <c r="A1121" s="143" t="s">
        <v>12416</v>
      </c>
      <c r="B1121" s="10" t="s">
        <v>12415</v>
      </c>
      <c r="C1121" s="143">
        <v>25</v>
      </c>
      <c r="D1121" s="142">
        <v>2.5</v>
      </c>
    </row>
    <row r="1122" spans="1:4" x14ac:dyDescent="0.2">
      <c r="A1122" s="143" t="s">
        <v>11095</v>
      </c>
      <c r="B1122" s="10" t="s">
        <v>11094</v>
      </c>
      <c r="C1122" s="143" t="s">
        <v>105</v>
      </c>
      <c r="D1122" s="142" t="s">
        <v>105</v>
      </c>
    </row>
    <row r="1123" spans="1:4" x14ac:dyDescent="0.2">
      <c r="A1123" s="143" t="s">
        <v>5197</v>
      </c>
      <c r="B1123" s="10" t="s">
        <v>5196</v>
      </c>
      <c r="C1123" s="143">
        <v>3.6</v>
      </c>
      <c r="D1123" s="142">
        <v>4.1000000000000002E-2</v>
      </c>
    </row>
    <row r="1124" spans="1:4" x14ac:dyDescent="0.2">
      <c r="A1124" s="143" t="s">
        <v>873</v>
      </c>
      <c r="B1124" s="10" t="s">
        <v>872</v>
      </c>
      <c r="C1124" s="143">
        <v>1</v>
      </c>
      <c r="D1124" s="142">
        <v>0.1</v>
      </c>
    </row>
    <row r="1125" spans="1:4" x14ac:dyDescent="0.2">
      <c r="A1125" s="143" t="s">
        <v>11031</v>
      </c>
      <c r="B1125" s="10" t="s">
        <v>11030</v>
      </c>
      <c r="C1125" s="143">
        <v>20</v>
      </c>
      <c r="D1125" s="142">
        <v>2</v>
      </c>
    </row>
    <row r="1126" spans="1:4" x14ac:dyDescent="0.2">
      <c r="A1126" s="143" t="s">
        <v>7747</v>
      </c>
      <c r="B1126" s="10" t="s">
        <v>7746</v>
      </c>
      <c r="C1126" s="143" t="s">
        <v>105</v>
      </c>
      <c r="D1126" s="142" t="s">
        <v>105</v>
      </c>
    </row>
    <row r="1127" spans="1:4" x14ac:dyDescent="0.2">
      <c r="A1127" s="143" t="s">
        <v>5488</v>
      </c>
      <c r="B1127" s="10" t="s">
        <v>5487</v>
      </c>
      <c r="C1127" s="143">
        <v>50</v>
      </c>
      <c r="D1127" s="142">
        <v>5</v>
      </c>
    </row>
    <row r="1128" spans="1:4" x14ac:dyDescent="0.2">
      <c r="A1128" s="143" t="s">
        <v>3914</v>
      </c>
      <c r="B1128" s="10" t="s">
        <v>3913</v>
      </c>
      <c r="C1128" s="143">
        <v>50</v>
      </c>
      <c r="D1128" s="142">
        <v>5</v>
      </c>
    </row>
    <row r="1129" spans="1:4" x14ac:dyDescent="0.2">
      <c r="A1129" s="143" t="s">
        <v>4271</v>
      </c>
      <c r="B1129" s="10" t="s">
        <v>4270</v>
      </c>
      <c r="C1129" s="143" t="s">
        <v>105</v>
      </c>
      <c r="D1129" s="142" t="s">
        <v>105</v>
      </c>
    </row>
    <row r="1130" spans="1:4" x14ac:dyDescent="0.2">
      <c r="A1130" s="143" t="s">
        <v>7304</v>
      </c>
      <c r="B1130" s="10" t="s">
        <v>7303</v>
      </c>
      <c r="C1130" s="143">
        <v>3</v>
      </c>
      <c r="D1130" s="142">
        <v>6.7000000000000004E-2</v>
      </c>
    </row>
    <row r="1131" spans="1:4" x14ac:dyDescent="0.2">
      <c r="A1131" s="143" t="s">
        <v>4176</v>
      </c>
      <c r="B1131" s="10" t="s">
        <v>4175</v>
      </c>
      <c r="C1131" s="143">
        <v>3</v>
      </c>
      <c r="D1131" s="142">
        <v>6.7000000000000004E-2</v>
      </c>
    </row>
    <row r="1132" spans="1:4" x14ac:dyDescent="0.2">
      <c r="A1132" s="143" t="s">
        <v>4569</v>
      </c>
      <c r="B1132" s="10" t="s">
        <v>4568</v>
      </c>
      <c r="C1132" s="143">
        <v>50</v>
      </c>
      <c r="D1132" s="142">
        <v>5</v>
      </c>
    </row>
    <row r="1133" spans="1:4" x14ac:dyDescent="0.2">
      <c r="A1133" s="143" t="s">
        <v>11053</v>
      </c>
      <c r="B1133" s="10" t="s">
        <v>11052</v>
      </c>
      <c r="C1133" s="143">
        <v>20</v>
      </c>
      <c r="D1133" s="142">
        <v>2</v>
      </c>
    </row>
    <row r="1134" spans="1:4" x14ac:dyDescent="0.2">
      <c r="A1134" s="143" t="s">
        <v>4249</v>
      </c>
      <c r="B1134" s="10" t="s">
        <v>4248</v>
      </c>
      <c r="C1134" s="143">
        <v>5</v>
      </c>
      <c r="D1134" s="142">
        <v>0.5</v>
      </c>
    </row>
    <row r="1135" spans="1:4" x14ac:dyDescent="0.2">
      <c r="A1135" s="143" t="s">
        <v>4539</v>
      </c>
      <c r="B1135" s="10" t="s">
        <v>4538</v>
      </c>
      <c r="C1135" s="143">
        <v>50</v>
      </c>
      <c r="D1135" s="142">
        <v>5</v>
      </c>
    </row>
    <row r="1136" spans="1:4" x14ac:dyDescent="0.2">
      <c r="A1136" s="143" t="s">
        <v>915</v>
      </c>
      <c r="B1136" s="10" t="s">
        <v>914</v>
      </c>
      <c r="C1136" s="143">
        <v>10</v>
      </c>
      <c r="D1136" s="142">
        <v>1</v>
      </c>
    </row>
    <row r="1137" spans="1:4" x14ac:dyDescent="0.2">
      <c r="A1137" s="143" t="s">
        <v>10269</v>
      </c>
      <c r="B1137" s="10" t="s">
        <v>10268</v>
      </c>
      <c r="C1137" s="143">
        <v>0.5</v>
      </c>
      <c r="D1137" s="142">
        <v>0.05</v>
      </c>
    </row>
    <row r="1138" spans="1:4" x14ac:dyDescent="0.2">
      <c r="A1138" s="143" t="s">
        <v>1791</v>
      </c>
      <c r="B1138" s="10" t="s">
        <v>1790</v>
      </c>
      <c r="C1138" s="143">
        <v>100</v>
      </c>
      <c r="D1138" s="142">
        <v>10</v>
      </c>
    </row>
    <row r="1139" spans="1:4" x14ac:dyDescent="0.2">
      <c r="A1139" s="143" t="s">
        <v>4903</v>
      </c>
      <c r="B1139" s="10" t="s">
        <v>4902</v>
      </c>
      <c r="C1139" s="143" t="s">
        <v>105</v>
      </c>
      <c r="D1139" s="142" t="s">
        <v>105</v>
      </c>
    </row>
    <row r="1140" spans="1:4" x14ac:dyDescent="0.2">
      <c r="A1140" s="143" t="s">
        <v>4923</v>
      </c>
      <c r="B1140" s="10" t="s">
        <v>4922</v>
      </c>
      <c r="C1140" s="143">
        <v>20</v>
      </c>
      <c r="D1140" s="142">
        <v>2</v>
      </c>
    </row>
    <row r="1141" spans="1:4" x14ac:dyDescent="0.2">
      <c r="A1141" s="143" t="s">
        <v>4925</v>
      </c>
      <c r="B1141" s="10" t="s">
        <v>4924</v>
      </c>
      <c r="C1141" s="143" t="s">
        <v>105</v>
      </c>
      <c r="D1141" s="142" t="s">
        <v>105</v>
      </c>
    </row>
    <row r="1142" spans="1:4" x14ac:dyDescent="0.2">
      <c r="A1142" s="143" t="s">
        <v>4852</v>
      </c>
      <c r="B1142" s="10" t="s">
        <v>4851</v>
      </c>
      <c r="C1142" s="143">
        <v>5.4</v>
      </c>
      <c r="D1142" s="142">
        <v>3.3E-3</v>
      </c>
    </row>
    <row r="1143" spans="1:4" x14ac:dyDescent="0.2">
      <c r="A1143" s="143" t="s">
        <v>4856</v>
      </c>
      <c r="B1143" s="10" t="s">
        <v>4855</v>
      </c>
      <c r="C1143" s="143">
        <v>5.4</v>
      </c>
      <c r="D1143" s="142">
        <v>3.3E-3</v>
      </c>
    </row>
    <row r="1144" spans="1:4" x14ac:dyDescent="0.2">
      <c r="A1144" s="143" t="s">
        <v>5052</v>
      </c>
      <c r="B1144" s="10" t="s">
        <v>5051</v>
      </c>
      <c r="C1144" s="143">
        <v>50</v>
      </c>
      <c r="D1144" s="142">
        <v>5</v>
      </c>
    </row>
    <row r="1145" spans="1:4" x14ac:dyDescent="0.2">
      <c r="A1145" s="143" t="s">
        <v>11557</v>
      </c>
      <c r="B1145" s="10" t="s">
        <v>11556</v>
      </c>
      <c r="C1145" s="143">
        <v>1</v>
      </c>
      <c r="D1145" s="142">
        <v>0.1</v>
      </c>
    </row>
    <row r="1146" spans="1:4" x14ac:dyDescent="0.2">
      <c r="A1146" s="143" t="s">
        <v>5383</v>
      </c>
      <c r="B1146" s="10" t="s">
        <v>5382</v>
      </c>
      <c r="C1146" s="143">
        <v>0.21</v>
      </c>
      <c r="D1146" s="142">
        <v>1.6999999999999999E-3</v>
      </c>
    </row>
    <row r="1147" spans="1:4" x14ac:dyDescent="0.2">
      <c r="A1147" s="143" t="s">
        <v>5389</v>
      </c>
      <c r="B1147" s="10" t="s">
        <v>5388</v>
      </c>
      <c r="C1147" s="143">
        <v>0.21</v>
      </c>
      <c r="D1147" s="142">
        <v>1.6999999999999999E-3</v>
      </c>
    </row>
    <row r="1148" spans="1:4" x14ac:dyDescent="0.2">
      <c r="A1148" s="143" t="s">
        <v>5207</v>
      </c>
      <c r="B1148" s="10" t="s">
        <v>5206</v>
      </c>
      <c r="C1148" s="143">
        <v>3.6</v>
      </c>
      <c r="D1148" s="142">
        <v>4.1000000000000002E-2</v>
      </c>
    </row>
    <row r="1149" spans="1:4" x14ac:dyDescent="0.2">
      <c r="A1149" s="143" t="s">
        <v>9737</v>
      </c>
      <c r="B1149" s="10" t="s">
        <v>9736</v>
      </c>
      <c r="C1149" s="143">
        <v>100</v>
      </c>
      <c r="D1149" s="142">
        <v>10</v>
      </c>
    </row>
    <row r="1150" spans="1:4" x14ac:dyDescent="0.2">
      <c r="A1150" s="143" t="s">
        <v>5183</v>
      </c>
      <c r="B1150" s="10" t="s">
        <v>5182</v>
      </c>
      <c r="C1150" s="143">
        <v>3.6</v>
      </c>
      <c r="D1150" s="142">
        <v>4.1000000000000002E-2</v>
      </c>
    </row>
    <row r="1151" spans="1:4" x14ac:dyDescent="0.2">
      <c r="A1151" s="143" t="s">
        <v>5232</v>
      </c>
      <c r="B1151" s="10" t="s">
        <v>5231</v>
      </c>
      <c r="C1151" s="143">
        <v>3.6</v>
      </c>
      <c r="D1151" s="142">
        <v>4.1000000000000002E-2</v>
      </c>
    </row>
    <row r="1152" spans="1:4" x14ac:dyDescent="0.2">
      <c r="A1152" s="143" t="s">
        <v>7792</v>
      </c>
      <c r="B1152" s="10" t="s">
        <v>7791</v>
      </c>
      <c r="C1152" s="143" t="s">
        <v>105</v>
      </c>
      <c r="D1152" s="142" t="s">
        <v>105</v>
      </c>
    </row>
    <row r="1153" spans="1:4" x14ac:dyDescent="0.2">
      <c r="A1153" s="143" t="s">
        <v>7794</v>
      </c>
      <c r="B1153" s="10" t="s">
        <v>7793</v>
      </c>
      <c r="C1153" s="143" t="s">
        <v>105</v>
      </c>
      <c r="D1153" s="142" t="s">
        <v>105</v>
      </c>
    </row>
    <row r="1154" spans="1:4" x14ac:dyDescent="0.2">
      <c r="A1154" s="143" t="s">
        <v>7771</v>
      </c>
      <c r="B1154" s="10" t="s">
        <v>7770</v>
      </c>
      <c r="C1154" s="143" t="s">
        <v>105</v>
      </c>
      <c r="D1154" s="142" t="s">
        <v>105</v>
      </c>
    </row>
    <row r="1155" spans="1:4" x14ac:dyDescent="0.2">
      <c r="A1155" s="143" t="s">
        <v>8239</v>
      </c>
      <c r="B1155" s="10" t="s">
        <v>8238</v>
      </c>
      <c r="C1155" s="143">
        <v>40</v>
      </c>
      <c r="D1155" s="142">
        <v>4</v>
      </c>
    </row>
    <row r="1156" spans="1:4" x14ac:dyDescent="0.2">
      <c r="A1156" s="143" t="s">
        <v>8243</v>
      </c>
      <c r="B1156" s="10" t="s">
        <v>8242</v>
      </c>
      <c r="C1156" s="143">
        <v>40</v>
      </c>
      <c r="D1156" s="142">
        <v>4</v>
      </c>
    </row>
    <row r="1157" spans="1:4" x14ac:dyDescent="0.2">
      <c r="A1157" s="143" t="s">
        <v>8107</v>
      </c>
      <c r="B1157" s="10" t="s">
        <v>8106</v>
      </c>
      <c r="C1157" s="143"/>
      <c r="D1157" s="142" t="s">
        <v>105</v>
      </c>
    </row>
    <row r="1158" spans="1:4" x14ac:dyDescent="0.2">
      <c r="A1158" s="143" t="s">
        <v>4149</v>
      </c>
      <c r="B1158" s="10" t="s">
        <v>4148</v>
      </c>
      <c r="C1158" s="143">
        <v>5</v>
      </c>
      <c r="D1158" s="142">
        <v>0.5</v>
      </c>
    </row>
    <row r="1159" spans="1:4" x14ac:dyDescent="0.2">
      <c r="A1159" s="143" t="s">
        <v>7687</v>
      </c>
      <c r="B1159" s="10" t="s">
        <v>7686</v>
      </c>
      <c r="C1159" s="143" t="s">
        <v>105</v>
      </c>
      <c r="D1159" s="142" t="s">
        <v>105</v>
      </c>
    </row>
    <row r="1160" spans="1:4" x14ac:dyDescent="0.2">
      <c r="A1160" s="143" t="s">
        <v>7779</v>
      </c>
      <c r="B1160" s="10" t="s">
        <v>7778</v>
      </c>
      <c r="C1160" s="143">
        <v>10</v>
      </c>
      <c r="D1160" s="142">
        <v>1</v>
      </c>
    </row>
    <row r="1161" spans="1:4" x14ac:dyDescent="0.2">
      <c r="A1161" s="143" t="s">
        <v>7343</v>
      </c>
      <c r="B1161" s="10" t="s">
        <v>7342</v>
      </c>
      <c r="C1161" s="143">
        <v>6</v>
      </c>
      <c r="D1161" s="142">
        <v>0.6</v>
      </c>
    </row>
    <row r="1162" spans="1:4" x14ac:dyDescent="0.2">
      <c r="A1162" s="143" t="s">
        <v>10477</v>
      </c>
      <c r="B1162" s="10" t="s">
        <v>10476</v>
      </c>
      <c r="C1162" s="143">
        <v>20</v>
      </c>
      <c r="D1162" s="142">
        <v>2</v>
      </c>
    </row>
    <row r="1163" spans="1:4" x14ac:dyDescent="0.2">
      <c r="A1163" s="143" t="s">
        <v>8194</v>
      </c>
      <c r="B1163" s="10" t="s">
        <v>8193</v>
      </c>
      <c r="C1163" s="143">
        <v>0.25</v>
      </c>
      <c r="D1163" s="142">
        <v>2.5000000000000001E-2</v>
      </c>
    </row>
    <row r="1164" spans="1:4" x14ac:dyDescent="0.2">
      <c r="A1164" s="143" t="s">
        <v>11144</v>
      </c>
      <c r="B1164" s="10" t="s">
        <v>11143</v>
      </c>
      <c r="C1164" s="143">
        <v>20</v>
      </c>
      <c r="D1164" s="142">
        <v>2</v>
      </c>
    </row>
    <row r="1165" spans="1:4" x14ac:dyDescent="0.2">
      <c r="A1165" s="143" t="s">
        <v>6146</v>
      </c>
      <c r="B1165" s="10" t="s">
        <v>6145</v>
      </c>
      <c r="C1165" s="143">
        <v>50</v>
      </c>
      <c r="D1165" s="142">
        <v>5</v>
      </c>
    </row>
    <row r="1166" spans="1:4" x14ac:dyDescent="0.2">
      <c r="A1166" s="143" t="s">
        <v>575</v>
      </c>
      <c r="B1166" s="10" t="s">
        <v>574</v>
      </c>
      <c r="C1166" s="143">
        <v>50</v>
      </c>
      <c r="D1166" s="142">
        <v>5</v>
      </c>
    </row>
    <row r="1167" spans="1:4" x14ac:dyDescent="0.2">
      <c r="A1167" s="143" t="s">
        <v>5756</v>
      </c>
      <c r="B1167" s="10" t="s">
        <v>5755</v>
      </c>
      <c r="C1167" s="143">
        <v>50</v>
      </c>
      <c r="D1167" s="142">
        <v>5</v>
      </c>
    </row>
    <row r="1168" spans="1:4" x14ac:dyDescent="0.2">
      <c r="A1168" s="143" t="s">
        <v>6270</v>
      </c>
      <c r="B1168" s="10" t="s">
        <v>6269</v>
      </c>
      <c r="C1168" s="143">
        <v>50</v>
      </c>
      <c r="D1168" s="142">
        <v>5</v>
      </c>
    </row>
    <row r="1169" spans="1:4" x14ac:dyDescent="0.2">
      <c r="A1169" s="143" t="s">
        <v>5650</v>
      </c>
      <c r="B1169" s="10" t="s">
        <v>5649</v>
      </c>
      <c r="C1169" s="143">
        <v>1</v>
      </c>
      <c r="D1169" s="142">
        <v>0.1</v>
      </c>
    </row>
    <row r="1170" spans="1:4" x14ac:dyDescent="0.2">
      <c r="A1170" s="143" t="s">
        <v>11594</v>
      </c>
      <c r="B1170" s="10" t="s">
        <v>11593</v>
      </c>
      <c r="C1170" s="143">
        <v>100</v>
      </c>
      <c r="D1170" s="142">
        <v>10</v>
      </c>
    </row>
    <row r="1171" spans="1:4" x14ac:dyDescent="0.2">
      <c r="A1171" s="143" t="s">
        <v>10499</v>
      </c>
      <c r="B1171" s="10" t="s">
        <v>10498</v>
      </c>
      <c r="C1171" s="143" t="s">
        <v>105</v>
      </c>
      <c r="D1171" s="142" t="s">
        <v>105</v>
      </c>
    </row>
    <row r="1172" spans="1:4" x14ac:dyDescent="0.2">
      <c r="A1172" s="143" t="s">
        <v>8071</v>
      </c>
      <c r="B1172" s="10" t="s">
        <v>8070</v>
      </c>
      <c r="C1172" s="143">
        <v>50</v>
      </c>
      <c r="D1172" s="142">
        <v>5</v>
      </c>
    </row>
    <row r="1173" spans="1:4" x14ac:dyDescent="0.2">
      <c r="A1173" s="143" t="s">
        <v>8317</v>
      </c>
      <c r="B1173" s="10" t="s">
        <v>8316</v>
      </c>
      <c r="C1173" s="143">
        <v>2.7</v>
      </c>
      <c r="D1173" s="142">
        <v>0.25</v>
      </c>
    </row>
    <row r="1174" spans="1:4" x14ac:dyDescent="0.2">
      <c r="A1174" s="143" t="s">
        <v>8743</v>
      </c>
      <c r="B1174" s="10" t="s">
        <v>8742</v>
      </c>
      <c r="C1174" s="143">
        <v>30</v>
      </c>
      <c r="D1174" s="142">
        <v>3</v>
      </c>
    </row>
    <row r="1175" spans="1:4" x14ac:dyDescent="0.2">
      <c r="A1175" s="143" t="s">
        <v>7203</v>
      </c>
      <c r="B1175" s="10" t="s">
        <v>7202</v>
      </c>
      <c r="C1175" s="143" t="s">
        <v>105</v>
      </c>
      <c r="D1175" s="142" t="s">
        <v>105</v>
      </c>
    </row>
    <row r="1176" spans="1:4" x14ac:dyDescent="0.2">
      <c r="A1176" s="143" t="s">
        <v>11188</v>
      </c>
      <c r="B1176" s="10" t="s">
        <v>11187</v>
      </c>
      <c r="C1176" s="143">
        <v>20</v>
      </c>
      <c r="D1176" s="142">
        <v>2</v>
      </c>
    </row>
    <row r="1177" spans="1:4" x14ac:dyDescent="0.2">
      <c r="A1177" s="143" t="s">
        <v>11232</v>
      </c>
      <c r="B1177" s="10" t="s">
        <v>11231</v>
      </c>
      <c r="C1177" s="143" t="s">
        <v>105</v>
      </c>
      <c r="D1177" s="142" t="s">
        <v>105</v>
      </c>
    </row>
    <row r="1178" spans="1:4" x14ac:dyDescent="0.2">
      <c r="A1178" s="143" t="s">
        <v>9222</v>
      </c>
      <c r="B1178" s="10" t="s">
        <v>9221</v>
      </c>
      <c r="C1178" s="143">
        <v>0.33</v>
      </c>
      <c r="D1178" s="142">
        <v>5.8999999999999997E-2</v>
      </c>
    </row>
    <row r="1179" spans="1:4" x14ac:dyDescent="0.2">
      <c r="A1179" s="143" t="s">
        <v>12496</v>
      </c>
      <c r="B1179" s="10" t="s">
        <v>12495</v>
      </c>
      <c r="C1179" s="143">
        <v>20</v>
      </c>
      <c r="D1179" s="142">
        <v>2</v>
      </c>
    </row>
    <row r="1180" spans="1:4" x14ac:dyDescent="0.2">
      <c r="A1180" s="143" t="s">
        <v>12521</v>
      </c>
      <c r="B1180" s="10" t="s">
        <v>12520</v>
      </c>
      <c r="C1180" s="143">
        <v>50</v>
      </c>
      <c r="D1180" s="142">
        <v>5</v>
      </c>
    </row>
    <row r="1181" spans="1:4" x14ac:dyDescent="0.2">
      <c r="A1181" s="143" t="s">
        <v>11798</v>
      </c>
      <c r="B1181" s="10" t="s">
        <v>11797</v>
      </c>
      <c r="C1181" s="143">
        <v>1</v>
      </c>
      <c r="D1181" s="142">
        <v>0.1</v>
      </c>
    </row>
    <row r="1182" spans="1:4" x14ac:dyDescent="0.2">
      <c r="A1182" s="143" t="s">
        <v>12330</v>
      </c>
      <c r="B1182" s="10" t="s">
        <v>12329</v>
      </c>
      <c r="C1182" s="143">
        <v>0.5</v>
      </c>
      <c r="D1182" s="142">
        <v>0.05</v>
      </c>
    </row>
    <row r="1183" spans="1:4" x14ac:dyDescent="0.2">
      <c r="A1183" s="143" t="s">
        <v>12428</v>
      </c>
      <c r="B1183" s="10" t="s">
        <v>12427</v>
      </c>
      <c r="C1183" s="143">
        <v>10</v>
      </c>
      <c r="D1183" s="142">
        <v>1</v>
      </c>
    </row>
    <row r="1184" spans="1:4" x14ac:dyDescent="0.2">
      <c r="A1184" s="143" t="s">
        <v>10007</v>
      </c>
      <c r="B1184" s="10" t="s">
        <v>10006</v>
      </c>
      <c r="C1184" s="143">
        <v>20</v>
      </c>
      <c r="D1184" s="142">
        <v>2</v>
      </c>
    </row>
    <row r="1185" spans="1:4" x14ac:dyDescent="0.2">
      <c r="A1185" s="143" t="s">
        <v>4147</v>
      </c>
      <c r="B1185" s="10" t="s">
        <v>4146</v>
      </c>
      <c r="C1185" s="143">
        <v>5</v>
      </c>
      <c r="D1185" s="142">
        <v>0.5</v>
      </c>
    </row>
    <row r="1186" spans="1:4" x14ac:dyDescent="0.2">
      <c r="A1186" s="143" t="s">
        <v>11539</v>
      </c>
      <c r="B1186" s="10" t="s">
        <v>11538</v>
      </c>
      <c r="C1186" s="143">
        <v>50</v>
      </c>
      <c r="D1186" s="142">
        <v>5</v>
      </c>
    </row>
    <row r="1187" spans="1:4" x14ac:dyDescent="0.2">
      <c r="A1187" s="143" t="s">
        <v>12328</v>
      </c>
      <c r="B1187" s="10" t="s">
        <v>12327</v>
      </c>
      <c r="C1187" s="143">
        <v>0.5</v>
      </c>
      <c r="D1187" s="142">
        <v>0.05</v>
      </c>
    </row>
    <row r="1188" spans="1:4" x14ac:dyDescent="0.2">
      <c r="A1188" s="143" t="s">
        <v>10005</v>
      </c>
      <c r="B1188" s="10" t="s">
        <v>10004</v>
      </c>
      <c r="C1188" s="143">
        <v>10</v>
      </c>
      <c r="D1188" s="142">
        <v>1</v>
      </c>
    </row>
    <row r="1189" spans="1:4" x14ac:dyDescent="0.2">
      <c r="A1189" s="143" t="s">
        <v>12500</v>
      </c>
      <c r="B1189" s="10" t="s">
        <v>12499</v>
      </c>
      <c r="C1189" s="143">
        <v>20</v>
      </c>
      <c r="D1189" s="142">
        <v>2</v>
      </c>
    </row>
    <row r="1190" spans="1:4" x14ac:dyDescent="0.2">
      <c r="A1190" s="143" t="s">
        <v>12510</v>
      </c>
      <c r="B1190" s="10" t="s">
        <v>12509</v>
      </c>
      <c r="C1190" s="143">
        <v>20</v>
      </c>
      <c r="D1190" s="142">
        <v>2</v>
      </c>
    </row>
    <row r="1191" spans="1:4" x14ac:dyDescent="0.2">
      <c r="A1191" s="143" t="s">
        <v>238</v>
      </c>
      <c r="B1191" s="10" t="s">
        <v>237</v>
      </c>
      <c r="C1191" s="143">
        <v>5700</v>
      </c>
      <c r="D1191" s="142">
        <v>570</v>
      </c>
    </row>
    <row r="1192" spans="1:4" x14ac:dyDescent="0.2">
      <c r="A1192" s="143" t="s">
        <v>5739</v>
      </c>
      <c r="B1192" s="10" t="s">
        <v>5738</v>
      </c>
      <c r="C1192" s="143" t="s">
        <v>105</v>
      </c>
      <c r="D1192" s="142" t="s">
        <v>105</v>
      </c>
    </row>
    <row r="1193" spans="1:4" x14ac:dyDescent="0.2">
      <c r="A1193" s="143" t="s">
        <v>5740</v>
      </c>
      <c r="B1193" s="10" t="s">
        <v>5738</v>
      </c>
      <c r="C1193" s="143">
        <v>1000</v>
      </c>
      <c r="D1193" s="142">
        <v>100</v>
      </c>
    </row>
    <row r="1194" spans="1:4" x14ac:dyDescent="0.2">
      <c r="A1194" s="143" t="s">
        <v>8739</v>
      </c>
      <c r="B1194" s="10" t="s">
        <v>8738</v>
      </c>
      <c r="C1194" s="143">
        <v>30</v>
      </c>
      <c r="D1194" s="142">
        <v>3</v>
      </c>
    </row>
    <row r="1195" spans="1:4" x14ac:dyDescent="0.2">
      <c r="A1195" s="143" t="s">
        <v>8315</v>
      </c>
      <c r="B1195" s="10" t="s">
        <v>8314</v>
      </c>
      <c r="C1195" s="143">
        <v>2.7</v>
      </c>
      <c r="D1195" s="142">
        <v>0.25</v>
      </c>
    </row>
    <row r="1196" spans="1:4" x14ac:dyDescent="0.2">
      <c r="A1196" s="143" t="s">
        <v>8313</v>
      </c>
      <c r="B1196" s="10" t="s">
        <v>8312</v>
      </c>
      <c r="C1196" s="143">
        <v>2.7</v>
      </c>
      <c r="D1196" s="142">
        <v>0.25</v>
      </c>
    </row>
    <row r="1197" spans="1:4" x14ac:dyDescent="0.2">
      <c r="A1197" s="143" t="s">
        <v>8109</v>
      </c>
      <c r="B1197" s="10" t="s">
        <v>8108</v>
      </c>
      <c r="C1197" s="143"/>
      <c r="D1197" s="142" t="s">
        <v>105</v>
      </c>
    </row>
    <row r="1198" spans="1:4" x14ac:dyDescent="0.2">
      <c r="A1198" s="143" t="s">
        <v>5472</v>
      </c>
      <c r="B1198" s="10" t="s">
        <v>5471</v>
      </c>
      <c r="C1198" s="143">
        <v>10</v>
      </c>
      <c r="D1198" s="142">
        <v>1</v>
      </c>
    </row>
    <row r="1199" spans="1:4" x14ac:dyDescent="0.2">
      <c r="A1199" s="143" t="s">
        <v>5530</v>
      </c>
      <c r="B1199" s="10" t="s">
        <v>5529</v>
      </c>
      <c r="C1199" s="143">
        <v>10</v>
      </c>
      <c r="D1199" s="142">
        <v>1</v>
      </c>
    </row>
    <row r="1200" spans="1:4" x14ac:dyDescent="0.2">
      <c r="A1200" s="143" t="s">
        <v>4614</v>
      </c>
      <c r="B1200" s="10" t="s">
        <v>4613</v>
      </c>
      <c r="C1200" s="143" t="s">
        <v>105</v>
      </c>
      <c r="D1200" s="142" t="s">
        <v>105</v>
      </c>
    </row>
    <row r="1201" spans="1:4" x14ac:dyDescent="0.2">
      <c r="A1201" s="143" t="s">
        <v>7790</v>
      </c>
      <c r="B1201" s="10" t="s">
        <v>7789</v>
      </c>
      <c r="C1201" s="143" t="s">
        <v>105</v>
      </c>
      <c r="D1201" s="142" t="s">
        <v>105</v>
      </c>
    </row>
    <row r="1202" spans="1:4" x14ac:dyDescent="0.2">
      <c r="A1202" s="143" t="s">
        <v>4881</v>
      </c>
      <c r="B1202" s="10" t="s">
        <v>4880</v>
      </c>
      <c r="C1202" s="143" t="s">
        <v>105</v>
      </c>
      <c r="D1202" s="142" t="s">
        <v>105</v>
      </c>
    </row>
    <row r="1203" spans="1:4" x14ac:dyDescent="0.2">
      <c r="A1203" s="143" t="s">
        <v>11869</v>
      </c>
      <c r="B1203" s="10" t="s">
        <v>11868</v>
      </c>
      <c r="C1203" s="143">
        <v>50</v>
      </c>
      <c r="D1203" s="142">
        <v>5</v>
      </c>
    </row>
    <row r="1204" spans="1:4" x14ac:dyDescent="0.2">
      <c r="A1204" s="143" t="s">
        <v>11867</v>
      </c>
      <c r="B1204" s="10" t="s">
        <v>11866</v>
      </c>
      <c r="C1204" s="143">
        <v>50</v>
      </c>
      <c r="D1204" s="142">
        <v>5</v>
      </c>
    </row>
    <row r="1205" spans="1:4" x14ac:dyDescent="0.2">
      <c r="A1205" s="143" t="s">
        <v>10912</v>
      </c>
      <c r="B1205" s="10" t="s">
        <v>10911</v>
      </c>
      <c r="C1205" s="143">
        <v>14</v>
      </c>
      <c r="D1205" s="142"/>
    </row>
    <row r="1206" spans="1:4" x14ac:dyDescent="0.2">
      <c r="A1206" s="143" t="s">
        <v>10913</v>
      </c>
      <c r="B1206" s="10" t="s">
        <v>10911</v>
      </c>
      <c r="C1206" s="143"/>
      <c r="D1206" s="142">
        <v>0.27</v>
      </c>
    </row>
    <row r="1207" spans="1:4" x14ac:dyDescent="0.2">
      <c r="A1207" s="143" t="s">
        <v>6852</v>
      </c>
      <c r="B1207" s="10" t="s">
        <v>6851</v>
      </c>
      <c r="C1207" s="143" t="s">
        <v>105</v>
      </c>
      <c r="D1207" s="142" t="s">
        <v>105</v>
      </c>
    </row>
    <row r="1208" spans="1:4" x14ac:dyDescent="0.2">
      <c r="A1208" s="143" t="s">
        <v>3890</v>
      </c>
      <c r="B1208" s="10" t="s">
        <v>3889</v>
      </c>
      <c r="C1208" s="143">
        <v>50</v>
      </c>
      <c r="D1208" s="142">
        <v>5</v>
      </c>
    </row>
    <row r="1209" spans="1:4" x14ac:dyDescent="0.2">
      <c r="A1209" s="143" t="s">
        <v>4267</v>
      </c>
      <c r="B1209" s="10" t="s">
        <v>4266</v>
      </c>
      <c r="C1209" s="143">
        <v>50</v>
      </c>
      <c r="D1209" s="142">
        <v>5</v>
      </c>
    </row>
    <row r="1210" spans="1:4" x14ac:dyDescent="0.2">
      <c r="A1210" s="143" t="s">
        <v>8219</v>
      </c>
      <c r="B1210" s="10" t="s">
        <v>8218</v>
      </c>
      <c r="C1210" s="143">
        <v>40</v>
      </c>
      <c r="D1210" s="142">
        <v>4</v>
      </c>
    </row>
    <row r="1211" spans="1:4" x14ac:dyDescent="0.2">
      <c r="A1211" s="143" t="s">
        <v>4221</v>
      </c>
      <c r="B1211" s="10" t="s">
        <v>4220</v>
      </c>
      <c r="C1211" s="143">
        <v>80</v>
      </c>
      <c r="D1211" s="142">
        <v>8</v>
      </c>
    </row>
    <row r="1212" spans="1:4" x14ac:dyDescent="0.2">
      <c r="A1212" s="143" t="s">
        <v>8037</v>
      </c>
      <c r="B1212" s="10" t="s">
        <v>8036</v>
      </c>
      <c r="C1212" s="143">
        <v>50</v>
      </c>
      <c r="D1212" s="142">
        <v>5</v>
      </c>
    </row>
    <row r="1213" spans="1:4" x14ac:dyDescent="0.2">
      <c r="A1213" s="143" t="s">
        <v>8798</v>
      </c>
      <c r="B1213" s="10" t="s">
        <v>8797</v>
      </c>
      <c r="C1213" s="143">
        <v>30</v>
      </c>
      <c r="D1213" s="142">
        <v>3</v>
      </c>
    </row>
    <row r="1214" spans="1:4" x14ac:dyDescent="0.2">
      <c r="A1214" s="143" t="s">
        <v>2076</v>
      </c>
      <c r="B1214" s="10" t="s">
        <v>2075</v>
      </c>
      <c r="C1214" s="143">
        <v>100</v>
      </c>
      <c r="D1214" s="142">
        <v>10</v>
      </c>
    </row>
    <row r="1215" spans="1:4" x14ac:dyDescent="0.2">
      <c r="A1215" s="143" t="s">
        <v>11064</v>
      </c>
      <c r="B1215" s="10" t="s">
        <v>11063</v>
      </c>
      <c r="C1215" s="143">
        <v>20</v>
      </c>
      <c r="D1215" s="142">
        <v>2</v>
      </c>
    </row>
    <row r="1216" spans="1:4" x14ac:dyDescent="0.2">
      <c r="A1216" s="143" t="s">
        <v>6600</v>
      </c>
      <c r="B1216" s="10" t="s">
        <v>6599</v>
      </c>
      <c r="C1216" s="143">
        <v>20</v>
      </c>
      <c r="D1216" s="142">
        <v>2</v>
      </c>
    </row>
    <row r="1217" spans="1:4" x14ac:dyDescent="0.2">
      <c r="A1217" s="143" t="s">
        <v>5500</v>
      </c>
      <c r="B1217" s="10" t="s">
        <v>5499</v>
      </c>
      <c r="C1217" s="143">
        <v>4.4000000000000004</v>
      </c>
      <c r="D1217" s="142">
        <v>10</v>
      </c>
    </row>
    <row r="1218" spans="1:4" x14ac:dyDescent="0.2">
      <c r="A1218" s="143" t="s">
        <v>8094</v>
      </c>
      <c r="B1218" s="10" t="s">
        <v>8093</v>
      </c>
      <c r="C1218" s="143" t="s">
        <v>105</v>
      </c>
      <c r="D1218" s="142" t="s">
        <v>105</v>
      </c>
    </row>
    <row r="1219" spans="1:4" x14ac:dyDescent="0.2">
      <c r="A1219" s="143" t="s">
        <v>8095</v>
      </c>
      <c r="B1219" s="10" t="s">
        <v>8093</v>
      </c>
      <c r="C1219" s="143">
        <v>600</v>
      </c>
      <c r="D1219" s="142">
        <v>60</v>
      </c>
    </row>
    <row r="1220" spans="1:4" x14ac:dyDescent="0.2">
      <c r="A1220" s="143" t="s">
        <v>7695</v>
      </c>
      <c r="B1220" s="10" t="s">
        <v>7694</v>
      </c>
      <c r="C1220" s="143">
        <v>200</v>
      </c>
      <c r="D1220" s="142">
        <v>48</v>
      </c>
    </row>
    <row r="1221" spans="1:4" x14ac:dyDescent="0.2">
      <c r="A1221" s="143" t="s">
        <v>4685</v>
      </c>
      <c r="B1221" s="10" t="s">
        <v>4684</v>
      </c>
      <c r="C1221" s="143">
        <v>40</v>
      </c>
      <c r="D1221" s="142">
        <v>4</v>
      </c>
    </row>
    <row r="1222" spans="1:4" x14ac:dyDescent="0.2">
      <c r="A1222" s="143" t="s">
        <v>12193</v>
      </c>
      <c r="B1222" s="10" t="s">
        <v>12192</v>
      </c>
      <c r="C1222" s="143">
        <v>1</v>
      </c>
      <c r="D1222" s="142">
        <v>0.1</v>
      </c>
    </row>
    <row r="1223" spans="1:4" x14ac:dyDescent="0.2">
      <c r="A1223" s="143" t="s">
        <v>11730</v>
      </c>
      <c r="B1223" s="10" t="s">
        <v>11729</v>
      </c>
      <c r="C1223" s="143">
        <v>90</v>
      </c>
      <c r="D1223" s="142">
        <v>9</v>
      </c>
    </row>
    <row r="1224" spans="1:4" x14ac:dyDescent="0.2">
      <c r="A1224" s="143" t="s">
        <v>9724</v>
      </c>
      <c r="B1224" s="10" t="s">
        <v>9723</v>
      </c>
      <c r="C1224" s="143">
        <v>5</v>
      </c>
      <c r="D1224" s="142">
        <v>0.5</v>
      </c>
    </row>
    <row r="1225" spans="1:4" x14ac:dyDescent="0.2">
      <c r="A1225" s="143" t="s">
        <v>12011</v>
      </c>
      <c r="B1225" s="10" t="s">
        <v>12010</v>
      </c>
      <c r="C1225" s="143">
        <v>50</v>
      </c>
      <c r="D1225" s="142">
        <v>5</v>
      </c>
    </row>
    <row r="1226" spans="1:4" x14ac:dyDescent="0.2">
      <c r="A1226" s="143" t="s">
        <v>6446</v>
      </c>
      <c r="B1226" s="10" t="s">
        <v>6445</v>
      </c>
      <c r="C1226" s="143">
        <v>530</v>
      </c>
      <c r="D1226" s="142">
        <v>53</v>
      </c>
    </row>
    <row r="1227" spans="1:4" x14ac:dyDescent="0.2">
      <c r="A1227" s="143" t="s">
        <v>7891</v>
      </c>
      <c r="B1227" s="10" t="s">
        <v>7890</v>
      </c>
      <c r="C1227" s="143">
        <v>100</v>
      </c>
      <c r="D1227" s="142">
        <v>10</v>
      </c>
    </row>
    <row r="1228" spans="1:4" x14ac:dyDescent="0.2">
      <c r="A1228" s="143" t="s">
        <v>6466</v>
      </c>
      <c r="B1228" s="10" t="s">
        <v>6465</v>
      </c>
      <c r="C1228" s="143">
        <v>8</v>
      </c>
      <c r="D1228" s="142">
        <v>0.8</v>
      </c>
    </row>
    <row r="1229" spans="1:4" x14ac:dyDescent="0.2">
      <c r="A1229" s="143" t="s">
        <v>2724</v>
      </c>
      <c r="B1229" s="10" t="s">
        <v>2723</v>
      </c>
      <c r="C1229" s="143">
        <v>100</v>
      </c>
      <c r="D1229" s="142">
        <v>10</v>
      </c>
    </row>
    <row r="1230" spans="1:4" x14ac:dyDescent="0.2">
      <c r="A1230" s="143" t="s">
        <v>11791</v>
      </c>
      <c r="B1230" s="10" t="s">
        <v>11790</v>
      </c>
      <c r="C1230" s="143" t="s">
        <v>105</v>
      </c>
      <c r="D1230" s="142" t="s">
        <v>105</v>
      </c>
    </row>
    <row r="1231" spans="1:4" x14ac:dyDescent="0.2">
      <c r="A1231" s="143" t="s">
        <v>6237</v>
      </c>
      <c r="B1231" s="10" t="s">
        <v>6236</v>
      </c>
      <c r="C1231" s="143" t="s">
        <v>105</v>
      </c>
      <c r="D1231" s="142" t="s">
        <v>105</v>
      </c>
    </row>
    <row r="1232" spans="1:4" x14ac:dyDescent="0.2">
      <c r="A1232" s="143" t="s">
        <v>4725</v>
      </c>
      <c r="B1232" s="10" t="s">
        <v>4724</v>
      </c>
      <c r="C1232" s="143" t="s">
        <v>105</v>
      </c>
      <c r="D1232" s="142" t="s">
        <v>105</v>
      </c>
    </row>
    <row r="1233" spans="1:4" x14ac:dyDescent="0.2">
      <c r="A1233" s="143" t="s">
        <v>1876</v>
      </c>
      <c r="B1233" s="10" t="s">
        <v>1875</v>
      </c>
      <c r="C1233" s="143">
        <v>1000</v>
      </c>
      <c r="D1233" s="142">
        <v>100</v>
      </c>
    </row>
    <row r="1234" spans="1:4" x14ac:dyDescent="0.2">
      <c r="A1234" s="143" t="s">
        <v>4771</v>
      </c>
      <c r="B1234" s="10" t="s">
        <v>4770</v>
      </c>
      <c r="C1234" s="143" t="s">
        <v>105</v>
      </c>
      <c r="D1234" s="142" t="s">
        <v>105</v>
      </c>
    </row>
    <row r="1235" spans="1:4" x14ac:dyDescent="0.2">
      <c r="A1235" s="143" t="s">
        <v>4554</v>
      </c>
      <c r="B1235" s="10" t="s">
        <v>4553</v>
      </c>
      <c r="C1235" s="143" t="s">
        <v>105</v>
      </c>
      <c r="D1235" s="142" t="s">
        <v>105</v>
      </c>
    </row>
    <row r="1236" spans="1:4" x14ac:dyDescent="0.2">
      <c r="A1236" s="143" t="s">
        <v>10077</v>
      </c>
      <c r="B1236" s="10" t="s">
        <v>10076</v>
      </c>
      <c r="C1236" s="143" t="s">
        <v>105</v>
      </c>
      <c r="D1236" s="142" t="s">
        <v>105</v>
      </c>
    </row>
    <row r="1237" spans="1:4" x14ac:dyDescent="0.2">
      <c r="A1237" s="143" t="s">
        <v>5790</v>
      </c>
      <c r="B1237" s="10" t="s">
        <v>5789</v>
      </c>
      <c r="C1237" s="143">
        <v>10</v>
      </c>
      <c r="D1237" s="142">
        <v>1</v>
      </c>
    </row>
    <row r="1238" spans="1:4" x14ac:dyDescent="0.2">
      <c r="A1238" s="143" t="s">
        <v>5793</v>
      </c>
      <c r="B1238" s="10" t="s">
        <v>5792</v>
      </c>
      <c r="C1238" s="143">
        <v>25</v>
      </c>
      <c r="D1238" s="142">
        <v>2.5</v>
      </c>
    </row>
    <row r="1239" spans="1:4" x14ac:dyDescent="0.2">
      <c r="A1239" s="143" t="s">
        <v>11934</v>
      </c>
      <c r="B1239" s="10" t="s">
        <v>11933</v>
      </c>
      <c r="C1239" s="143">
        <v>1700</v>
      </c>
      <c r="D1239" s="142">
        <v>170</v>
      </c>
    </row>
    <row r="1240" spans="1:4" x14ac:dyDescent="0.2">
      <c r="A1240" s="143" t="s">
        <v>10250</v>
      </c>
      <c r="B1240" s="10" t="s">
        <v>10249</v>
      </c>
      <c r="C1240" s="143">
        <v>50</v>
      </c>
      <c r="D1240" s="142">
        <v>5</v>
      </c>
    </row>
    <row r="1241" spans="1:4" x14ac:dyDescent="0.2">
      <c r="A1241" s="143" t="s">
        <v>4178</v>
      </c>
      <c r="B1241" s="10" t="s">
        <v>4177</v>
      </c>
      <c r="C1241" s="143">
        <v>3</v>
      </c>
      <c r="D1241" s="142">
        <v>6.7000000000000004E-2</v>
      </c>
    </row>
    <row r="1242" spans="1:4" x14ac:dyDescent="0.2">
      <c r="A1242" s="143" t="s">
        <v>12275</v>
      </c>
      <c r="B1242" s="10" t="s">
        <v>12274</v>
      </c>
      <c r="C1242" s="143">
        <v>10</v>
      </c>
      <c r="D1242" s="142">
        <v>1</v>
      </c>
    </row>
    <row r="1243" spans="1:4" x14ac:dyDescent="0.2">
      <c r="A1243" s="143" t="s">
        <v>2442</v>
      </c>
      <c r="B1243" s="10" t="s">
        <v>2441</v>
      </c>
      <c r="C1243" s="143">
        <v>700</v>
      </c>
      <c r="D1243" s="142">
        <v>70</v>
      </c>
    </row>
    <row r="1244" spans="1:4" x14ac:dyDescent="0.2">
      <c r="A1244" s="143" t="s">
        <v>4273</v>
      </c>
      <c r="B1244" s="10" t="s">
        <v>4272</v>
      </c>
      <c r="C1244" s="143" t="s">
        <v>105</v>
      </c>
      <c r="D1244" s="142" t="s">
        <v>105</v>
      </c>
    </row>
    <row r="1245" spans="1:4" x14ac:dyDescent="0.2">
      <c r="A1245" s="143" t="s">
        <v>12410</v>
      </c>
      <c r="B1245" s="10" t="s">
        <v>12409</v>
      </c>
      <c r="C1245" s="143">
        <v>2200</v>
      </c>
      <c r="D1245" s="142">
        <v>180</v>
      </c>
    </row>
    <row r="1246" spans="1:4" x14ac:dyDescent="0.2">
      <c r="A1246" s="143" t="s">
        <v>6373</v>
      </c>
      <c r="B1246" s="10" t="s">
        <v>6372</v>
      </c>
      <c r="C1246" s="143">
        <v>20</v>
      </c>
      <c r="D1246" s="142">
        <v>2</v>
      </c>
    </row>
    <row r="1247" spans="1:4" x14ac:dyDescent="0.2">
      <c r="A1247" s="143" t="s">
        <v>7895</v>
      </c>
      <c r="B1247" s="10" t="s">
        <v>7894</v>
      </c>
      <c r="C1247" s="143">
        <v>550</v>
      </c>
      <c r="D1247" s="142">
        <v>55</v>
      </c>
    </row>
    <row r="1248" spans="1:4" x14ac:dyDescent="0.2">
      <c r="A1248" s="143" t="s">
        <v>4965</v>
      </c>
      <c r="B1248" s="10" t="s">
        <v>4964</v>
      </c>
      <c r="C1248" s="143" t="s">
        <v>105</v>
      </c>
      <c r="D1248" s="142" t="s">
        <v>105</v>
      </c>
    </row>
    <row r="1249" spans="1:4" x14ac:dyDescent="0.2">
      <c r="A1249" s="143" t="s">
        <v>12261</v>
      </c>
      <c r="B1249" s="10" t="s">
        <v>12260</v>
      </c>
      <c r="C1249" s="143">
        <v>100</v>
      </c>
      <c r="D1249" s="142">
        <v>10</v>
      </c>
    </row>
    <row r="1250" spans="1:4" x14ac:dyDescent="0.2">
      <c r="A1250" s="143" t="s">
        <v>6080</v>
      </c>
      <c r="B1250" s="10" t="s">
        <v>6079</v>
      </c>
      <c r="C1250" s="143">
        <v>4300</v>
      </c>
      <c r="D1250" s="142">
        <v>430</v>
      </c>
    </row>
    <row r="1251" spans="1:4" x14ac:dyDescent="0.2">
      <c r="A1251" s="143" t="s">
        <v>6081</v>
      </c>
      <c r="B1251" s="10" t="s">
        <v>6079</v>
      </c>
      <c r="C1251" s="143" t="s">
        <v>105</v>
      </c>
      <c r="D1251" s="142" t="s">
        <v>105</v>
      </c>
    </row>
    <row r="1252" spans="1:4" x14ac:dyDescent="0.2">
      <c r="A1252" s="143" t="s">
        <v>10606</v>
      </c>
      <c r="B1252" s="10" t="s">
        <v>10605</v>
      </c>
      <c r="C1252" s="143">
        <v>330</v>
      </c>
      <c r="D1252" s="142">
        <v>33</v>
      </c>
    </row>
    <row r="1253" spans="1:4" x14ac:dyDescent="0.2">
      <c r="A1253" s="143" t="s">
        <v>6503</v>
      </c>
      <c r="B1253" s="10" t="s">
        <v>6502</v>
      </c>
      <c r="C1253" s="143" t="s">
        <v>105</v>
      </c>
      <c r="D1253" s="142" t="s">
        <v>105</v>
      </c>
    </row>
    <row r="1254" spans="1:4" x14ac:dyDescent="0.2">
      <c r="A1254" s="143" t="s">
        <v>6504</v>
      </c>
      <c r="B1254" s="10" t="s">
        <v>6502</v>
      </c>
      <c r="C1254" s="143">
        <v>600</v>
      </c>
      <c r="D1254" s="142">
        <v>60</v>
      </c>
    </row>
    <row r="1255" spans="1:4" x14ac:dyDescent="0.2">
      <c r="A1255" s="143" t="s">
        <v>12457</v>
      </c>
      <c r="B1255" s="10" t="s">
        <v>12456</v>
      </c>
      <c r="C1255" s="143">
        <v>20</v>
      </c>
      <c r="D1255" s="142">
        <v>2</v>
      </c>
    </row>
    <row r="1256" spans="1:4" x14ac:dyDescent="0.2">
      <c r="A1256" s="143" t="s">
        <v>10672</v>
      </c>
      <c r="B1256" s="10" t="s">
        <v>10671</v>
      </c>
      <c r="C1256" s="143" t="s">
        <v>105</v>
      </c>
      <c r="D1256" s="142" t="s">
        <v>105</v>
      </c>
    </row>
    <row r="1257" spans="1:4" x14ac:dyDescent="0.2">
      <c r="A1257" s="143" t="s">
        <v>4186</v>
      </c>
      <c r="B1257" s="10" t="s">
        <v>4185</v>
      </c>
      <c r="C1257" s="143">
        <v>0.03</v>
      </c>
      <c r="D1257" s="142">
        <v>3.0000000000000001E-3</v>
      </c>
    </row>
    <row r="1258" spans="1:4" x14ac:dyDescent="0.2">
      <c r="A1258" s="143" t="s">
        <v>7767</v>
      </c>
      <c r="B1258" s="10" t="s">
        <v>7766</v>
      </c>
      <c r="C1258" s="143" t="s">
        <v>105</v>
      </c>
      <c r="D1258" s="142" t="s">
        <v>105</v>
      </c>
    </row>
    <row r="1259" spans="1:4" x14ac:dyDescent="0.2">
      <c r="A1259" s="143" t="s">
        <v>8033</v>
      </c>
      <c r="B1259" s="10" t="s">
        <v>8032</v>
      </c>
      <c r="C1259" s="143">
        <v>50</v>
      </c>
      <c r="D1259" s="142">
        <v>5</v>
      </c>
    </row>
    <row r="1260" spans="1:4" x14ac:dyDescent="0.2">
      <c r="A1260" s="143" t="s">
        <v>7693</v>
      </c>
      <c r="B1260" s="10" t="s">
        <v>7692</v>
      </c>
      <c r="C1260" s="143">
        <v>550</v>
      </c>
      <c r="D1260" s="142">
        <v>55</v>
      </c>
    </row>
    <row r="1261" spans="1:4" x14ac:dyDescent="0.2">
      <c r="A1261" s="143" t="s">
        <v>5225</v>
      </c>
      <c r="B1261" s="10" t="s">
        <v>5224</v>
      </c>
      <c r="C1261" s="143">
        <v>0.39</v>
      </c>
      <c r="D1261" s="142">
        <v>4.3E-3</v>
      </c>
    </row>
    <row r="1262" spans="1:4" x14ac:dyDescent="0.2">
      <c r="A1262" s="143" t="s">
        <v>12746</v>
      </c>
      <c r="B1262" s="10" t="s">
        <v>11045</v>
      </c>
      <c r="C1262" s="143"/>
      <c r="D1262" s="142">
        <v>0.71</v>
      </c>
    </row>
    <row r="1263" spans="1:4" x14ac:dyDescent="0.2">
      <c r="A1263" s="143" t="s">
        <v>12745</v>
      </c>
      <c r="B1263" s="10" t="s">
        <v>11044</v>
      </c>
      <c r="C1263" s="143">
        <v>2.8</v>
      </c>
      <c r="D1263" s="142">
        <v>0.56999999999999995</v>
      </c>
    </row>
    <row r="1264" spans="1:4" x14ac:dyDescent="0.2">
      <c r="A1264" s="143" t="s">
        <v>11043</v>
      </c>
      <c r="B1264" s="10" t="s">
        <v>11042</v>
      </c>
      <c r="C1264" s="143">
        <v>17</v>
      </c>
      <c r="D1264" s="142">
        <v>8.1</v>
      </c>
    </row>
    <row r="1265" spans="1:4" x14ac:dyDescent="0.2">
      <c r="A1265" s="143" t="s">
        <v>4981</v>
      </c>
      <c r="B1265" s="10" t="s">
        <v>4980</v>
      </c>
      <c r="C1265" s="143">
        <v>35</v>
      </c>
      <c r="D1265" s="142">
        <v>3.5</v>
      </c>
    </row>
    <row r="1266" spans="1:4" x14ac:dyDescent="0.2">
      <c r="A1266" s="143" t="s">
        <v>11894</v>
      </c>
      <c r="B1266" s="10" t="s">
        <v>11893</v>
      </c>
      <c r="C1266" s="143">
        <v>100</v>
      </c>
      <c r="D1266" s="142">
        <v>10</v>
      </c>
    </row>
    <row r="1267" spans="1:4" x14ac:dyDescent="0.2">
      <c r="A1267" s="143" t="s">
        <v>10927</v>
      </c>
      <c r="B1267" s="10" t="s">
        <v>10926</v>
      </c>
      <c r="C1267" s="143">
        <v>50</v>
      </c>
      <c r="D1267" s="142">
        <v>5</v>
      </c>
    </row>
    <row r="1268" spans="1:4" x14ac:dyDescent="0.2">
      <c r="A1268" s="143" t="s">
        <v>8464</v>
      </c>
      <c r="B1268" s="10" t="s">
        <v>8463</v>
      </c>
      <c r="C1268" s="143">
        <v>3700</v>
      </c>
      <c r="D1268" s="142">
        <v>370</v>
      </c>
    </row>
    <row r="1269" spans="1:4" x14ac:dyDescent="0.2">
      <c r="A1269" s="143" t="s">
        <v>7473</v>
      </c>
      <c r="B1269" s="10" t="s">
        <v>7472</v>
      </c>
      <c r="C1269" s="143">
        <v>2</v>
      </c>
      <c r="D1269" s="142">
        <v>0.2</v>
      </c>
    </row>
    <row r="1270" spans="1:4" x14ac:dyDescent="0.2">
      <c r="A1270" s="143" t="s">
        <v>11678</v>
      </c>
      <c r="B1270" s="10" t="s">
        <v>11677</v>
      </c>
      <c r="C1270" s="143">
        <v>20</v>
      </c>
      <c r="D1270" s="142">
        <v>2</v>
      </c>
    </row>
    <row r="1271" spans="1:4" x14ac:dyDescent="0.2">
      <c r="A1271" s="143" t="s">
        <v>1225</v>
      </c>
      <c r="B1271" s="10" t="s">
        <v>1224</v>
      </c>
      <c r="C1271" s="143">
        <v>5700</v>
      </c>
      <c r="D1271" s="142">
        <v>570</v>
      </c>
    </row>
    <row r="1272" spans="1:4" x14ac:dyDescent="0.2">
      <c r="A1272" s="143" t="s">
        <v>1226</v>
      </c>
      <c r="B1272" s="10" t="s">
        <v>1224</v>
      </c>
      <c r="C1272" s="143" t="s">
        <v>105</v>
      </c>
      <c r="D1272" s="142" t="s">
        <v>105</v>
      </c>
    </row>
    <row r="1273" spans="1:4" x14ac:dyDescent="0.2">
      <c r="A1273" s="143" t="s">
        <v>4063</v>
      </c>
      <c r="B1273" s="10" t="s">
        <v>4062</v>
      </c>
      <c r="C1273" s="143">
        <v>180</v>
      </c>
      <c r="D1273" s="142">
        <v>92</v>
      </c>
    </row>
    <row r="1274" spans="1:4" x14ac:dyDescent="0.2">
      <c r="A1274" s="143" t="s">
        <v>10266</v>
      </c>
      <c r="B1274" s="10" t="s">
        <v>10265</v>
      </c>
      <c r="C1274" s="143">
        <v>0.1</v>
      </c>
      <c r="D1274" s="142">
        <v>0.01</v>
      </c>
    </row>
    <row r="1275" spans="1:4" x14ac:dyDescent="0.2">
      <c r="A1275" s="143" t="s">
        <v>254</v>
      </c>
      <c r="B1275" s="10" t="s">
        <v>253</v>
      </c>
      <c r="C1275" s="143" t="s">
        <v>105</v>
      </c>
      <c r="D1275" s="142" t="s">
        <v>105</v>
      </c>
    </row>
    <row r="1276" spans="1:4" x14ac:dyDescent="0.2">
      <c r="A1276" s="143" t="s">
        <v>5468</v>
      </c>
      <c r="B1276" s="10" t="s">
        <v>5467</v>
      </c>
      <c r="C1276" s="143" t="s">
        <v>105</v>
      </c>
      <c r="D1276" s="142" t="s">
        <v>105</v>
      </c>
    </row>
    <row r="1277" spans="1:4" x14ac:dyDescent="0.2">
      <c r="A1277" s="143" t="s">
        <v>8479</v>
      </c>
      <c r="B1277" s="10" t="s">
        <v>8478</v>
      </c>
      <c r="C1277" s="143">
        <v>15</v>
      </c>
      <c r="D1277" s="142">
        <v>1.5</v>
      </c>
    </row>
    <row r="1278" spans="1:4" x14ac:dyDescent="0.2">
      <c r="A1278" s="143" t="s">
        <v>9079</v>
      </c>
      <c r="B1278" s="10" t="s">
        <v>9078</v>
      </c>
      <c r="C1278" s="143">
        <v>1000</v>
      </c>
      <c r="D1278" s="142">
        <v>100</v>
      </c>
    </row>
    <row r="1279" spans="1:4" x14ac:dyDescent="0.2">
      <c r="A1279" s="143" t="s">
        <v>11277</v>
      </c>
      <c r="B1279" s="10" t="s">
        <v>11276</v>
      </c>
      <c r="C1279" s="143">
        <v>1000</v>
      </c>
      <c r="D1279" s="142">
        <v>100</v>
      </c>
    </row>
    <row r="1280" spans="1:4" x14ac:dyDescent="0.2">
      <c r="A1280" s="143" t="s">
        <v>11281</v>
      </c>
      <c r="B1280" s="10" t="s">
        <v>11280</v>
      </c>
      <c r="C1280" s="143">
        <v>1000</v>
      </c>
      <c r="D1280" s="142">
        <v>100</v>
      </c>
    </row>
    <row r="1281" spans="1:4" x14ac:dyDescent="0.2">
      <c r="A1281" s="143" t="s">
        <v>11279</v>
      </c>
      <c r="B1281" s="10" t="s">
        <v>11278</v>
      </c>
      <c r="C1281" s="143">
        <v>1000</v>
      </c>
      <c r="D1281" s="142">
        <v>100</v>
      </c>
    </row>
    <row r="1282" spans="1:4" x14ac:dyDescent="0.2">
      <c r="A1282" s="143" t="s">
        <v>212</v>
      </c>
      <c r="B1282" s="10" t="s">
        <v>211</v>
      </c>
      <c r="C1282" s="143">
        <v>3400</v>
      </c>
      <c r="D1282" s="142">
        <v>340</v>
      </c>
    </row>
    <row r="1283" spans="1:4" x14ac:dyDescent="0.2">
      <c r="A1283" s="143" t="s">
        <v>3316</v>
      </c>
      <c r="B1283" s="10" t="s">
        <v>3315</v>
      </c>
      <c r="C1283" s="143">
        <v>200</v>
      </c>
      <c r="D1283" s="142">
        <v>48</v>
      </c>
    </row>
    <row r="1284" spans="1:4" x14ac:dyDescent="0.2">
      <c r="A1284" s="143" t="s">
        <v>5462</v>
      </c>
      <c r="B1284" s="10" t="s">
        <v>5461</v>
      </c>
      <c r="C1284" s="143">
        <v>10</v>
      </c>
      <c r="D1284" s="142">
        <v>1</v>
      </c>
    </row>
    <row r="1285" spans="1:4" x14ac:dyDescent="0.2">
      <c r="A1285" s="143" t="s">
        <v>4860</v>
      </c>
      <c r="B1285" s="10" t="s">
        <v>4859</v>
      </c>
      <c r="C1285" s="143" t="s">
        <v>105</v>
      </c>
      <c r="D1285" s="142" t="s">
        <v>105</v>
      </c>
    </row>
    <row r="1286" spans="1:4" x14ac:dyDescent="0.2">
      <c r="A1286" s="143" t="s">
        <v>12648</v>
      </c>
      <c r="B1286" s="10" t="s">
        <v>4033</v>
      </c>
      <c r="C1286" s="143"/>
      <c r="D1286" s="142">
        <v>0.71</v>
      </c>
    </row>
    <row r="1287" spans="1:4" x14ac:dyDescent="0.2">
      <c r="A1287" s="143" t="s">
        <v>12647</v>
      </c>
      <c r="B1287" s="10" t="s">
        <v>4032</v>
      </c>
      <c r="C1287" s="143">
        <v>2.8</v>
      </c>
      <c r="D1287" s="142">
        <v>0.56999999999999995</v>
      </c>
    </row>
    <row r="1288" spans="1:4" x14ac:dyDescent="0.2">
      <c r="A1288" s="143" t="s">
        <v>4031</v>
      </c>
      <c r="B1288" s="10" t="s">
        <v>4030</v>
      </c>
      <c r="C1288" s="143">
        <v>17</v>
      </c>
      <c r="D1288" s="142">
        <v>8.1</v>
      </c>
    </row>
    <row r="1289" spans="1:4" x14ac:dyDescent="0.2">
      <c r="A1289" s="143" t="s">
        <v>1969</v>
      </c>
      <c r="B1289" s="10" t="s">
        <v>1968</v>
      </c>
      <c r="C1289" s="143">
        <v>190</v>
      </c>
      <c r="D1289" s="142">
        <v>19</v>
      </c>
    </row>
    <row r="1290" spans="1:4" x14ac:dyDescent="0.2">
      <c r="A1290" s="143" t="s">
        <v>8229</v>
      </c>
      <c r="B1290" s="10" t="s">
        <v>8228</v>
      </c>
      <c r="C1290" s="143">
        <v>0.39</v>
      </c>
      <c r="D1290" s="142">
        <v>4.3E-3</v>
      </c>
    </row>
    <row r="1291" spans="1:4" x14ac:dyDescent="0.2">
      <c r="A1291" s="143" t="s">
        <v>1183</v>
      </c>
      <c r="B1291" s="10" t="s">
        <v>1182</v>
      </c>
      <c r="C1291" s="143">
        <v>0.05</v>
      </c>
      <c r="D1291" s="142">
        <v>5.0000000000000001E-3</v>
      </c>
    </row>
    <row r="1292" spans="1:4" x14ac:dyDescent="0.2">
      <c r="A1292" s="143" t="s">
        <v>2205</v>
      </c>
      <c r="B1292" s="10" t="s">
        <v>2204</v>
      </c>
      <c r="C1292" s="143">
        <v>200</v>
      </c>
      <c r="D1292" s="142">
        <v>20</v>
      </c>
    </row>
    <row r="1293" spans="1:4" x14ac:dyDescent="0.2">
      <c r="A1293" s="143" t="s">
        <v>2139</v>
      </c>
      <c r="B1293" s="10" t="s">
        <v>2138</v>
      </c>
      <c r="C1293" s="143">
        <v>1</v>
      </c>
      <c r="D1293" s="142">
        <v>0.1</v>
      </c>
    </row>
    <row r="1294" spans="1:4" x14ac:dyDescent="0.2">
      <c r="A1294" s="143" t="s">
        <v>8251</v>
      </c>
      <c r="B1294" s="10" t="s">
        <v>8250</v>
      </c>
      <c r="C1294" s="143">
        <v>40</v>
      </c>
      <c r="D1294" s="142">
        <v>4</v>
      </c>
    </row>
    <row r="1295" spans="1:4" x14ac:dyDescent="0.2">
      <c r="A1295" s="143" t="s">
        <v>10918</v>
      </c>
      <c r="B1295" s="10" t="s">
        <v>10917</v>
      </c>
      <c r="C1295" s="143" t="s">
        <v>105</v>
      </c>
      <c r="D1295" s="142" t="s">
        <v>105</v>
      </c>
    </row>
    <row r="1296" spans="1:4" x14ac:dyDescent="0.2">
      <c r="A1296" s="143" t="s">
        <v>11033</v>
      </c>
      <c r="B1296" s="10" t="s">
        <v>11032</v>
      </c>
      <c r="C1296" s="143">
        <v>20</v>
      </c>
      <c r="D1296" s="142">
        <v>2</v>
      </c>
    </row>
    <row r="1297" spans="1:4" x14ac:dyDescent="0.2">
      <c r="A1297" s="143" t="s">
        <v>11222</v>
      </c>
      <c r="B1297" s="10" t="s">
        <v>11221</v>
      </c>
      <c r="C1297" s="143" t="s">
        <v>105</v>
      </c>
      <c r="D1297" s="142" t="s">
        <v>105</v>
      </c>
    </row>
    <row r="1298" spans="1:4" x14ac:dyDescent="0.2">
      <c r="A1298" s="143" t="s">
        <v>3908</v>
      </c>
      <c r="B1298" s="10" t="s">
        <v>3907</v>
      </c>
      <c r="C1298" s="143">
        <v>50</v>
      </c>
      <c r="D1298" s="142">
        <v>5</v>
      </c>
    </row>
    <row r="1299" spans="1:4" x14ac:dyDescent="0.2">
      <c r="A1299" s="143" t="s">
        <v>8115</v>
      </c>
      <c r="B1299" s="10" t="s">
        <v>8114</v>
      </c>
      <c r="C1299" s="143">
        <v>0.39</v>
      </c>
      <c r="D1299" s="142">
        <v>4.3E-3</v>
      </c>
    </row>
    <row r="1300" spans="1:4" x14ac:dyDescent="0.2">
      <c r="A1300" s="143" t="s">
        <v>8305</v>
      </c>
      <c r="B1300" s="10" t="s">
        <v>8304</v>
      </c>
      <c r="C1300" s="143">
        <v>2.7</v>
      </c>
      <c r="D1300" s="142">
        <v>0.25</v>
      </c>
    </row>
    <row r="1301" spans="1:4" x14ac:dyDescent="0.2">
      <c r="A1301" s="143" t="s">
        <v>9823</v>
      </c>
      <c r="B1301" s="10" t="s">
        <v>9822</v>
      </c>
      <c r="C1301" s="143">
        <v>10</v>
      </c>
      <c r="D1301" s="142">
        <v>1</v>
      </c>
    </row>
    <row r="1302" spans="1:4" x14ac:dyDescent="0.2">
      <c r="A1302" s="143" t="s">
        <v>4081</v>
      </c>
      <c r="B1302" s="10" t="s">
        <v>4080</v>
      </c>
      <c r="C1302" s="143" t="s">
        <v>105</v>
      </c>
      <c r="D1302" s="142" t="s">
        <v>105</v>
      </c>
    </row>
    <row r="1303" spans="1:4" x14ac:dyDescent="0.2">
      <c r="A1303" s="143" t="s">
        <v>4929</v>
      </c>
      <c r="B1303" s="10" t="s">
        <v>4928</v>
      </c>
      <c r="C1303" s="143" t="s">
        <v>105</v>
      </c>
      <c r="D1303" s="142" t="s">
        <v>105</v>
      </c>
    </row>
    <row r="1304" spans="1:4" x14ac:dyDescent="0.2">
      <c r="A1304" s="143" t="s">
        <v>4257</v>
      </c>
      <c r="B1304" s="10" t="s">
        <v>4256</v>
      </c>
      <c r="C1304" s="143">
        <v>5</v>
      </c>
      <c r="D1304" s="142">
        <v>0.5</v>
      </c>
    </row>
    <row r="1305" spans="1:4" x14ac:dyDescent="0.2">
      <c r="A1305" s="143" t="s">
        <v>11367</v>
      </c>
      <c r="B1305" s="10" t="s">
        <v>11366</v>
      </c>
      <c r="C1305" s="143">
        <v>20</v>
      </c>
      <c r="D1305" s="142">
        <v>2</v>
      </c>
    </row>
    <row r="1306" spans="1:4" x14ac:dyDescent="0.2">
      <c r="A1306" s="143" t="s">
        <v>5054</v>
      </c>
      <c r="B1306" s="10" t="s">
        <v>5053</v>
      </c>
      <c r="C1306" s="143">
        <v>50</v>
      </c>
      <c r="D1306" s="142">
        <v>5</v>
      </c>
    </row>
    <row r="1307" spans="1:4" x14ac:dyDescent="0.2">
      <c r="A1307" s="143" t="s">
        <v>5350</v>
      </c>
      <c r="B1307" s="10" t="s">
        <v>5349</v>
      </c>
      <c r="C1307" s="143">
        <v>0.21</v>
      </c>
      <c r="D1307" s="142">
        <v>1.6999999999999999E-3</v>
      </c>
    </row>
    <row r="1308" spans="1:4" x14ac:dyDescent="0.2">
      <c r="A1308" s="143" t="s">
        <v>7788</v>
      </c>
      <c r="B1308" s="10" t="s">
        <v>7787</v>
      </c>
      <c r="C1308" s="143" t="s">
        <v>105</v>
      </c>
      <c r="D1308" s="142" t="s">
        <v>105</v>
      </c>
    </row>
    <row r="1309" spans="1:4" x14ac:dyDescent="0.2">
      <c r="A1309" s="143" t="s">
        <v>5385</v>
      </c>
      <c r="B1309" s="10" t="s">
        <v>5384</v>
      </c>
      <c r="C1309" s="143">
        <v>0.21</v>
      </c>
      <c r="D1309" s="142">
        <v>1.6999999999999999E-3</v>
      </c>
    </row>
    <row r="1310" spans="1:4" x14ac:dyDescent="0.2">
      <c r="A1310" s="143" t="s">
        <v>8955</v>
      </c>
      <c r="B1310" s="10" t="s">
        <v>8954</v>
      </c>
      <c r="C1310" s="143">
        <v>500</v>
      </c>
      <c r="D1310" s="142">
        <v>50</v>
      </c>
    </row>
    <row r="1311" spans="1:4" x14ac:dyDescent="0.2">
      <c r="A1311" s="143" t="s">
        <v>4253</v>
      </c>
      <c r="B1311" s="10" t="s">
        <v>4252</v>
      </c>
      <c r="C1311" s="143">
        <v>50</v>
      </c>
      <c r="D1311" s="142">
        <v>5</v>
      </c>
    </row>
    <row r="1312" spans="1:4" x14ac:dyDescent="0.2">
      <c r="A1312" s="143" t="s">
        <v>8119</v>
      </c>
      <c r="B1312" s="10" t="s">
        <v>8118</v>
      </c>
      <c r="C1312" s="143"/>
      <c r="D1312" s="142" t="s">
        <v>105</v>
      </c>
    </row>
    <row r="1313" spans="1:4" x14ac:dyDescent="0.2">
      <c r="A1313" s="143" t="s">
        <v>9216</v>
      </c>
      <c r="B1313" s="10" t="s">
        <v>9215</v>
      </c>
      <c r="C1313" s="143">
        <v>0.33</v>
      </c>
      <c r="D1313" s="142">
        <v>5.8999999999999997E-2</v>
      </c>
    </row>
    <row r="1314" spans="1:4" x14ac:dyDescent="0.2">
      <c r="A1314" s="143" t="s">
        <v>7775</v>
      </c>
      <c r="B1314" s="10" t="s">
        <v>7774</v>
      </c>
      <c r="C1314" s="143">
        <v>8</v>
      </c>
      <c r="D1314" s="142">
        <v>0.8</v>
      </c>
    </row>
    <row r="1315" spans="1:4" x14ac:dyDescent="0.2">
      <c r="A1315" s="143" t="s">
        <v>2513</v>
      </c>
      <c r="B1315" s="10" t="s">
        <v>2512</v>
      </c>
      <c r="C1315" s="143">
        <v>12</v>
      </c>
      <c r="D1315" s="142">
        <v>1.2</v>
      </c>
    </row>
    <row r="1316" spans="1:4" x14ac:dyDescent="0.2">
      <c r="A1316" s="143" t="s">
        <v>11863</v>
      </c>
      <c r="B1316" s="10" t="s">
        <v>11862</v>
      </c>
      <c r="C1316" s="143">
        <v>50</v>
      </c>
      <c r="D1316" s="142">
        <v>5</v>
      </c>
    </row>
    <row r="1317" spans="1:4" x14ac:dyDescent="0.2">
      <c r="A1317" s="143" t="s">
        <v>8766</v>
      </c>
      <c r="B1317" s="10" t="s">
        <v>8765</v>
      </c>
      <c r="C1317" s="143">
        <v>3</v>
      </c>
      <c r="D1317" s="142">
        <v>0.3</v>
      </c>
    </row>
    <row r="1318" spans="1:4" x14ac:dyDescent="0.2">
      <c r="A1318" s="143" t="s">
        <v>10953</v>
      </c>
      <c r="B1318" s="10" t="s">
        <v>10952</v>
      </c>
      <c r="C1318" s="143" t="s">
        <v>105</v>
      </c>
      <c r="D1318" s="142" t="s">
        <v>105</v>
      </c>
    </row>
    <row r="1319" spans="1:4" x14ac:dyDescent="0.2">
      <c r="A1319" s="143" t="s">
        <v>2690</v>
      </c>
      <c r="B1319" s="10" t="s">
        <v>2689</v>
      </c>
      <c r="C1319" s="143">
        <v>1120</v>
      </c>
      <c r="D1319" s="142">
        <v>112</v>
      </c>
    </row>
    <row r="1320" spans="1:4" x14ac:dyDescent="0.2">
      <c r="A1320" s="143" t="s">
        <v>1478</v>
      </c>
      <c r="B1320" s="10" t="s">
        <v>1477</v>
      </c>
      <c r="C1320" s="143" t="s">
        <v>105</v>
      </c>
      <c r="D1320" s="142" t="s">
        <v>105</v>
      </c>
    </row>
    <row r="1321" spans="1:4" x14ac:dyDescent="0.2">
      <c r="A1321" s="143" t="s">
        <v>11250</v>
      </c>
      <c r="B1321" s="10" t="s">
        <v>11249</v>
      </c>
      <c r="C1321" s="143">
        <v>20</v>
      </c>
      <c r="D1321" s="142">
        <v>2</v>
      </c>
    </row>
    <row r="1322" spans="1:4" x14ac:dyDescent="0.2">
      <c r="A1322" s="143" t="s">
        <v>10396</v>
      </c>
      <c r="B1322" s="10" t="s">
        <v>10395</v>
      </c>
      <c r="C1322" s="143" t="s">
        <v>105</v>
      </c>
      <c r="D1322" s="142" t="s">
        <v>105</v>
      </c>
    </row>
    <row r="1323" spans="1:4" x14ac:dyDescent="0.2">
      <c r="A1323" s="143" t="s">
        <v>10397</v>
      </c>
      <c r="B1323" s="10" t="s">
        <v>10395</v>
      </c>
      <c r="C1323" s="143">
        <v>1000</v>
      </c>
      <c r="D1323" s="142">
        <v>100</v>
      </c>
    </row>
    <row r="1324" spans="1:4" x14ac:dyDescent="0.2">
      <c r="A1324" s="143" t="s">
        <v>3304</v>
      </c>
      <c r="B1324" s="10" t="s">
        <v>3303</v>
      </c>
      <c r="C1324" s="143">
        <v>1700</v>
      </c>
      <c r="D1324" s="142">
        <v>330</v>
      </c>
    </row>
    <row r="1325" spans="1:4" x14ac:dyDescent="0.2">
      <c r="A1325" s="143" t="s">
        <v>2881</v>
      </c>
      <c r="B1325" s="10" t="s">
        <v>2880</v>
      </c>
      <c r="C1325" s="143">
        <v>1700</v>
      </c>
      <c r="D1325" s="142">
        <v>330</v>
      </c>
    </row>
    <row r="1326" spans="1:4" x14ac:dyDescent="0.2">
      <c r="A1326" s="143" t="s">
        <v>1399</v>
      </c>
      <c r="B1326" s="10" t="s">
        <v>1398</v>
      </c>
      <c r="C1326" s="143">
        <v>1700</v>
      </c>
      <c r="D1326" s="142">
        <v>330</v>
      </c>
    </row>
    <row r="1327" spans="1:4" x14ac:dyDescent="0.2">
      <c r="A1327" s="143" t="s">
        <v>7910</v>
      </c>
      <c r="B1327" s="10" t="s">
        <v>7909</v>
      </c>
      <c r="C1327" s="143">
        <v>3500</v>
      </c>
      <c r="D1327" s="142">
        <v>350</v>
      </c>
    </row>
    <row r="1328" spans="1:4" x14ac:dyDescent="0.2">
      <c r="A1328" s="143" t="s">
        <v>5215</v>
      </c>
      <c r="B1328" s="10" t="s">
        <v>5214</v>
      </c>
      <c r="C1328" s="143">
        <v>3.6</v>
      </c>
      <c r="D1328" s="142">
        <v>4.1000000000000002E-2</v>
      </c>
    </row>
    <row r="1329" spans="1:4" x14ac:dyDescent="0.2">
      <c r="A1329" s="143" t="s">
        <v>6302</v>
      </c>
      <c r="B1329" s="10" t="s">
        <v>6301</v>
      </c>
      <c r="C1329" s="143">
        <v>50</v>
      </c>
      <c r="D1329" s="142">
        <v>5</v>
      </c>
    </row>
    <row r="1330" spans="1:4" x14ac:dyDescent="0.2">
      <c r="A1330" s="143" t="s">
        <v>11547</v>
      </c>
      <c r="B1330" s="10" t="s">
        <v>11546</v>
      </c>
      <c r="C1330" s="143">
        <v>1</v>
      </c>
      <c r="D1330" s="142">
        <v>0.1</v>
      </c>
    </row>
    <row r="1331" spans="1:4" x14ac:dyDescent="0.2">
      <c r="A1331" s="143" t="s">
        <v>9502</v>
      </c>
      <c r="B1331" s="10" t="s">
        <v>9501</v>
      </c>
      <c r="C1331" s="143">
        <v>2500</v>
      </c>
      <c r="D1331" s="142">
        <v>250</v>
      </c>
    </row>
    <row r="1332" spans="1:4" x14ac:dyDescent="0.2">
      <c r="A1332" s="143" t="s">
        <v>7654</v>
      </c>
      <c r="B1332" s="10" t="s">
        <v>7653</v>
      </c>
      <c r="C1332" s="143" t="s">
        <v>105</v>
      </c>
      <c r="D1332" s="142" t="s">
        <v>105</v>
      </c>
    </row>
    <row r="1333" spans="1:4" x14ac:dyDescent="0.2">
      <c r="A1333" s="143" t="s">
        <v>4781</v>
      </c>
      <c r="B1333" s="10" t="s">
        <v>4780</v>
      </c>
      <c r="C1333" s="143" t="s">
        <v>105</v>
      </c>
      <c r="D1333" s="142" t="s">
        <v>105</v>
      </c>
    </row>
    <row r="1334" spans="1:4" x14ac:dyDescent="0.2">
      <c r="A1334" s="143" t="s">
        <v>7719</v>
      </c>
      <c r="B1334" s="10" t="s">
        <v>7718</v>
      </c>
      <c r="C1334" s="143">
        <v>10</v>
      </c>
      <c r="D1334" s="142">
        <v>1</v>
      </c>
    </row>
    <row r="1335" spans="1:4" x14ac:dyDescent="0.2">
      <c r="A1335" s="143" t="s">
        <v>4083</v>
      </c>
      <c r="B1335" s="10" t="s">
        <v>4082</v>
      </c>
      <c r="C1335" s="143">
        <v>400</v>
      </c>
      <c r="D1335" s="142">
        <v>40</v>
      </c>
    </row>
    <row r="1336" spans="1:4" x14ac:dyDescent="0.2">
      <c r="A1336" s="143" t="s">
        <v>12465</v>
      </c>
      <c r="B1336" s="10" t="s">
        <v>12464</v>
      </c>
      <c r="C1336" s="143">
        <v>0.39</v>
      </c>
      <c r="D1336" s="142">
        <v>4.3E-3</v>
      </c>
    </row>
    <row r="1337" spans="1:4" x14ac:dyDescent="0.2">
      <c r="A1337" s="143" t="s">
        <v>8776</v>
      </c>
      <c r="B1337" s="10" t="s">
        <v>8775</v>
      </c>
      <c r="C1337" s="143">
        <v>10</v>
      </c>
      <c r="D1337" s="142">
        <v>1</v>
      </c>
    </row>
    <row r="1338" spans="1:4" x14ac:dyDescent="0.2">
      <c r="A1338" s="143" t="s">
        <v>3452</v>
      </c>
      <c r="B1338" s="10" t="s">
        <v>3451</v>
      </c>
      <c r="C1338" s="143">
        <v>50</v>
      </c>
      <c r="D1338" s="142">
        <v>5</v>
      </c>
    </row>
    <row r="1339" spans="1:4" x14ac:dyDescent="0.2">
      <c r="A1339" s="143" t="s">
        <v>8858</v>
      </c>
      <c r="B1339" s="10" t="s">
        <v>8857</v>
      </c>
      <c r="C1339" s="143" t="s">
        <v>105</v>
      </c>
      <c r="D1339" s="142" t="s">
        <v>105</v>
      </c>
    </row>
    <row r="1340" spans="1:4" x14ac:dyDescent="0.2">
      <c r="A1340" s="143" t="s">
        <v>8764</v>
      </c>
      <c r="B1340" s="10" t="s">
        <v>8763</v>
      </c>
      <c r="C1340" s="143">
        <v>40</v>
      </c>
      <c r="D1340" s="142">
        <v>4</v>
      </c>
    </row>
    <row r="1341" spans="1:4" x14ac:dyDescent="0.2">
      <c r="A1341" s="143" t="s">
        <v>5209</v>
      </c>
      <c r="B1341" s="10" t="s">
        <v>5208</v>
      </c>
      <c r="C1341" s="143">
        <v>3.6</v>
      </c>
      <c r="D1341" s="142">
        <v>4.1000000000000002E-2</v>
      </c>
    </row>
    <row r="1342" spans="1:4" x14ac:dyDescent="0.2">
      <c r="A1342" s="143" t="s">
        <v>5681</v>
      </c>
      <c r="B1342" s="10" t="s">
        <v>5680</v>
      </c>
      <c r="C1342" s="143" t="s">
        <v>105</v>
      </c>
      <c r="D1342" s="142" t="s">
        <v>105</v>
      </c>
    </row>
    <row r="1343" spans="1:4" x14ac:dyDescent="0.2">
      <c r="A1343" s="143" t="s">
        <v>4535</v>
      </c>
      <c r="B1343" s="10" t="s">
        <v>4534</v>
      </c>
      <c r="C1343" s="143">
        <v>50</v>
      </c>
      <c r="D1343" s="142">
        <v>5</v>
      </c>
    </row>
    <row r="1344" spans="1:4" x14ac:dyDescent="0.2">
      <c r="A1344" s="143" t="s">
        <v>9992</v>
      </c>
      <c r="B1344" s="10" t="s">
        <v>9991</v>
      </c>
      <c r="C1344" s="143">
        <v>10</v>
      </c>
      <c r="D1344" s="142">
        <v>1</v>
      </c>
    </row>
    <row r="1345" spans="1:4" x14ac:dyDescent="0.2">
      <c r="A1345" s="143" t="s">
        <v>12472</v>
      </c>
      <c r="B1345" s="10" t="s">
        <v>12471</v>
      </c>
      <c r="C1345" s="143">
        <v>20</v>
      </c>
      <c r="D1345" s="142">
        <v>2</v>
      </c>
    </row>
    <row r="1346" spans="1:4" x14ac:dyDescent="0.2">
      <c r="A1346" s="143" t="s">
        <v>5720</v>
      </c>
      <c r="B1346" s="10" t="s">
        <v>5719</v>
      </c>
      <c r="C1346" s="143" t="s">
        <v>105</v>
      </c>
      <c r="D1346" s="142" t="s">
        <v>105</v>
      </c>
    </row>
    <row r="1347" spans="1:4" x14ac:dyDescent="0.2">
      <c r="A1347" s="143" t="s">
        <v>8870</v>
      </c>
      <c r="B1347" s="10" t="s">
        <v>8869</v>
      </c>
      <c r="C1347" s="143">
        <v>350</v>
      </c>
      <c r="D1347" s="142">
        <v>35</v>
      </c>
    </row>
    <row r="1348" spans="1:4" x14ac:dyDescent="0.2">
      <c r="A1348" s="143" t="s">
        <v>8910</v>
      </c>
      <c r="B1348" s="10" t="s">
        <v>8909</v>
      </c>
      <c r="C1348" s="143">
        <v>350</v>
      </c>
      <c r="D1348" s="142">
        <v>35</v>
      </c>
    </row>
    <row r="1349" spans="1:4" x14ac:dyDescent="0.2">
      <c r="A1349" s="143" t="s">
        <v>12470</v>
      </c>
      <c r="B1349" s="10" t="s">
        <v>12469</v>
      </c>
      <c r="C1349" s="143">
        <v>20</v>
      </c>
      <c r="D1349" s="142">
        <v>2</v>
      </c>
    </row>
    <row r="1350" spans="1:4" x14ac:dyDescent="0.2">
      <c r="A1350" s="143" t="s">
        <v>4940</v>
      </c>
      <c r="B1350" s="10" t="s">
        <v>4939</v>
      </c>
      <c r="C1350" s="143" t="s">
        <v>105</v>
      </c>
      <c r="D1350" s="142" t="s">
        <v>105</v>
      </c>
    </row>
    <row r="1351" spans="1:4" x14ac:dyDescent="0.2">
      <c r="A1351" s="143" t="s">
        <v>5348</v>
      </c>
      <c r="B1351" s="10" t="s">
        <v>5347</v>
      </c>
      <c r="C1351" s="143">
        <v>0.21</v>
      </c>
      <c r="D1351" s="142">
        <v>1.6999999999999999E-3</v>
      </c>
    </row>
    <row r="1352" spans="1:4" x14ac:dyDescent="0.2">
      <c r="A1352" s="143" t="s">
        <v>12434</v>
      </c>
      <c r="B1352" s="10" t="s">
        <v>12433</v>
      </c>
      <c r="C1352" s="143">
        <v>480</v>
      </c>
      <c r="D1352" s="142">
        <v>48</v>
      </c>
    </row>
    <row r="1353" spans="1:4" x14ac:dyDescent="0.2">
      <c r="A1353" s="143" t="s">
        <v>9104</v>
      </c>
      <c r="B1353" s="10" t="s">
        <v>9103</v>
      </c>
      <c r="C1353" s="143">
        <v>250</v>
      </c>
      <c r="D1353" s="142">
        <v>25</v>
      </c>
    </row>
    <row r="1354" spans="1:4" x14ac:dyDescent="0.2">
      <c r="A1354" s="143" t="s">
        <v>12234</v>
      </c>
      <c r="B1354" s="10" t="s">
        <v>12233</v>
      </c>
      <c r="C1354" s="143">
        <v>600</v>
      </c>
      <c r="D1354" s="142">
        <v>60</v>
      </c>
    </row>
    <row r="1355" spans="1:4" x14ac:dyDescent="0.2">
      <c r="A1355" s="143" t="s">
        <v>751</v>
      </c>
      <c r="B1355" s="10" t="s">
        <v>750</v>
      </c>
      <c r="C1355" s="143">
        <v>600</v>
      </c>
      <c r="D1355" s="142">
        <v>60</v>
      </c>
    </row>
    <row r="1356" spans="1:4" x14ac:dyDescent="0.2">
      <c r="A1356" s="143" t="s">
        <v>1735</v>
      </c>
      <c r="B1356" s="10" t="s">
        <v>1734</v>
      </c>
      <c r="C1356" s="143" t="s">
        <v>105</v>
      </c>
      <c r="D1356" s="142" t="s">
        <v>105</v>
      </c>
    </row>
    <row r="1357" spans="1:4" x14ac:dyDescent="0.2">
      <c r="A1357" s="143" t="s">
        <v>3322</v>
      </c>
      <c r="B1357" s="10" t="s">
        <v>3321</v>
      </c>
      <c r="C1357" s="143">
        <v>120</v>
      </c>
      <c r="D1357" s="142">
        <v>12</v>
      </c>
    </row>
    <row r="1358" spans="1:4" x14ac:dyDescent="0.2">
      <c r="A1358" s="143" t="s">
        <v>8092</v>
      </c>
      <c r="B1358" s="10" t="s">
        <v>8091</v>
      </c>
      <c r="C1358" s="143" t="s">
        <v>105</v>
      </c>
      <c r="D1358" s="142" t="s">
        <v>105</v>
      </c>
    </row>
    <row r="1359" spans="1:4" x14ac:dyDescent="0.2">
      <c r="A1359" s="143" t="s">
        <v>4245</v>
      </c>
      <c r="B1359" s="10" t="s">
        <v>4244</v>
      </c>
      <c r="C1359" s="143">
        <v>5</v>
      </c>
      <c r="D1359" s="142">
        <v>0.5</v>
      </c>
    </row>
    <row r="1360" spans="1:4" x14ac:dyDescent="0.2">
      <c r="A1360" s="143" t="s">
        <v>4873</v>
      </c>
      <c r="B1360" s="10" t="s">
        <v>4872</v>
      </c>
      <c r="C1360" s="143">
        <v>20</v>
      </c>
      <c r="D1360" s="142">
        <v>2</v>
      </c>
    </row>
    <row r="1361" spans="1:4" x14ac:dyDescent="0.2">
      <c r="A1361" s="143" t="s">
        <v>2177</v>
      </c>
      <c r="B1361" s="10" t="s">
        <v>2176</v>
      </c>
      <c r="C1361" s="143">
        <v>1700</v>
      </c>
      <c r="D1361" s="142">
        <v>170</v>
      </c>
    </row>
    <row r="1362" spans="1:4" x14ac:dyDescent="0.2">
      <c r="A1362" s="143" t="s">
        <v>8421</v>
      </c>
      <c r="B1362" s="10" t="s">
        <v>8420</v>
      </c>
      <c r="C1362" s="143">
        <v>90</v>
      </c>
      <c r="D1362" s="142">
        <v>9</v>
      </c>
    </row>
    <row r="1363" spans="1:4" x14ac:dyDescent="0.2">
      <c r="A1363" s="143" t="s">
        <v>12776</v>
      </c>
      <c r="B1363" s="10" t="s">
        <v>12408</v>
      </c>
      <c r="C1363" s="143"/>
      <c r="D1363" s="142">
        <v>0.71</v>
      </c>
    </row>
    <row r="1364" spans="1:4" x14ac:dyDescent="0.2">
      <c r="A1364" s="143" t="s">
        <v>12775</v>
      </c>
      <c r="B1364" s="10" t="s">
        <v>12407</v>
      </c>
      <c r="C1364" s="143">
        <v>2.8</v>
      </c>
      <c r="D1364" s="142">
        <v>0.56999999999999995</v>
      </c>
    </row>
    <row r="1365" spans="1:4" x14ac:dyDescent="0.2">
      <c r="A1365" s="143" t="s">
        <v>12406</v>
      </c>
      <c r="B1365" s="10" t="s">
        <v>12405</v>
      </c>
      <c r="C1365" s="143">
        <v>17</v>
      </c>
      <c r="D1365" s="142">
        <v>8.1</v>
      </c>
    </row>
    <row r="1366" spans="1:4" x14ac:dyDescent="0.2">
      <c r="A1366" s="143" t="s">
        <v>1088</v>
      </c>
      <c r="B1366" s="10" t="s">
        <v>1087</v>
      </c>
      <c r="C1366" s="143">
        <v>16400</v>
      </c>
      <c r="D1366" s="142">
        <v>1640</v>
      </c>
    </row>
    <row r="1367" spans="1:4" x14ac:dyDescent="0.2">
      <c r="A1367" s="143" t="s">
        <v>11769</v>
      </c>
      <c r="B1367" s="10" t="s">
        <v>11768</v>
      </c>
      <c r="C1367" s="143">
        <v>10</v>
      </c>
      <c r="D1367" s="142">
        <v>1</v>
      </c>
    </row>
    <row r="1368" spans="1:4" x14ac:dyDescent="0.2">
      <c r="A1368" s="143" t="s">
        <v>5466</v>
      </c>
      <c r="B1368" s="10" t="s">
        <v>5465</v>
      </c>
      <c r="C1368" s="143">
        <v>10</v>
      </c>
      <c r="D1368" s="142">
        <v>1</v>
      </c>
    </row>
    <row r="1369" spans="1:4" x14ac:dyDescent="0.2">
      <c r="A1369" s="143" t="s">
        <v>12474</v>
      </c>
      <c r="B1369" s="10" t="s">
        <v>12473</v>
      </c>
      <c r="C1369" s="143">
        <v>20</v>
      </c>
      <c r="D1369" s="142">
        <v>2</v>
      </c>
    </row>
    <row r="1370" spans="1:4" x14ac:dyDescent="0.2">
      <c r="A1370" s="143" t="s">
        <v>2270</v>
      </c>
      <c r="B1370" s="10" t="s">
        <v>2269</v>
      </c>
      <c r="C1370" s="143">
        <v>3600</v>
      </c>
      <c r="D1370" s="142">
        <v>360</v>
      </c>
    </row>
    <row r="1371" spans="1:4" x14ac:dyDescent="0.2">
      <c r="A1371" s="143" t="s">
        <v>11212</v>
      </c>
      <c r="B1371" s="10" t="s">
        <v>11211</v>
      </c>
      <c r="C1371" s="143" t="s">
        <v>105</v>
      </c>
      <c r="D1371" s="142" t="s">
        <v>105</v>
      </c>
    </row>
    <row r="1372" spans="1:4" x14ac:dyDescent="0.2">
      <c r="A1372" s="143" t="s">
        <v>10487</v>
      </c>
      <c r="B1372" s="10" t="s">
        <v>10486</v>
      </c>
      <c r="C1372" s="143" t="s">
        <v>105</v>
      </c>
      <c r="D1372" s="142" t="s">
        <v>105</v>
      </c>
    </row>
    <row r="1373" spans="1:4" x14ac:dyDescent="0.2">
      <c r="A1373" s="143" t="s">
        <v>11174</v>
      </c>
      <c r="B1373" s="10" t="s">
        <v>11173</v>
      </c>
      <c r="C1373" s="143" t="s">
        <v>105</v>
      </c>
      <c r="D1373" s="142" t="s">
        <v>105</v>
      </c>
    </row>
    <row r="1374" spans="1:4" x14ac:dyDescent="0.2">
      <c r="A1374" s="143" t="s">
        <v>10455</v>
      </c>
      <c r="B1374" s="10" t="s">
        <v>10454</v>
      </c>
      <c r="C1374" s="143" t="s">
        <v>105</v>
      </c>
      <c r="D1374" s="142" t="s">
        <v>105</v>
      </c>
    </row>
    <row r="1375" spans="1:4" x14ac:dyDescent="0.2">
      <c r="A1375" s="143" t="s">
        <v>8400</v>
      </c>
      <c r="B1375" s="10" t="s">
        <v>8399</v>
      </c>
      <c r="C1375" s="143" t="s">
        <v>105</v>
      </c>
      <c r="D1375" s="142" t="s">
        <v>105</v>
      </c>
    </row>
    <row r="1376" spans="1:4" x14ac:dyDescent="0.2">
      <c r="A1376" s="143" t="s">
        <v>12748</v>
      </c>
      <c r="B1376" s="10" t="s">
        <v>11119</v>
      </c>
      <c r="C1376" s="143"/>
      <c r="D1376" s="142">
        <v>0.71</v>
      </c>
    </row>
    <row r="1377" spans="1:4" x14ac:dyDescent="0.2">
      <c r="A1377" s="143" t="s">
        <v>12747</v>
      </c>
      <c r="B1377" s="10" t="s">
        <v>11118</v>
      </c>
      <c r="C1377" s="143">
        <v>2.8</v>
      </c>
      <c r="D1377" s="142">
        <v>0.56999999999999995</v>
      </c>
    </row>
    <row r="1378" spans="1:4" x14ac:dyDescent="0.2">
      <c r="A1378" s="143" t="s">
        <v>11117</v>
      </c>
      <c r="B1378" s="10" t="s">
        <v>11116</v>
      </c>
      <c r="C1378" s="143">
        <v>17</v>
      </c>
      <c r="D1378" s="142">
        <v>8.1</v>
      </c>
    </row>
    <row r="1379" spans="1:4" x14ac:dyDescent="0.2">
      <c r="A1379" s="143" t="s">
        <v>10433</v>
      </c>
      <c r="B1379" s="10" t="s">
        <v>10432</v>
      </c>
      <c r="C1379" s="143">
        <v>20</v>
      </c>
      <c r="D1379" s="142">
        <v>2</v>
      </c>
    </row>
    <row r="1380" spans="1:4" x14ac:dyDescent="0.2">
      <c r="A1380" s="143" t="s">
        <v>4885</v>
      </c>
      <c r="B1380" s="10" t="s">
        <v>4884</v>
      </c>
      <c r="C1380" s="143">
        <v>0.39</v>
      </c>
      <c r="D1380" s="142">
        <v>4.3E-3</v>
      </c>
    </row>
    <row r="1381" spans="1:4" x14ac:dyDescent="0.2">
      <c r="A1381" s="143" t="s">
        <v>12488</v>
      </c>
      <c r="B1381" s="10" t="s">
        <v>12487</v>
      </c>
      <c r="C1381" s="143">
        <v>20</v>
      </c>
      <c r="D1381" s="142">
        <v>2</v>
      </c>
    </row>
    <row r="1382" spans="1:4" x14ac:dyDescent="0.2">
      <c r="A1382" s="143" t="s">
        <v>10515</v>
      </c>
      <c r="B1382" s="10" t="s">
        <v>10514</v>
      </c>
      <c r="C1382" s="143">
        <v>0.5</v>
      </c>
      <c r="D1382" s="142">
        <v>0.05</v>
      </c>
    </row>
    <row r="1383" spans="1:4" x14ac:dyDescent="0.2">
      <c r="A1383" s="143" t="s">
        <v>11035</v>
      </c>
      <c r="B1383" s="10" t="s">
        <v>11034</v>
      </c>
      <c r="C1383" s="143">
        <v>20</v>
      </c>
      <c r="D1383" s="142">
        <v>2</v>
      </c>
    </row>
    <row r="1384" spans="1:4" x14ac:dyDescent="0.2">
      <c r="A1384" s="143" t="s">
        <v>12519</v>
      </c>
      <c r="B1384" s="10" t="s">
        <v>12518</v>
      </c>
      <c r="C1384" s="143">
        <v>50</v>
      </c>
      <c r="D1384" s="142">
        <v>5</v>
      </c>
    </row>
    <row r="1385" spans="1:4" x14ac:dyDescent="0.2">
      <c r="A1385" s="143" t="s">
        <v>4901</v>
      </c>
      <c r="B1385" s="10" t="s">
        <v>4900</v>
      </c>
      <c r="C1385" s="143" t="s">
        <v>105</v>
      </c>
      <c r="D1385" s="142" t="s">
        <v>105</v>
      </c>
    </row>
    <row r="1386" spans="1:4" x14ac:dyDescent="0.2">
      <c r="A1386" s="143" t="s">
        <v>174</v>
      </c>
      <c r="B1386" s="10" t="s">
        <v>173</v>
      </c>
      <c r="C1386" s="143">
        <v>2200</v>
      </c>
      <c r="D1386" s="142">
        <v>220</v>
      </c>
    </row>
    <row r="1387" spans="1:4" x14ac:dyDescent="0.2">
      <c r="A1387" s="143" t="s">
        <v>4665</v>
      </c>
      <c r="B1387" s="10" t="s">
        <v>4664</v>
      </c>
      <c r="C1387" s="143">
        <v>300</v>
      </c>
      <c r="D1387" s="142">
        <v>30</v>
      </c>
    </row>
    <row r="1388" spans="1:4" x14ac:dyDescent="0.2">
      <c r="A1388" s="143" t="s">
        <v>3950</v>
      </c>
      <c r="B1388" s="10" t="s">
        <v>3949</v>
      </c>
      <c r="C1388" s="143" t="s">
        <v>105</v>
      </c>
      <c r="D1388" s="142" t="s">
        <v>105</v>
      </c>
    </row>
    <row r="1389" spans="1:4" x14ac:dyDescent="0.2">
      <c r="A1389" s="143" t="s">
        <v>5243</v>
      </c>
      <c r="B1389" s="10" t="s">
        <v>5242</v>
      </c>
      <c r="C1389" s="143">
        <v>3.6</v>
      </c>
      <c r="D1389" s="142">
        <v>4.1000000000000002E-2</v>
      </c>
    </row>
    <row r="1390" spans="1:4" x14ac:dyDescent="0.2">
      <c r="A1390" s="143" t="s">
        <v>7727</v>
      </c>
      <c r="B1390" s="10" t="s">
        <v>7726</v>
      </c>
      <c r="C1390" s="143">
        <v>50</v>
      </c>
      <c r="D1390" s="142">
        <v>5</v>
      </c>
    </row>
    <row r="1391" spans="1:4" x14ac:dyDescent="0.2">
      <c r="A1391" s="143" t="s">
        <v>12650</v>
      </c>
      <c r="B1391" s="10" t="s">
        <v>4050</v>
      </c>
      <c r="C1391" s="143"/>
      <c r="D1391" s="142">
        <v>0.71</v>
      </c>
    </row>
    <row r="1392" spans="1:4" x14ac:dyDescent="0.2">
      <c r="A1392" s="143" t="s">
        <v>12649</v>
      </c>
      <c r="B1392" s="10" t="s">
        <v>4049</v>
      </c>
      <c r="C1392" s="143">
        <v>2.8</v>
      </c>
      <c r="D1392" s="142">
        <v>0.56999999999999995</v>
      </c>
    </row>
    <row r="1393" spans="1:4" x14ac:dyDescent="0.2">
      <c r="A1393" s="143" t="s">
        <v>4048</v>
      </c>
      <c r="B1393" s="10" t="s">
        <v>4047</v>
      </c>
      <c r="C1393" s="143">
        <v>17</v>
      </c>
      <c r="D1393" s="142">
        <v>8.1</v>
      </c>
    </row>
    <row r="1394" spans="1:4" x14ac:dyDescent="0.2">
      <c r="A1394" s="143" t="s">
        <v>3497</v>
      </c>
      <c r="B1394" s="10" t="s">
        <v>3496</v>
      </c>
      <c r="C1394" s="143">
        <v>250</v>
      </c>
      <c r="D1394" s="142">
        <v>25</v>
      </c>
    </row>
    <row r="1395" spans="1:4" x14ac:dyDescent="0.2">
      <c r="A1395" s="143" t="s">
        <v>6550</v>
      </c>
      <c r="B1395" s="10" t="s">
        <v>6549</v>
      </c>
      <c r="C1395" s="143">
        <v>1500</v>
      </c>
      <c r="D1395" s="142">
        <v>150</v>
      </c>
    </row>
    <row r="1396" spans="1:4" x14ac:dyDescent="0.2">
      <c r="A1396" s="143" t="s">
        <v>9571</v>
      </c>
      <c r="B1396" s="10" t="s">
        <v>9570</v>
      </c>
      <c r="C1396" s="143">
        <v>20</v>
      </c>
      <c r="D1396" s="142">
        <v>2</v>
      </c>
    </row>
    <row r="1397" spans="1:4" x14ac:dyDescent="0.2">
      <c r="A1397" s="143" t="s">
        <v>10513</v>
      </c>
      <c r="B1397" s="10" t="s">
        <v>10512</v>
      </c>
      <c r="C1397" s="143" t="s">
        <v>105</v>
      </c>
      <c r="D1397" s="142" t="s">
        <v>105</v>
      </c>
    </row>
    <row r="1398" spans="1:4" x14ac:dyDescent="0.2">
      <c r="A1398" s="143" t="s">
        <v>330</v>
      </c>
      <c r="B1398" s="10" t="s">
        <v>329</v>
      </c>
      <c r="C1398" s="143">
        <v>10000</v>
      </c>
      <c r="D1398" s="142">
        <v>1000</v>
      </c>
    </row>
    <row r="1399" spans="1:4" x14ac:dyDescent="0.2">
      <c r="A1399" s="143" t="s">
        <v>3192</v>
      </c>
      <c r="B1399" s="10" t="s">
        <v>3191</v>
      </c>
      <c r="C1399" s="143">
        <v>1800</v>
      </c>
      <c r="D1399" s="142">
        <v>180</v>
      </c>
    </row>
    <row r="1400" spans="1:4" x14ac:dyDescent="0.2">
      <c r="A1400" s="143" t="s">
        <v>4098</v>
      </c>
      <c r="B1400" s="10" t="s">
        <v>4097</v>
      </c>
      <c r="C1400" s="143" t="s">
        <v>105</v>
      </c>
      <c r="D1400" s="142" t="s">
        <v>105</v>
      </c>
    </row>
    <row r="1401" spans="1:4" x14ac:dyDescent="0.2">
      <c r="A1401" s="143" t="s">
        <v>256</v>
      </c>
      <c r="B1401" s="144" t="s">
        <v>255</v>
      </c>
      <c r="C1401" s="143" t="s">
        <v>105</v>
      </c>
      <c r="D1401" s="142" t="s">
        <v>105</v>
      </c>
    </row>
    <row r="1402" spans="1:4" x14ac:dyDescent="0.2">
      <c r="A1402" s="143" t="s">
        <v>8157</v>
      </c>
      <c r="B1402" s="10" t="s">
        <v>8156</v>
      </c>
      <c r="C1402" s="143">
        <v>1100</v>
      </c>
      <c r="D1402" s="142">
        <v>110</v>
      </c>
    </row>
    <row r="1403" spans="1:4" x14ac:dyDescent="0.2">
      <c r="A1403" s="143" t="s">
        <v>4448</v>
      </c>
      <c r="B1403" s="10" t="s">
        <v>4447</v>
      </c>
      <c r="C1403" s="143">
        <v>1000</v>
      </c>
      <c r="D1403" s="142">
        <v>100</v>
      </c>
    </row>
    <row r="1404" spans="1:4" x14ac:dyDescent="0.2">
      <c r="A1404" s="143" t="s">
        <v>4412</v>
      </c>
      <c r="B1404" s="10" t="s">
        <v>4411</v>
      </c>
      <c r="C1404" s="143" t="s">
        <v>105</v>
      </c>
      <c r="D1404" s="142" t="s">
        <v>105</v>
      </c>
    </row>
    <row r="1405" spans="1:4" x14ac:dyDescent="0.2">
      <c r="A1405" s="143" t="s">
        <v>4418</v>
      </c>
      <c r="B1405" s="10" t="s">
        <v>4417</v>
      </c>
      <c r="C1405" s="143" t="s">
        <v>105</v>
      </c>
      <c r="D1405" s="142" t="s">
        <v>105</v>
      </c>
    </row>
    <row r="1406" spans="1:4" x14ac:dyDescent="0.2">
      <c r="A1406" s="143" t="s">
        <v>3466</v>
      </c>
      <c r="B1406" s="10" t="s">
        <v>3465</v>
      </c>
      <c r="C1406" s="143">
        <v>250</v>
      </c>
      <c r="D1406" s="142">
        <v>25</v>
      </c>
    </row>
    <row r="1407" spans="1:4" x14ac:dyDescent="0.2">
      <c r="A1407" s="143" t="s">
        <v>9249</v>
      </c>
      <c r="B1407" s="10" t="s">
        <v>9248</v>
      </c>
      <c r="C1407" s="143">
        <v>10</v>
      </c>
      <c r="D1407" s="142">
        <v>1</v>
      </c>
    </row>
    <row r="1408" spans="1:4" x14ac:dyDescent="0.2">
      <c r="A1408" s="143" t="s">
        <v>6361</v>
      </c>
      <c r="B1408" s="10" t="s">
        <v>6360</v>
      </c>
      <c r="C1408" s="143" t="s">
        <v>105</v>
      </c>
      <c r="D1408" s="142" t="s">
        <v>105</v>
      </c>
    </row>
    <row r="1409" spans="1:4" x14ac:dyDescent="0.2">
      <c r="A1409" s="143" t="s">
        <v>2444</v>
      </c>
      <c r="B1409" s="10" t="s">
        <v>2443</v>
      </c>
      <c r="C1409" s="143">
        <v>50</v>
      </c>
      <c r="D1409" s="142">
        <v>5</v>
      </c>
    </row>
    <row r="1410" spans="1:4" x14ac:dyDescent="0.2">
      <c r="A1410" s="143" t="s">
        <v>10550</v>
      </c>
      <c r="B1410" s="10" t="s">
        <v>10549</v>
      </c>
      <c r="C1410" s="143">
        <v>50</v>
      </c>
      <c r="D1410" s="142">
        <v>5</v>
      </c>
    </row>
    <row r="1411" spans="1:4" x14ac:dyDescent="0.2">
      <c r="A1411" s="143" t="s">
        <v>11392</v>
      </c>
      <c r="B1411" s="10" t="s">
        <v>11391</v>
      </c>
      <c r="C1411" s="143">
        <v>5.9999999999999995E-4</v>
      </c>
      <c r="D1411" s="142">
        <v>6.0000000000000002E-5</v>
      </c>
    </row>
    <row r="1412" spans="1:4" x14ac:dyDescent="0.2">
      <c r="A1412" s="143" t="s">
        <v>10860</v>
      </c>
      <c r="B1412" s="10" t="s">
        <v>10859</v>
      </c>
      <c r="C1412" s="143">
        <v>60</v>
      </c>
      <c r="D1412" s="142">
        <v>6</v>
      </c>
    </row>
    <row r="1413" spans="1:4" x14ac:dyDescent="0.2">
      <c r="A1413" s="143" t="s">
        <v>12738</v>
      </c>
      <c r="B1413" s="10" t="s">
        <v>10939</v>
      </c>
      <c r="C1413" s="143"/>
      <c r="D1413" s="142">
        <v>0.71</v>
      </c>
    </row>
    <row r="1414" spans="1:4" x14ac:dyDescent="0.2">
      <c r="A1414" s="143" t="s">
        <v>12737</v>
      </c>
      <c r="B1414" s="10" t="s">
        <v>10938</v>
      </c>
      <c r="C1414" s="143">
        <v>2.8</v>
      </c>
      <c r="D1414" s="142">
        <v>0.56999999999999995</v>
      </c>
    </row>
    <row r="1415" spans="1:4" x14ac:dyDescent="0.2">
      <c r="A1415" s="143" t="s">
        <v>10937</v>
      </c>
      <c r="B1415" s="10" t="s">
        <v>10936</v>
      </c>
      <c r="C1415" s="143">
        <v>17</v>
      </c>
      <c r="D1415" s="142">
        <v>8.1</v>
      </c>
    </row>
    <row r="1416" spans="1:4" x14ac:dyDescent="0.2">
      <c r="A1416" s="143" t="s">
        <v>10449</v>
      </c>
      <c r="B1416" s="10" t="s">
        <v>10448</v>
      </c>
      <c r="C1416" s="143">
        <v>20</v>
      </c>
      <c r="D1416" s="142">
        <v>2</v>
      </c>
    </row>
    <row r="1417" spans="1:4" x14ac:dyDescent="0.2">
      <c r="A1417" s="143" t="s">
        <v>4231</v>
      </c>
      <c r="B1417" s="10" t="s">
        <v>4230</v>
      </c>
      <c r="C1417" s="143">
        <v>50</v>
      </c>
      <c r="D1417" s="142">
        <v>5</v>
      </c>
    </row>
    <row r="1418" spans="1:4" x14ac:dyDescent="0.2">
      <c r="A1418" s="143" t="s">
        <v>8778</v>
      </c>
      <c r="B1418" s="10" t="s">
        <v>8777</v>
      </c>
      <c r="C1418" s="143">
        <v>50</v>
      </c>
      <c r="D1418" s="142">
        <v>5</v>
      </c>
    </row>
    <row r="1419" spans="1:4" x14ac:dyDescent="0.2">
      <c r="A1419" s="143" t="s">
        <v>12398</v>
      </c>
      <c r="B1419" s="10" t="s">
        <v>12397</v>
      </c>
      <c r="C1419" s="143" t="s">
        <v>105</v>
      </c>
      <c r="D1419" s="142" t="s">
        <v>105</v>
      </c>
    </row>
    <row r="1420" spans="1:4" x14ac:dyDescent="0.2">
      <c r="A1420" s="143" t="s">
        <v>12250</v>
      </c>
      <c r="B1420" s="10" t="s">
        <v>12249</v>
      </c>
      <c r="C1420" s="143" t="s">
        <v>105</v>
      </c>
      <c r="D1420" s="142" t="s">
        <v>105</v>
      </c>
    </row>
    <row r="1421" spans="1:4" x14ac:dyDescent="0.2">
      <c r="A1421" s="143" t="s">
        <v>12251</v>
      </c>
      <c r="B1421" s="10" t="s">
        <v>12249</v>
      </c>
      <c r="C1421" s="143">
        <v>1000</v>
      </c>
      <c r="D1421" s="142">
        <v>100</v>
      </c>
    </row>
    <row r="1422" spans="1:4" x14ac:dyDescent="0.2">
      <c r="A1422" s="143" t="s">
        <v>2738</v>
      </c>
      <c r="B1422" s="10" t="s">
        <v>2737</v>
      </c>
      <c r="C1422" s="143">
        <v>350</v>
      </c>
      <c r="D1422" s="142">
        <v>35</v>
      </c>
    </row>
    <row r="1423" spans="1:4" x14ac:dyDescent="0.2">
      <c r="A1423" s="143" t="s">
        <v>9777</v>
      </c>
      <c r="B1423" s="10" t="s">
        <v>9776</v>
      </c>
      <c r="C1423" s="143" t="s">
        <v>105</v>
      </c>
      <c r="D1423" s="142" t="s">
        <v>105</v>
      </c>
    </row>
    <row r="1424" spans="1:4" x14ac:dyDescent="0.2">
      <c r="A1424" s="143" t="s">
        <v>4386</v>
      </c>
      <c r="B1424" s="10" t="s">
        <v>4385</v>
      </c>
      <c r="C1424" s="143">
        <v>610</v>
      </c>
      <c r="D1424" s="142">
        <v>61</v>
      </c>
    </row>
    <row r="1425" spans="1:4" x14ac:dyDescent="0.2">
      <c r="A1425" s="143" t="s">
        <v>11531</v>
      </c>
      <c r="B1425" s="10" t="s">
        <v>11530</v>
      </c>
      <c r="C1425" s="143" t="s">
        <v>105</v>
      </c>
      <c r="D1425" s="142" t="s">
        <v>105</v>
      </c>
    </row>
    <row r="1426" spans="1:4" x14ac:dyDescent="0.2">
      <c r="A1426" s="143" t="s">
        <v>3578</v>
      </c>
      <c r="B1426" s="10" t="s">
        <v>3577</v>
      </c>
      <c r="C1426" s="143">
        <v>0.8</v>
      </c>
      <c r="D1426" s="142">
        <v>0.08</v>
      </c>
    </row>
    <row r="1427" spans="1:4" x14ac:dyDescent="0.2">
      <c r="A1427" s="143" t="s">
        <v>9037</v>
      </c>
      <c r="B1427" s="10" t="s">
        <v>9036</v>
      </c>
      <c r="C1427" s="143">
        <v>610</v>
      </c>
      <c r="D1427" s="142">
        <v>61</v>
      </c>
    </row>
    <row r="1428" spans="1:4" x14ac:dyDescent="0.2">
      <c r="A1428" s="143" t="s">
        <v>7171</v>
      </c>
      <c r="B1428" s="10" t="s">
        <v>7170</v>
      </c>
      <c r="C1428" s="143" t="s">
        <v>105</v>
      </c>
      <c r="D1428" s="142" t="s">
        <v>105</v>
      </c>
    </row>
    <row r="1429" spans="1:4" x14ac:dyDescent="0.2">
      <c r="A1429" s="143" t="s">
        <v>12273</v>
      </c>
      <c r="B1429" s="10" t="s">
        <v>12272</v>
      </c>
      <c r="C1429" s="143">
        <v>50</v>
      </c>
      <c r="D1429" s="142">
        <v>5</v>
      </c>
    </row>
    <row r="1430" spans="1:4" x14ac:dyDescent="0.2">
      <c r="A1430" s="143" t="s">
        <v>4159</v>
      </c>
      <c r="B1430" s="10" t="s">
        <v>4158</v>
      </c>
      <c r="C1430" s="143" t="s">
        <v>105</v>
      </c>
      <c r="D1430" s="142" t="s">
        <v>105</v>
      </c>
    </row>
    <row r="1431" spans="1:4" x14ac:dyDescent="0.2">
      <c r="A1431" s="143" t="s">
        <v>4543</v>
      </c>
      <c r="B1431" s="10" t="s">
        <v>4542</v>
      </c>
      <c r="C1431" s="143">
        <v>10</v>
      </c>
      <c r="D1431" s="142">
        <v>1</v>
      </c>
    </row>
    <row r="1432" spans="1:4" x14ac:dyDescent="0.2">
      <c r="A1432" s="143" t="s">
        <v>10457</v>
      </c>
      <c r="B1432" s="10" t="s">
        <v>10456</v>
      </c>
      <c r="C1432" s="143" t="s">
        <v>105</v>
      </c>
      <c r="D1432" s="142" t="s">
        <v>105</v>
      </c>
    </row>
    <row r="1433" spans="1:4" x14ac:dyDescent="0.2">
      <c r="A1433" s="143" t="s">
        <v>6648</v>
      </c>
      <c r="B1433" s="10" t="s">
        <v>6647</v>
      </c>
      <c r="C1433" s="143">
        <v>4.9000000000000004</v>
      </c>
      <c r="D1433" s="142">
        <v>16</v>
      </c>
    </row>
    <row r="1434" spans="1:4" x14ac:dyDescent="0.2">
      <c r="A1434" s="143" t="s">
        <v>919</v>
      </c>
      <c r="B1434" s="10" t="s">
        <v>918</v>
      </c>
      <c r="C1434" s="143" t="s">
        <v>105</v>
      </c>
      <c r="D1434" s="142" t="s">
        <v>105</v>
      </c>
    </row>
    <row r="1435" spans="1:4" x14ac:dyDescent="0.2">
      <c r="A1435" s="143" t="s">
        <v>6055</v>
      </c>
      <c r="B1435" s="10" t="s">
        <v>6054</v>
      </c>
      <c r="C1435" s="143">
        <v>4300</v>
      </c>
      <c r="D1435" s="142">
        <v>430</v>
      </c>
    </row>
    <row r="1436" spans="1:4" x14ac:dyDescent="0.2">
      <c r="A1436" s="143" t="s">
        <v>6056</v>
      </c>
      <c r="B1436" s="10" t="s">
        <v>6054</v>
      </c>
      <c r="C1436" s="143" t="s">
        <v>105</v>
      </c>
      <c r="D1436" s="142" t="s">
        <v>105</v>
      </c>
    </row>
    <row r="1437" spans="1:4" x14ac:dyDescent="0.2">
      <c r="A1437" s="143" t="s">
        <v>5940</v>
      </c>
      <c r="B1437" s="10" t="s">
        <v>5939</v>
      </c>
      <c r="C1437" s="143">
        <v>1000</v>
      </c>
      <c r="D1437" s="142">
        <v>100</v>
      </c>
    </row>
    <row r="1438" spans="1:4" x14ac:dyDescent="0.2">
      <c r="A1438" s="143" t="s">
        <v>9379</v>
      </c>
      <c r="B1438" s="10" t="s">
        <v>9378</v>
      </c>
      <c r="C1438" s="143">
        <v>840</v>
      </c>
      <c r="D1438" s="142">
        <v>84</v>
      </c>
    </row>
    <row r="1439" spans="1:4" x14ac:dyDescent="0.2">
      <c r="A1439" s="143" t="s">
        <v>4638</v>
      </c>
      <c r="B1439" s="10" t="s">
        <v>4637</v>
      </c>
      <c r="C1439" s="143">
        <v>110</v>
      </c>
      <c r="D1439" s="142">
        <v>11</v>
      </c>
    </row>
    <row r="1440" spans="1:4" x14ac:dyDescent="0.2">
      <c r="A1440" s="143" t="s">
        <v>8770</v>
      </c>
      <c r="B1440" s="10" t="s">
        <v>8769</v>
      </c>
      <c r="C1440" s="143">
        <v>97</v>
      </c>
      <c r="D1440" s="142">
        <v>7</v>
      </c>
    </row>
    <row r="1441" spans="1:4" x14ac:dyDescent="0.2">
      <c r="A1441" s="143" t="s">
        <v>4642</v>
      </c>
      <c r="B1441" s="10" t="s">
        <v>4641</v>
      </c>
      <c r="C1441" s="143">
        <v>400</v>
      </c>
      <c r="D1441" s="142">
        <v>40</v>
      </c>
    </row>
    <row r="1442" spans="1:4" x14ac:dyDescent="0.2">
      <c r="A1442" s="143" t="s">
        <v>7386</v>
      </c>
      <c r="B1442" s="10" t="s">
        <v>7385</v>
      </c>
      <c r="C1442" s="143" t="s">
        <v>105</v>
      </c>
      <c r="D1442" s="142" t="s">
        <v>105</v>
      </c>
    </row>
    <row r="1443" spans="1:4" x14ac:dyDescent="0.2">
      <c r="A1443" s="143" t="s">
        <v>12099</v>
      </c>
      <c r="B1443" s="10" t="s">
        <v>12098</v>
      </c>
      <c r="C1443" s="143">
        <v>50</v>
      </c>
      <c r="D1443" s="142">
        <v>5</v>
      </c>
    </row>
    <row r="1444" spans="1:4" x14ac:dyDescent="0.2">
      <c r="A1444" s="143" t="s">
        <v>11115</v>
      </c>
      <c r="B1444" s="10" t="s">
        <v>11114</v>
      </c>
      <c r="C1444" s="143">
        <v>20</v>
      </c>
      <c r="D1444" s="142">
        <v>2</v>
      </c>
    </row>
    <row r="1445" spans="1:4" x14ac:dyDescent="0.2">
      <c r="A1445" s="143" t="s">
        <v>11130</v>
      </c>
      <c r="B1445" s="10" t="s">
        <v>11129</v>
      </c>
      <c r="C1445" s="143" t="s">
        <v>105</v>
      </c>
      <c r="D1445" s="142" t="s">
        <v>105</v>
      </c>
    </row>
    <row r="1446" spans="1:4" x14ac:dyDescent="0.2">
      <c r="A1446" s="143" t="s">
        <v>8307</v>
      </c>
      <c r="B1446" s="10" t="s">
        <v>8306</v>
      </c>
      <c r="C1446" s="143">
        <v>2.7</v>
      </c>
      <c r="D1446" s="142">
        <v>0.25</v>
      </c>
    </row>
    <row r="1447" spans="1:4" x14ac:dyDescent="0.2">
      <c r="A1447" s="143" t="s">
        <v>9383</v>
      </c>
      <c r="B1447" s="10" t="s">
        <v>9382</v>
      </c>
      <c r="C1447" s="143">
        <v>14</v>
      </c>
      <c r="D1447" s="142">
        <v>1.4</v>
      </c>
    </row>
    <row r="1448" spans="1:4" x14ac:dyDescent="0.2">
      <c r="A1448" s="143" t="s">
        <v>11655</v>
      </c>
      <c r="B1448" s="10" t="s">
        <v>11654</v>
      </c>
      <c r="C1448" s="143">
        <v>39</v>
      </c>
      <c r="D1448" s="142">
        <v>3.9</v>
      </c>
    </row>
    <row r="1449" spans="1:4" x14ac:dyDescent="0.2">
      <c r="A1449" s="143" t="s">
        <v>5670</v>
      </c>
      <c r="B1449" s="10" t="s">
        <v>5669</v>
      </c>
      <c r="C1449" s="143">
        <v>1000</v>
      </c>
      <c r="D1449" s="142">
        <v>100</v>
      </c>
    </row>
    <row r="1450" spans="1:4" x14ac:dyDescent="0.2">
      <c r="A1450" s="143" t="s">
        <v>6458</v>
      </c>
      <c r="B1450" s="10" t="s">
        <v>6457</v>
      </c>
      <c r="C1450" s="143">
        <v>1000</v>
      </c>
      <c r="D1450" s="142">
        <v>100</v>
      </c>
    </row>
    <row r="1451" spans="1:4" x14ac:dyDescent="0.2">
      <c r="A1451" s="143" t="s">
        <v>5894</v>
      </c>
      <c r="B1451" s="10" t="s">
        <v>5893</v>
      </c>
      <c r="C1451" s="143">
        <v>0.5</v>
      </c>
      <c r="D1451" s="142">
        <v>0.05</v>
      </c>
    </row>
    <row r="1452" spans="1:4" x14ac:dyDescent="0.2">
      <c r="A1452" s="143" t="s">
        <v>3390</v>
      </c>
      <c r="B1452" s="10" t="s">
        <v>3389</v>
      </c>
      <c r="C1452" s="143">
        <v>500</v>
      </c>
      <c r="D1452" s="142">
        <v>50</v>
      </c>
    </row>
    <row r="1453" spans="1:4" x14ac:dyDescent="0.2">
      <c r="A1453" s="143" t="s">
        <v>6642</v>
      </c>
      <c r="B1453" s="10" t="s">
        <v>6641</v>
      </c>
      <c r="C1453" s="143">
        <v>3100</v>
      </c>
      <c r="D1453" s="142">
        <v>1440</v>
      </c>
    </row>
    <row r="1454" spans="1:4" x14ac:dyDescent="0.2">
      <c r="A1454" s="143" t="s">
        <v>8358</v>
      </c>
      <c r="B1454" s="10" t="s">
        <v>8357</v>
      </c>
      <c r="C1454" s="143">
        <v>400</v>
      </c>
      <c r="D1454" s="142">
        <v>40</v>
      </c>
    </row>
    <row r="1455" spans="1:4" x14ac:dyDescent="0.2">
      <c r="A1455" s="143" t="s">
        <v>8273</v>
      </c>
      <c r="B1455" s="10" t="s">
        <v>8272</v>
      </c>
      <c r="C1455" s="143">
        <v>20</v>
      </c>
      <c r="D1455" s="142">
        <v>2</v>
      </c>
    </row>
    <row r="1456" spans="1:4" x14ac:dyDescent="0.2">
      <c r="A1456" s="143" t="s">
        <v>8333</v>
      </c>
      <c r="B1456" s="10" t="s">
        <v>8332</v>
      </c>
      <c r="C1456" s="143">
        <v>2500</v>
      </c>
      <c r="D1456" s="142">
        <v>250</v>
      </c>
    </row>
    <row r="1457" spans="1:4" x14ac:dyDescent="0.2">
      <c r="A1457" s="143" t="s">
        <v>6644</v>
      </c>
      <c r="B1457" s="10" t="s">
        <v>6643</v>
      </c>
      <c r="C1457" s="143">
        <v>125</v>
      </c>
      <c r="D1457" s="142">
        <v>12.5</v>
      </c>
    </row>
    <row r="1458" spans="1:4" x14ac:dyDescent="0.2">
      <c r="A1458" s="143" t="s">
        <v>9514</v>
      </c>
      <c r="B1458" s="10" t="s">
        <v>9513</v>
      </c>
      <c r="C1458" s="143">
        <v>50</v>
      </c>
      <c r="D1458" s="142">
        <v>5</v>
      </c>
    </row>
    <row r="1459" spans="1:4" x14ac:dyDescent="0.2">
      <c r="A1459" s="143" t="s">
        <v>816</v>
      </c>
      <c r="B1459" s="10" t="s">
        <v>815</v>
      </c>
      <c r="C1459" s="143" t="s">
        <v>105</v>
      </c>
      <c r="D1459" s="142" t="s">
        <v>105</v>
      </c>
    </row>
    <row r="1460" spans="1:4" x14ac:dyDescent="0.2">
      <c r="A1460" s="143" t="s">
        <v>760</v>
      </c>
      <c r="B1460" s="10" t="s">
        <v>759</v>
      </c>
      <c r="C1460" s="143">
        <v>460</v>
      </c>
      <c r="D1460" s="142">
        <v>46</v>
      </c>
    </row>
    <row r="1461" spans="1:4" x14ac:dyDescent="0.2">
      <c r="A1461" s="143" t="s">
        <v>5633</v>
      </c>
      <c r="B1461" s="10" t="s">
        <v>5632</v>
      </c>
      <c r="C1461" s="143">
        <v>3700</v>
      </c>
      <c r="D1461" s="142">
        <v>370</v>
      </c>
    </row>
    <row r="1462" spans="1:4" x14ac:dyDescent="0.2">
      <c r="A1462" s="143" t="s">
        <v>6139</v>
      </c>
      <c r="B1462" s="10" t="s">
        <v>6138</v>
      </c>
      <c r="C1462" s="143">
        <v>100</v>
      </c>
      <c r="D1462" s="142">
        <v>10</v>
      </c>
    </row>
    <row r="1463" spans="1:4" x14ac:dyDescent="0.2">
      <c r="A1463" s="143" t="s">
        <v>11464</v>
      </c>
      <c r="B1463" s="10" t="s">
        <v>11463</v>
      </c>
      <c r="C1463" s="143" t="s">
        <v>105</v>
      </c>
      <c r="D1463" s="142" t="s">
        <v>105</v>
      </c>
    </row>
    <row r="1464" spans="1:4" x14ac:dyDescent="0.2">
      <c r="A1464" s="143" t="s">
        <v>7556</v>
      </c>
      <c r="B1464" s="10" t="s">
        <v>7555</v>
      </c>
      <c r="C1464" s="143">
        <v>200</v>
      </c>
      <c r="D1464" s="142">
        <v>48</v>
      </c>
    </row>
    <row r="1465" spans="1:4" x14ac:dyDescent="0.2">
      <c r="A1465" s="143" t="s">
        <v>10109</v>
      </c>
      <c r="B1465" s="10" t="s">
        <v>10108</v>
      </c>
      <c r="C1465" s="143">
        <v>1</v>
      </c>
      <c r="D1465" s="142">
        <v>0.1</v>
      </c>
    </row>
    <row r="1466" spans="1:4" x14ac:dyDescent="0.2">
      <c r="A1466" s="143" t="s">
        <v>7729</v>
      </c>
      <c r="B1466" s="10" t="s">
        <v>7728</v>
      </c>
      <c r="C1466" s="143">
        <v>90</v>
      </c>
      <c r="D1466" s="142">
        <v>9</v>
      </c>
    </row>
    <row r="1467" spans="1:4" x14ac:dyDescent="0.2">
      <c r="A1467" s="143" t="s">
        <v>8081</v>
      </c>
      <c r="B1467" s="10" t="s">
        <v>8080</v>
      </c>
      <c r="C1467" s="143">
        <v>100</v>
      </c>
      <c r="D1467" s="142">
        <v>10</v>
      </c>
    </row>
    <row r="1468" spans="1:4" x14ac:dyDescent="0.2">
      <c r="A1468" s="143" t="s">
        <v>9202</v>
      </c>
      <c r="B1468" s="10" t="s">
        <v>9201</v>
      </c>
      <c r="C1468" s="143">
        <v>10000</v>
      </c>
      <c r="D1468" s="142">
        <v>2700</v>
      </c>
    </row>
    <row r="1469" spans="1:4" x14ac:dyDescent="0.2">
      <c r="A1469" s="143" t="s">
        <v>6312</v>
      </c>
      <c r="B1469" s="10" t="s">
        <v>6311</v>
      </c>
      <c r="C1469" s="143">
        <v>200</v>
      </c>
      <c r="D1469" s="142">
        <v>20</v>
      </c>
    </row>
    <row r="1470" spans="1:4" x14ac:dyDescent="0.2">
      <c r="A1470" s="143" t="s">
        <v>11462</v>
      </c>
      <c r="B1470" s="10" t="s">
        <v>11461</v>
      </c>
      <c r="C1470" s="143" t="s">
        <v>105</v>
      </c>
      <c r="D1470" s="142" t="s">
        <v>105</v>
      </c>
    </row>
    <row r="1471" spans="1:4" x14ac:dyDescent="0.2">
      <c r="A1471" s="143" t="s">
        <v>6480</v>
      </c>
      <c r="B1471" s="10" t="s">
        <v>6479</v>
      </c>
      <c r="C1471" s="143">
        <v>8000</v>
      </c>
      <c r="D1471" s="142">
        <v>800</v>
      </c>
    </row>
    <row r="1472" spans="1:4" x14ac:dyDescent="0.2">
      <c r="A1472" s="143" t="s">
        <v>7992</v>
      </c>
      <c r="B1472" s="10" t="s">
        <v>7991</v>
      </c>
      <c r="C1472" s="143" t="s">
        <v>105</v>
      </c>
      <c r="D1472" s="142" t="s">
        <v>105</v>
      </c>
    </row>
    <row r="1473" spans="1:4" x14ac:dyDescent="0.2">
      <c r="A1473" s="143" t="s">
        <v>7993</v>
      </c>
      <c r="B1473" s="10" t="s">
        <v>7991</v>
      </c>
      <c r="C1473" s="143">
        <v>1000</v>
      </c>
      <c r="D1473" s="142">
        <v>100</v>
      </c>
    </row>
    <row r="1474" spans="1:4" x14ac:dyDescent="0.2">
      <c r="A1474" s="143" t="s">
        <v>9208</v>
      </c>
      <c r="B1474" s="10" t="s">
        <v>9207</v>
      </c>
      <c r="C1474" s="143">
        <v>3000</v>
      </c>
      <c r="D1474" s="142">
        <v>300</v>
      </c>
    </row>
    <row r="1475" spans="1:4" x14ac:dyDescent="0.2">
      <c r="A1475" s="143" t="s">
        <v>11809</v>
      </c>
      <c r="B1475" s="10" t="s">
        <v>11808</v>
      </c>
      <c r="C1475" s="143" t="s">
        <v>105</v>
      </c>
      <c r="D1475" s="142" t="s">
        <v>105</v>
      </c>
    </row>
    <row r="1476" spans="1:4" x14ac:dyDescent="0.2">
      <c r="A1476" s="143" t="s">
        <v>5812</v>
      </c>
      <c r="B1476" s="10" t="s">
        <v>5811</v>
      </c>
      <c r="C1476" s="143">
        <v>21000</v>
      </c>
      <c r="D1476" s="142">
        <v>2100</v>
      </c>
    </row>
    <row r="1477" spans="1:4" x14ac:dyDescent="0.2">
      <c r="A1477" s="143" t="s">
        <v>4731</v>
      </c>
      <c r="B1477" s="10" t="s">
        <v>4730</v>
      </c>
      <c r="C1477" s="143">
        <v>10</v>
      </c>
      <c r="D1477" s="142">
        <v>1</v>
      </c>
    </row>
    <row r="1478" spans="1:4" x14ac:dyDescent="0.2">
      <c r="A1478" s="143" t="s">
        <v>4891</v>
      </c>
      <c r="B1478" s="10" t="s">
        <v>4890</v>
      </c>
      <c r="C1478" s="143">
        <v>0.39</v>
      </c>
      <c r="D1478" s="142">
        <v>4.3E-3</v>
      </c>
    </row>
    <row r="1479" spans="1:4" x14ac:dyDescent="0.2">
      <c r="A1479" s="143" t="s">
        <v>8079</v>
      </c>
      <c r="B1479" s="10" t="s">
        <v>8078</v>
      </c>
      <c r="C1479" s="143">
        <v>800</v>
      </c>
      <c r="D1479" s="142">
        <v>80</v>
      </c>
    </row>
    <row r="1480" spans="1:4" x14ac:dyDescent="0.2">
      <c r="A1480" s="143" t="s">
        <v>9339</v>
      </c>
      <c r="B1480" s="10" t="s">
        <v>9338</v>
      </c>
      <c r="C1480" s="143">
        <v>1500</v>
      </c>
      <c r="D1480" s="142">
        <v>150</v>
      </c>
    </row>
    <row r="1481" spans="1:4" x14ac:dyDescent="0.2">
      <c r="A1481" s="143" t="s">
        <v>5694</v>
      </c>
      <c r="B1481" s="10" t="s">
        <v>5693</v>
      </c>
      <c r="C1481" s="143">
        <v>40</v>
      </c>
      <c r="D1481" s="142">
        <v>4</v>
      </c>
    </row>
    <row r="1482" spans="1:4" x14ac:dyDescent="0.2">
      <c r="A1482" s="143" t="s">
        <v>3474</v>
      </c>
      <c r="B1482" s="10" t="s">
        <v>3473</v>
      </c>
      <c r="C1482" s="143">
        <v>1000</v>
      </c>
      <c r="D1482" s="142">
        <v>100</v>
      </c>
    </row>
    <row r="1483" spans="1:4" x14ac:dyDescent="0.2">
      <c r="A1483" s="143" t="s">
        <v>8090</v>
      </c>
      <c r="B1483" s="10" t="s">
        <v>8089</v>
      </c>
      <c r="C1483" s="143">
        <v>220</v>
      </c>
      <c r="D1483" s="142">
        <v>22</v>
      </c>
    </row>
    <row r="1484" spans="1:4" x14ac:dyDescent="0.2">
      <c r="A1484" s="143" t="s">
        <v>10489</v>
      </c>
      <c r="B1484" s="10" t="s">
        <v>10488</v>
      </c>
      <c r="C1484" s="143">
        <v>100</v>
      </c>
      <c r="D1484" s="142">
        <v>10</v>
      </c>
    </row>
    <row r="1485" spans="1:4" x14ac:dyDescent="0.2">
      <c r="A1485" s="143" t="s">
        <v>12258</v>
      </c>
      <c r="B1485" s="10" t="s">
        <v>12257</v>
      </c>
      <c r="C1485" s="143" t="s">
        <v>105</v>
      </c>
      <c r="D1485" s="142" t="s">
        <v>105</v>
      </c>
    </row>
    <row r="1486" spans="1:4" x14ac:dyDescent="0.2">
      <c r="A1486" s="143" t="s">
        <v>12259</v>
      </c>
      <c r="B1486" s="10" t="s">
        <v>12257</v>
      </c>
      <c r="C1486" s="143">
        <v>1000</v>
      </c>
      <c r="D1486" s="142">
        <v>100</v>
      </c>
    </row>
    <row r="1487" spans="1:4" x14ac:dyDescent="0.2">
      <c r="A1487" s="143" t="s">
        <v>9523</v>
      </c>
      <c r="B1487" s="10" t="s">
        <v>9522</v>
      </c>
      <c r="C1487" s="143">
        <v>100</v>
      </c>
      <c r="D1487" s="142">
        <v>10</v>
      </c>
    </row>
    <row r="1488" spans="1:4" x14ac:dyDescent="0.2">
      <c r="A1488" s="143" t="s">
        <v>12089</v>
      </c>
      <c r="B1488" s="10" t="s">
        <v>12088</v>
      </c>
      <c r="C1488" s="143">
        <v>2900</v>
      </c>
      <c r="D1488" s="142">
        <v>3700</v>
      </c>
    </row>
    <row r="1489" spans="1:4" x14ac:dyDescent="0.2">
      <c r="A1489" s="143" t="s">
        <v>4531</v>
      </c>
      <c r="B1489" s="10" t="s">
        <v>4530</v>
      </c>
      <c r="C1489" s="143">
        <v>16</v>
      </c>
      <c r="D1489" s="142">
        <v>0.54</v>
      </c>
    </row>
    <row r="1490" spans="1:4" x14ac:dyDescent="0.2">
      <c r="A1490" s="143" t="s">
        <v>7485</v>
      </c>
      <c r="B1490" s="10" t="s">
        <v>7484</v>
      </c>
      <c r="C1490" s="143" t="s">
        <v>105</v>
      </c>
      <c r="D1490" s="142" t="s">
        <v>105</v>
      </c>
    </row>
    <row r="1491" spans="1:4" x14ac:dyDescent="0.2">
      <c r="A1491" s="143" t="s">
        <v>9530</v>
      </c>
      <c r="B1491" s="10" t="s">
        <v>9529</v>
      </c>
      <c r="C1491" s="143">
        <v>1500</v>
      </c>
      <c r="D1491" s="142">
        <v>150</v>
      </c>
    </row>
    <row r="1492" spans="1:4" x14ac:dyDescent="0.2">
      <c r="A1492" s="143" t="s">
        <v>9531</v>
      </c>
      <c r="B1492" s="10" t="s">
        <v>9529</v>
      </c>
      <c r="C1492" s="143" t="s">
        <v>105</v>
      </c>
      <c r="D1492" s="142" t="s">
        <v>105</v>
      </c>
    </row>
    <row r="1493" spans="1:4" x14ac:dyDescent="0.2">
      <c r="A1493" s="143" t="s">
        <v>4648</v>
      </c>
      <c r="B1493" s="10" t="s">
        <v>4647</v>
      </c>
      <c r="C1493" s="143">
        <v>600</v>
      </c>
      <c r="D1493" s="142">
        <v>60</v>
      </c>
    </row>
    <row r="1494" spans="1:4" x14ac:dyDescent="0.2">
      <c r="A1494" s="143" t="s">
        <v>11091</v>
      </c>
      <c r="B1494" s="10" t="s">
        <v>11090</v>
      </c>
      <c r="C1494" s="143">
        <v>50</v>
      </c>
      <c r="D1494" s="142">
        <v>5</v>
      </c>
    </row>
    <row r="1495" spans="1:4" x14ac:dyDescent="0.2">
      <c r="A1495" s="143" t="s">
        <v>5072</v>
      </c>
      <c r="B1495" s="10" t="s">
        <v>5071</v>
      </c>
      <c r="C1495" s="143">
        <v>0.01</v>
      </c>
      <c r="D1495" s="142">
        <v>1E-3</v>
      </c>
    </row>
    <row r="1496" spans="1:4" x14ac:dyDescent="0.2">
      <c r="A1496" s="143" t="s">
        <v>2649</v>
      </c>
      <c r="B1496" s="10" t="s">
        <v>2648</v>
      </c>
      <c r="C1496" s="143">
        <v>100</v>
      </c>
      <c r="D1496" s="142">
        <v>10</v>
      </c>
    </row>
    <row r="1497" spans="1:4" x14ac:dyDescent="0.2">
      <c r="A1497" s="143" t="s">
        <v>1740</v>
      </c>
      <c r="B1497" s="10" t="s">
        <v>1739</v>
      </c>
      <c r="C1497" s="143" t="s">
        <v>105</v>
      </c>
      <c r="D1497" s="142" t="s">
        <v>105</v>
      </c>
    </row>
    <row r="1498" spans="1:4" x14ac:dyDescent="0.2">
      <c r="A1498" s="143" t="s">
        <v>1741</v>
      </c>
      <c r="B1498" s="10" t="s">
        <v>1739</v>
      </c>
      <c r="C1498" s="143">
        <v>600</v>
      </c>
      <c r="D1498" s="142">
        <v>60</v>
      </c>
    </row>
    <row r="1499" spans="1:4" x14ac:dyDescent="0.2">
      <c r="A1499" s="143" t="s">
        <v>662</v>
      </c>
      <c r="B1499" s="10" t="s">
        <v>661</v>
      </c>
      <c r="C1499" s="143">
        <v>70</v>
      </c>
      <c r="D1499" s="142">
        <v>7</v>
      </c>
    </row>
    <row r="1500" spans="1:4" x14ac:dyDescent="0.2">
      <c r="A1500" s="143" t="s">
        <v>2810</v>
      </c>
      <c r="B1500" s="10" t="s">
        <v>2809</v>
      </c>
      <c r="C1500" s="143">
        <v>970</v>
      </c>
      <c r="D1500" s="142">
        <v>97</v>
      </c>
    </row>
    <row r="1501" spans="1:4" x14ac:dyDescent="0.2">
      <c r="A1501" s="143" t="s">
        <v>2497</v>
      </c>
      <c r="B1501" s="10" t="s">
        <v>2496</v>
      </c>
      <c r="C1501" s="143">
        <v>45</v>
      </c>
      <c r="D1501" s="142">
        <v>4.5</v>
      </c>
    </row>
    <row r="1502" spans="1:4" x14ac:dyDescent="0.2">
      <c r="A1502" s="143" t="s">
        <v>1433</v>
      </c>
      <c r="B1502" s="10" t="s">
        <v>1432</v>
      </c>
      <c r="C1502" s="143">
        <v>840</v>
      </c>
      <c r="D1502" s="142">
        <v>84</v>
      </c>
    </row>
    <row r="1503" spans="1:4" x14ac:dyDescent="0.2">
      <c r="A1503" s="143" t="s">
        <v>1543</v>
      </c>
      <c r="B1503" s="10" t="s">
        <v>1542</v>
      </c>
      <c r="C1503" s="143">
        <v>100</v>
      </c>
      <c r="D1503" s="142">
        <v>10</v>
      </c>
    </row>
    <row r="1504" spans="1:4" x14ac:dyDescent="0.2">
      <c r="A1504" s="143" t="s">
        <v>8979</v>
      </c>
      <c r="B1504" s="10" t="s">
        <v>8978</v>
      </c>
      <c r="C1504" s="143">
        <v>290</v>
      </c>
      <c r="D1504" s="142">
        <v>29</v>
      </c>
    </row>
    <row r="1505" spans="1:4" x14ac:dyDescent="0.2">
      <c r="A1505" s="143" t="s">
        <v>12144</v>
      </c>
      <c r="B1505" s="10" t="s">
        <v>12143</v>
      </c>
      <c r="C1505" s="143">
        <v>2700</v>
      </c>
      <c r="D1505" s="142">
        <v>270</v>
      </c>
    </row>
    <row r="1506" spans="1:4" x14ac:dyDescent="0.2">
      <c r="A1506" s="143" t="s">
        <v>11041</v>
      </c>
      <c r="B1506" s="10" t="s">
        <v>11040</v>
      </c>
      <c r="C1506" s="143" t="s">
        <v>105</v>
      </c>
      <c r="D1506" s="142" t="s">
        <v>105</v>
      </c>
    </row>
    <row r="1507" spans="1:4" x14ac:dyDescent="0.2">
      <c r="A1507" s="143" t="s">
        <v>9599</v>
      </c>
      <c r="B1507" s="10" t="s">
        <v>9598</v>
      </c>
      <c r="C1507" s="143">
        <v>10</v>
      </c>
      <c r="D1507" s="142">
        <v>1</v>
      </c>
    </row>
    <row r="1508" spans="1:4" x14ac:dyDescent="0.2">
      <c r="A1508" s="143" t="s">
        <v>10903</v>
      </c>
      <c r="B1508" s="10" t="s">
        <v>10902</v>
      </c>
      <c r="C1508" s="143">
        <v>14</v>
      </c>
      <c r="D1508" s="142"/>
    </row>
    <row r="1509" spans="1:4" x14ac:dyDescent="0.2">
      <c r="A1509" s="143" t="s">
        <v>10904</v>
      </c>
      <c r="B1509" s="10" t="s">
        <v>10902</v>
      </c>
      <c r="C1509" s="143"/>
      <c r="D1509" s="142">
        <v>0.27</v>
      </c>
    </row>
    <row r="1510" spans="1:4" x14ac:dyDescent="0.2">
      <c r="A1510" s="143" t="s">
        <v>3786</v>
      </c>
      <c r="B1510" s="10" t="s">
        <v>3785</v>
      </c>
      <c r="C1510" s="143" t="s">
        <v>105</v>
      </c>
      <c r="D1510" s="142" t="s">
        <v>105</v>
      </c>
    </row>
    <row r="1511" spans="1:4" x14ac:dyDescent="0.2">
      <c r="A1511" s="143" t="s">
        <v>8225</v>
      </c>
      <c r="B1511" s="10" t="s">
        <v>8224</v>
      </c>
      <c r="C1511" s="143" t="s">
        <v>105</v>
      </c>
      <c r="D1511" s="142" t="s">
        <v>105</v>
      </c>
    </row>
    <row r="1512" spans="1:4" x14ac:dyDescent="0.2">
      <c r="A1512" s="143" t="s">
        <v>7165</v>
      </c>
      <c r="B1512" s="10" t="s">
        <v>7164</v>
      </c>
      <c r="C1512" s="143" t="s">
        <v>105</v>
      </c>
      <c r="D1512" s="142" t="s">
        <v>105</v>
      </c>
    </row>
    <row r="1513" spans="1:4" x14ac:dyDescent="0.2">
      <c r="A1513" s="143" t="s">
        <v>4850</v>
      </c>
      <c r="B1513" s="10" t="s">
        <v>4849</v>
      </c>
      <c r="C1513" s="143">
        <v>5.4</v>
      </c>
      <c r="D1513" s="142">
        <v>3.3E-3</v>
      </c>
    </row>
    <row r="1514" spans="1:4" x14ac:dyDescent="0.2">
      <c r="A1514" s="143" t="s">
        <v>408</v>
      </c>
      <c r="B1514" s="10" t="s">
        <v>407</v>
      </c>
      <c r="C1514" s="143" t="s">
        <v>105</v>
      </c>
      <c r="D1514" s="142" t="s">
        <v>105</v>
      </c>
    </row>
    <row r="1515" spans="1:4" x14ac:dyDescent="0.2">
      <c r="A1515" s="143" t="s">
        <v>1189</v>
      </c>
      <c r="B1515" s="10" t="s">
        <v>1188</v>
      </c>
      <c r="C1515" s="143">
        <v>1500</v>
      </c>
      <c r="D1515" s="142">
        <v>150</v>
      </c>
    </row>
    <row r="1516" spans="1:4" x14ac:dyDescent="0.2">
      <c r="A1516" s="143" t="s">
        <v>1190</v>
      </c>
      <c r="B1516" s="10" t="s">
        <v>1188</v>
      </c>
      <c r="C1516" s="143" t="s">
        <v>105</v>
      </c>
      <c r="D1516" s="142" t="s">
        <v>105</v>
      </c>
    </row>
    <row r="1517" spans="1:4" x14ac:dyDescent="0.2">
      <c r="A1517" s="143" t="s">
        <v>1066</v>
      </c>
      <c r="B1517" s="10" t="s">
        <v>1065</v>
      </c>
      <c r="C1517" s="143">
        <v>1500</v>
      </c>
      <c r="D1517" s="142">
        <v>150</v>
      </c>
    </row>
    <row r="1518" spans="1:4" x14ac:dyDescent="0.2">
      <c r="A1518" s="143" t="s">
        <v>1067</v>
      </c>
      <c r="B1518" s="10" t="s">
        <v>1065</v>
      </c>
      <c r="C1518" s="143" t="s">
        <v>105</v>
      </c>
      <c r="D1518" s="142" t="s">
        <v>105</v>
      </c>
    </row>
    <row r="1519" spans="1:4" x14ac:dyDescent="0.2">
      <c r="A1519" s="143" t="s">
        <v>204</v>
      </c>
      <c r="B1519" s="10" t="s">
        <v>203</v>
      </c>
      <c r="C1519" s="143">
        <v>170</v>
      </c>
      <c r="D1519" s="142">
        <v>17</v>
      </c>
    </row>
    <row r="1520" spans="1:4" x14ac:dyDescent="0.2">
      <c r="A1520" s="143" t="s">
        <v>1196</v>
      </c>
      <c r="B1520" s="10" t="s">
        <v>1195</v>
      </c>
      <c r="C1520" s="143">
        <v>33</v>
      </c>
      <c r="D1520" s="142">
        <v>3.3</v>
      </c>
    </row>
    <row r="1521" spans="1:4" x14ac:dyDescent="0.2">
      <c r="A1521" s="143" t="s">
        <v>11954</v>
      </c>
      <c r="B1521" s="10" t="s">
        <v>11953</v>
      </c>
      <c r="C1521" s="143">
        <v>20</v>
      </c>
      <c r="D1521" s="142">
        <v>2</v>
      </c>
    </row>
    <row r="1522" spans="1:4" x14ac:dyDescent="0.2">
      <c r="A1522" s="143" t="s">
        <v>4523</v>
      </c>
      <c r="B1522" s="10" t="s">
        <v>4522</v>
      </c>
      <c r="C1522" s="143" t="s">
        <v>105</v>
      </c>
      <c r="D1522" s="142" t="s">
        <v>105</v>
      </c>
    </row>
    <row r="1523" spans="1:4" x14ac:dyDescent="0.2">
      <c r="A1523" s="143" t="s">
        <v>1293</v>
      </c>
      <c r="B1523" s="10" t="s">
        <v>1292</v>
      </c>
      <c r="C1523" s="143">
        <v>20</v>
      </c>
      <c r="D1523" s="142">
        <v>2</v>
      </c>
    </row>
    <row r="1524" spans="1:4" x14ac:dyDescent="0.2">
      <c r="A1524" s="143" t="s">
        <v>4434</v>
      </c>
      <c r="B1524" s="10" t="s">
        <v>4433</v>
      </c>
      <c r="C1524" s="143">
        <v>2000</v>
      </c>
      <c r="D1524" s="142">
        <v>200</v>
      </c>
    </row>
    <row r="1525" spans="1:4" x14ac:dyDescent="0.2">
      <c r="A1525" s="143" t="s">
        <v>5217</v>
      </c>
      <c r="B1525" s="10" t="s">
        <v>5216</v>
      </c>
      <c r="C1525" s="143">
        <v>3.6</v>
      </c>
      <c r="D1525" s="142">
        <v>4.1000000000000002E-2</v>
      </c>
    </row>
    <row r="1526" spans="1:4" x14ac:dyDescent="0.2">
      <c r="A1526" s="143" t="s">
        <v>2631</v>
      </c>
      <c r="B1526" s="10" t="s">
        <v>2630</v>
      </c>
      <c r="C1526" s="143">
        <v>5</v>
      </c>
      <c r="D1526" s="142">
        <v>0.5</v>
      </c>
    </row>
    <row r="1527" spans="1:4" x14ac:dyDescent="0.2">
      <c r="A1527" s="143" t="s">
        <v>1825</v>
      </c>
      <c r="B1527" s="10" t="s">
        <v>1824</v>
      </c>
      <c r="C1527" s="143" t="s">
        <v>105</v>
      </c>
      <c r="D1527" s="142" t="s">
        <v>105</v>
      </c>
    </row>
    <row r="1528" spans="1:4" x14ac:dyDescent="0.2">
      <c r="A1528" s="143" t="s">
        <v>2812</v>
      </c>
      <c r="B1528" s="10" t="s">
        <v>2811</v>
      </c>
      <c r="C1528" s="143">
        <v>1700</v>
      </c>
      <c r="D1528" s="142">
        <v>330</v>
      </c>
    </row>
    <row r="1529" spans="1:4" x14ac:dyDescent="0.2">
      <c r="A1529" s="143" t="s">
        <v>4292</v>
      </c>
      <c r="B1529" s="10" t="s">
        <v>4291</v>
      </c>
      <c r="C1529" s="143">
        <v>2450</v>
      </c>
      <c r="D1529" s="142">
        <v>245</v>
      </c>
    </row>
    <row r="1530" spans="1:4" x14ac:dyDescent="0.2">
      <c r="A1530" s="143" t="s">
        <v>4723</v>
      </c>
      <c r="B1530" s="10" t="s">
        <v>4722</v>
      </c>
      <c r="C1530" s="143" t="s">
        <v>105</v>
      </c>
      <c r="D1530" s="142" t="s">
        <v>105</v>
      </c>
    </row>
    <row r="1531" spans="1:4" x14ac:dyDescent="0.2">
      <c r="A1531" s="143" t="s">
        <v>1441</v>
      </c>
      <c r="B1531" s="10" t="s">
        <v>1440</v>
      </c>
      <c r="C1531" s="143">
        <v>1700</v>
      </c>
      <c r="D1531" s="142">
        <v>330</v>
      </c>
    </row>
    <row r="1532" spans="1:4" x14ac:dyDescent="0.2">
      <c r="A1532" s="143" t="s">
        <v>6272</v>
      </c>
      <c r="B1532" s="10" t="s">
        <v>6271</v>
      </c>
      <c r="C1532" s="143">
        <v>20</v>
      </c>
      <c r="D1532" s="142">
        <v>2</v>
      </c>
    </row>
    <row r="1533" spans="1:4" x14ac:dyDescent="0.2">
      <c r="A1533" s="143" t="s">
        <v>9458</v>
      </c>
      <c r="B1533" s="10" t="s">
        <v>9457</v>
      </c>
      <c r="C1533" s="143" t="s">
        <v>105</v>
      </c>
      <c r="D1533" s="142" t="s">
        <v>105</v>
      </c>
    </row>
    <row r="1534" spans="1:4" x14ac:dyDescent="0.2">
      <c r="A1534" s="143" t="s">
        <v>8802</v>
      </c>
      <c r="B1534" s="10" t="s">
        <v>8801</v>
      </c>
      <c r="C1534" s="143">
        <v>1</v>
      </c>
      <c r="D1534" s="142">
        <v>0.1</v>
      </c>
    </row>
    <row r="1535" spans="1:4" x14ac:dyDescent="0.2">
      <c r="A1535" s="143" t="s">
        <v>4157</v>
      </c>
      <c r="B1535" s="10" t="s">
        <v>4156</v>
      </c>
      <c r="C1535" s="143">
        <v>100</v>
      </c>
      <c r="D1535" s="142">
        <v>10</v>
      </c>
    </row>
    <row r="1536" spans="1:4" x14ac:dyDescent="0.2">
      <c r="A1536" s="143" t="s">
        <v>222</v>
      </c>
      <c r="B1536" s="10" t="s">
        <v>221</v>
      </c>
      <c r="C1536" s="143">
        <v>20</v>
      </c>
      <c r="D1536" s="142">
        <v>2</v>
      </c>
    </row>
    <row r="1537" spans="1:4" x14ac:dyDescent="0.2">
      <c r="A1537" s="143" t="s">
        <v>4120</v>
      </c>
      <c r="B1537" s="10" t="s">
        <v>4119</v>
      </c>
      <c r="C1537" s="143" t="s">
        <v>105</v>
      </c>
      <c r="D1537" s="142" t="s">
        <v>105</v>
      </c>
    </row>
    <row r="1538" spans="1:4" x14ac:dyDescent="0.2">
      <c r="A1538" s="143" t="s">
        <v>2672</v>
      </c>
      <c r="B1538" s="10" t="s">
        <v>2671</v>
      </c>
      <c r="C1538" s="143">
        <v>10</v>
      </c>
      <c r="D1538" s="142">
        <v>1</v>
      </c>
    </row>
    <row r="1539" spans="1:4" x14ac:dyDescent="0.2">
      <c r="A1539" s="143" t="s">
        <v>11482</v>
      </c>
      <c r="B1539" s="10" t="s">
        <v>11481</v>
      </c>
      <c r="C1539" s="143">
        <v>20</v>
      </c>
      <c r="D1539" s="142">
        <v>2</v>
      </c>
    </row>
    <row r="1540" spans="1:4" x14ac:dyDescent="0.2">
      <c r="A1540" s="143" t="s">
        <v>10906</v>
      </c>
      <c r="B1540" s="10" t="s">
        <v>10905</v>
      </c>
      <c r="C1540" s="143">
        <v>14</v>
      </c>
      <c r="D1540" s="142"/>
    </row>
    <row r="1541" spans="1:4" x14ac:dyDescent="0.2">
      <c r="A1541" s="143" t="s">
        <v>10907</v>
      </c>
      <c r="B1541" s="10" t="s">
        <v>10905</v>
      </c>
      <c r="C1541" s="143"/>
      <c r="D1541" s="142">
        <v>0.27</v>
      </c>
    </row>
    <row r="1542" spans="1:4" x14ac:dyDescent="0.2">
      <c r="A1542" s="143" t="s">
        <v>7307</v>
      </c>
      <c r="B1542" s="10" t="s">
        <v>7306</v>
      </c>
      <c r="C1542" s="143">
        <v>1000</v>
      </c>
      <c r="D1542" s="142">
        <v>100</v>
      </c>
    </row>
    <row r="1543" spans="1:4" x14ac:dyDescent="0.2">
      <c r="A1543" s="143" t="s">
        <v>11101</v>
      </c>
      <c r="B1543" s="10" t="s">
        <v>11100</v>
      </c>
      <c r="C1543" s="143">
        <v>20</v>
      </c>
      <c r="D1543" s="142">
        <v>2</v>
      </c>
    </row>
    <row r="1544" spans="1:4" x14ac:dyDescent="0.2">
      <c r="A1544" s="143" t="s">
        <v>3392</v>
      </c>
      <c r="B1544" s="10" t="s">
        <v>3391</v>
      </c>
      <c r="C1544" s="143">
        <v>20</v>
      </c>
      <c r="D1544" s="142">
        <v>2</v>
      </c>
    </row>
    <row r="1545" spans="1:4" x14ac:dyDescent="0.2">
      <c r="A1545" s="143" t="s">
        <v>6197</v>
      </c>
      <c r="B1545" s="10" t="s">
        <v>6196</v>
      </c>
      <c r="C1545" s="143">
        <v>20</v>
      </c>
      <c r="D1545" s="142">
        <v>2</v>
      </c>
    </row>
    <row r="1546" spans="1:4" x14ac:dyDescent="0.2">
      <c r="A1546" s="143" t="s">
        <v>12357</v>
      </c>
      <c r="B1546" s="10" t="s">
        <v>12356</v>
      </c>
      <c r="C1546" s="143">
        <v>500</v>
      </c>
      <c r="D1546" s="142">
        <v>50</v>
      </c>
    </row>
    <row r="1547" spans="1:4" x14ac:dyDescent="0.2">
      <c r="A1547" s="143" t="s">
        <v>7922</v>
      </c>
      <c r="B1547" s="10" t="s">
        <v>7921</v>
      </c>
      <c r="C1547" s="143">
        <v>5700</v>
      </c>
      <c r="D1547" s="142">
        <v>570</v>
      </c>
    </row>
    <row r="1548" spans="1:4" x14ac:dyDescent="0.2">
      <c r="A1548" s="143" t="s">
        <v>3696</v>
      </c>
      <c r="B1548" s="10" t="s">
        <v>3695</v>
      </c>
      <c r="C1548" s="143">
        <v>5700</v>
      </c>
      <c r="D1548" s="142">
        <v>570</v>
      </c>
    </row>
    <row r="1549" spans="1:4" x14ac:dyDescent="0.2">
      <c r="A1549" s="143" t="s">
        <v>3697</v>
      </c>
      <c r="B1549" s="10" t="s">
        <v>3695</v>
      </c>
      <c r="C1549" s="143" t="s">
        <v>105</v>
      </c>
      <c r="D1549" s="142" t="s">
        <v>105</v>
      </c>
    </row>
    <row r="1550" spans="1:4" x14ac:dyDescent="0.2">
      <c r="A1550" s="143" t="s">
        <v>11802</v>
      </c>
      <c r="B1550" s="10" t="s">
        <v>11801</v>
      </c>
      <c r="C1550" s="143">
        <v>200</v>
      </c>
      <c r="D1550" s="142">
        <v>20</v>
      </c>
    </row>
    <row r="1551" spans="1:4" x14ac:dyDescent="0.2">
      <c r="A1551" s="143" t="s">
        <v>8342</v>
      </c>
      <c r="B1551" s="10" t="s">
        <v>8341</v>
      </c>
      <c r="C1551" s="143">
        <v>3.2</v>
      </c>
      <c r="D1551" s="142">
        <v>0.32</v>
      </c>
    </row>
    <row r="1552" spans="1:4" x14ac:dyDescent="0.2">
      <c r="A1552" s="143" t="s">
        <v>5639</v>
      </c>
      <c r="B1552" s="10" t="s">
        <v>5638</v>
      </c>
      <c r="C1552" s="143">
        <v>100</v>
      </c>
      <c r="D1552" s="142">
        <v>10</v>
      </c>
    </row>
    <row r="1553" spans="1:4" ht="28.5" x14ac:dyDescent="0.2">
      <c r="A1553" s="143" t="s">
        <v>4632</v>
      </c>
      <c r="B1553" s="10" t="s">
        <v>4631</v>
      </c>
      <c r="C1553" s="143" t="s">
        <v>105</v>
      </c>
      <c r="D1553" s="142" t="s">
        <v>105</v>
      </c>
    </row>
    <row r="1554" spans="1:4" x14ac:dyDescent="0.2">
      <c r="A1554" s="143" t="s">
        <v>5546</v>
      </c>
      <c r="B1554" s="10" t="s">
        <v>5545</v>
      </c>
      <c r="C1554" s="143">
        <v>40</v>
      </c>
      <c r="D1554" s="142">
        <v>4</v>
      </c>
    </row>
    <row r="1555" spans="1:4" x14ac:dyDescent="0.2">
      <c r="A1555" s="143" t="s">
        <v>9406</v>
      </c>
      <c r="B1555" s="10" t="s">
        <v>9405</v>
      </c>
      <c r="C1555" s="143">
        <v>400</v>
      </c>
      <c r="D1555" s="142">
        <v>40</v>
      </c>
    </row>
    <row r="1556" spans="1:4" x14ac:dyDescent="0.2">
      <c r="A1556" s="143" t="s">
        <v>216</v>
      </c>
      <c r="B1556" s="10" t="s">
        <v>215</v>
      </c>
      <c r="C1556" s="143">
        <v>3400</v>
      </c>
      <c r="D1556" s="142">
        <v>340</v>
      </c>
    </row>
    <row r="1557" spans="1:4" x14ac:dyDescent="0.2">
      <c r="A1557" s="143" t="s">
        <v>8349</v>
      </c>
      <c r="B1557" s="10" t="s">
        <v>8348</v>
      </c>
      <c r="C1557" s="143">
        <v>50</v>
      </c>
      <c r="D1557" s="142">
        <v>5</v>
      </c>
    </row>
    <row r="1558" spans="1:4" x14ac:dyDescent="0.2">
      <c r="A1558" s="143" t="s">
        <v>12523</v>
      </c>
      <c r="B1558" s="10" t="s">
        <v>12522</v>
      </c>
      <c r="C1558" s="143">
        <v>50</v>
      </c>
      <c r="D1558" s="142">
        <v>5</v>
      </c>
    </row>
    <row r="1559" spans="1:4" x14ac:dyDescent="0.2">
      <c r="A1559" s="143" t="s">
        <v>2137</v>
      </c>
      <c r="B1559" s="10" t="s">
        <v>2136</v>
      </c>
      <c r="C1559" s="143">
        <v>50</v>
      </c>
      <c r="D1559" s="142">
        <v>5</v>
      </c>
    </row>
    <row r="1560" spans="1:4" x14ac:dyDescent="0.2">
      <c r="A1560" s="143" t="s">
        <v>11026</v>
      </c>
      <c r="B1560" s="10" t="s">
        <v>11025</v>
      </c>
      <c r="C1560" s="143">
        <v>600</v>
      </c>
      <c r="D1560" s="142">
        <v>60</v>
      </c>
    </row>
    <row r="1561" spans="1:4" x14ac:dyDescent="0.2">
      <c r="A1561" s="143" t="s">
        <v>12146</v>
      </c>
      <c r="B1561" s="10" t="s">
        <v>12145</v>
      </c>
      <c r="C1561" s="143">
        <v>1200</v>
      </c>
      <c r="D1561" s="142">
        <v>120</v>
      </c>
    </row>
    <row r="1562" spans="1:4" x14ac:dyDescent="0.2">
      <c r="A1562" s="143" t="s">
        <v>5245</v>
      </c>
      <c r="B1562" s="10" t="s">
        <v>5244</v>
      </c>
      <c r="C1562" s="143">
        <v>0.39</v>
      </c>
      <c r="D1562" s="142">
        <v>4.3E-3</v>
      </c>
    </row>
    <row r="1563" spans="1:4" x14ac:dyDescent="0.2">
      <c r="A1563" s="143" t="s">
        <v>4452</v>
      </c>
      <c r="B1563" s="10" t="s">
        <v>4451</v>
      </c>
      <c r="C1563" s="143" t="s">
        <v>105</v>
      </c>
      <c r="D1563" s="142" t="s">
        <v>105</v>
      </c>
    </row>
    <row r="1564" spans="1:4" x14ac:dyDescent="0.2">
      <c r="A1564" s="143" t="s">
        <v>7302</v>
      </c>
      <c r="B1564" s="10" t="s">
        <v>7301</v>
      </c>
      <c r="C1564" s="143">
        <v>20</v>
      </c>
      <c r="D1564" s="142">
        <v>2</v>
      </c>
    </row>
    <row r="1565" spans="1:4" x14ac:dyDescent="0.2">
      <c r="A1565" s="143" t="s">
        <v>5092</v>
      </c>
      <c r="B1565" s="10" t="s">
        <v>5091</v>
      </c>
      <c r="C1565" s="143">
        <v>3</v>
      </c>
      <c r="D1565" s="142">
        <v>0.3</v>
      </c>
    </row>
    <row r="1566" spans="1:4" x14ac:dyDescent="0.2">
      <c r="A1566" s="143" t="s">
        <v>9654</v>
      </c>
      <c r="B1566" s="10" t="s">
        <v>9653</v>
      </c>
      <c r="C1566" s="143" t="s">
        <v>105</v>
      </c>
      <c r="D1566" s="142" t="s">
        <v>105</v>
      </c>
    </row>
    <row r="1567" spans="1:4" x14ac:dyDescent="0.2">
      <c r="A1567" s="143" t="s">
        <v>5562</v>
      </c>
      <c r="B1567" s="10" t="s">
        <v>5561</v>
      </c>
      <c r="C1567" s="143">
        <v>490</v>
      </c>
      <c r="D1567" s="142">
        <v>49</v>
      </c>
    </row>
    <row r="1568" spans="1:4" x14ac:dyDescent="0.2">
      <c r="A1568" s="143" t="s">
        <v>10757</v>
      </c>
      <c r="B1568" s="10" t="s">
        <v>10756</v>
      </c>
      <c r="C1568" s="143" t="s">
        <v>105</v>
      </c>
      <c r="D1568" s="142" t="s">
        <v>105</v>
      </c>
    </row>
    <row r="1569" spans="1:4" x14ac:dyDescent="0.2">
      <c r="A1569" s="143" t="s">
        <v>12714</v>
      </c>
      <c r="B1569" s="10" t="s">
        <v>8727</v>
      </c>
      <c r="C1569" s="143">
        <v>8.1</v>
      </c>
      <c r="D1569" s="142">
        <v>0.55000000000000004</v>
      </c>
    </row>
    <row r="1570" spans="1:4" x14ac:dyDescent="0.2">
      <c r="A1570" s="143" t="s">
        <v>12713</v>
      </c>
      <c r="B1570" s="10" t="s">
        <v>8727</v>
      </c>
      <c r="C1570" s="143">
        <v>3.3</v>
      </c>
      <c r="D1570" s="142">
        <v>6.3E-2</v>
      </c>
    </row>
    <row r="1571" spans="1:4" x14ac:dyDescent="0.2">
      <c r="A1571" s="143" t="s">
        <v>11726</v>
      </c>
      <c r="B1571" s="10" t="s">
        <v>11725</v>
      </c>
      <c r="C1571" s="143">
        <v>1500</v>
      </c>
      <c r="D1571" s="142">
        <v>150</v>
      </c>
    </row>
    <row r="1572" spans="1:4" x14ac:dyDescent="0.2">
      <c r="A1572" s="143" t="s">
        <v>11991</v>
      </c>
      <c r="B1572" s="10" t="s">
        <v>11990</v>
      </c>
      <c r="C1572" s="143">
        <v>2</v>
      </c>
      <c r="D1572" s="142">
        <v>0.2</v>
      </c>
    </row>
    <row r="1573" spans="1:4" x14ac:dyDescent="0.2">
      <c r="A1573" s="143" t="s">
        <v>4398</v>
      </c>
      <c r="B1573" s="10" t="s">
        <v>4397</v>
      </c>
      <c r="C1573" s="143">
        <v>18</v>
      </c>
      <c r="D1573" s="142">
        <v>14</v>
      </c>
    </row>
    <row r="1574" spans="1:4" x14ac:dyDescent="0.2">
      <c r="A1574" s="143" t="s">
        <v>9704</v>
      </c>
      <c r="B1574" s="10" t="s">
        <v>9703</v>
      </c>
      <c r="C1574" s="143" t="s">
        <v>105</v>
      </c>
      <c r="D1574" s="142" t="s">
        <v>105</v>
      </c>
    </row>
    <row r="1575" spans="1:4" ht="28.5" x14ac:dyDescent="0.2">
      <c r="A1575" s="143" t="s">
        <v>6943</v>
      </c>
      <c r="B1575" s="10" t="s">
        <v>6942</v>
      </c>
      <c r="C1575" s="143" t="s">
        <v>105</v>
      </c>
      <c r="D1575" s="142" t="s">
        <v>105</v>
      </c>
    </row>
    <row r="1576" spans="1:4" ht="28.5" x14ac:dyDescent="0.2">
      <c r="A1576" s="143" t="s">
        <v>6944</v>
      </c>
      <c r="B1576" s="10" t="s">
        <v>6942</v>
      </c>
      <c r="C1576" s="143">
        <v>1000</v>
      </c>
      <c r="D1576" s="142">
        <v>100</v>
      </c>
    </row>
    <row r="1577" spans="1:4" x14ac:dyDescent="0.2">
      <c r="A1577" s="143" t="s">
        <v>3188</v>
      </c>
      <c r="B1577" s="10" t="s">
        <v>3187</v>
      </c>
      <c r="C1577" s="143" t="s">
        <v>105</v>
      </c>
      <c r="D1577" s="142" t="s">
        <v>105</v>
      </c>
    </row>
    <row r="1578" spans="1:4" x14ac:dyDescent="0.2">
      <c r="A1578" s="143" t="s">
        <v>2702</v>
      </c>
      <c r="B1578" s="10" t="s">
        <v>2701</v>
      </c>
      <c r="C1578" s="143">
        <v>460</v>
      </c>
      <c r="D1578" s="142">
        <v>46</v>
      </c>
    </row>
    <row r="1579" spans="1:4" x14ac:dyDescent="0.2">
      <c r="A1579" s="143" t="s">
        <v>1037</v>
      </c>
      <c r="B1579" s="10" t="s">
        <v>1036</v>
      </c>
      <c r="C1579" s="143">
        <v>5700</v>
      </c>
      <c r="D1579" s="142">
        <v>570</v>
      </c>
    </row>
    <row r="1580" spans="1:4" x14ac:dyDescent="0.2">
      <c r="A1580" s="143" t="s">
        <v>11109</v>
      </c>
      <c r="B1580" s="10" t="s">
        <v>11108</v>
      </c>
      <c r="C1580" s="143" t="s">
        <v>105</v>
      </c>
      <c r="D1580" s="142" t="s">
        <v>105</v>
      </c>
    </row>
    <row r="1581" spans="1:4" x14ac:dyDescent="0.2">
      <c r="A1581" s="143" t="s">
        <v>8456</v>
      </c>
      <c r="B1581" s="10" t="s">
        <v>8455</v>
      </c>
      <c r="C1581" s="143">
        <v>25</v>
      </c>
      <c r="D1581" s="142">
        <v>2.5</v>
      </c>
    </row>
    <row r="1582" spans="1:4" x14ac:dyDescent="0.2">
      <c r="A1582" s="143" t="s">
        <v>6826</v>
      </c>
      <c r="B1582" s="10" t="s">
        <v>6825</v>
      </c>
      <c r="C1582" s="143">
        <v>2</v>
      </c>
      <c r="D1582" s="142">
        <v>0.2</v>
      </c>
    </row>
    <row r="1583" spans="1:4" x14ac:dyDescent="0.2">
      <c r="A1583" s="143" t="s">
        <v>953</v>
      </c>
      <c r="B1583" s="10" t="s">
        <v>952</v>
      </c>
      <c r="C1583" s="143">
        <v>1100</v>
      </c>
      <c r="D1583" s="142">
        <v>9.9</v>
      </c>
    </row>
    <row r="1584" spans="1:4" x14ac:dyDescent="0.2">
      <c r="A1584" s="143" t="s">
        <v>9408</v>
      </c>
      <c r="B1584" s="10" t="s">
        <v>9407</v>
      </c>
      <c r="C1584" s="143">
        <v>400</v>
      </c>
      <c r="D1584" s="142">
        <v>40</v>
      </c>
    </row>
    <row r="1585" spans="1:4" x14ac:dyDescent="0.2">
      <c r="A1585" s="143" t="s">
        <v>7422</v>
      </c>
      <c r="B1585" s="10" t="s">
        <v>7421</v>
      </c>
      <c r="C1585" s="143">
        <v>160</v>
      </c>
      <c r="D1585" s="142">
        <v>16</v>
      </c>
    </row>
    <row r="1586" spans="1:4" x14ac:dyDescent="0.2">
      <c r="A1586" s="143" t="s">
        <v>768</v>
      </c>
      <c r="B1586" s="10" t="s">
        <v>767</v>
      </c>
      <c r="C1586" s="143">
        <v>2450</v>
      </c>
      <c r="D1586" s="142">
        <v>245</v>
      </c>
    </row>
    <row r="1587" spans="1:4" x14ac:dyDescent="0.2">
      <c r="A1587" s="143" t="s">
        <v>4466</v>
      </c>
      <c r="B1587" s="10" t="s">
        <v>4465</v>
      </c>
      <c r="C1587" s="143" t="s">
        <v>105</v>
      </c>
      <c r="D1587" s="142" t="s">
        <v>105</v>
      </c>
    </row>
    <row r="1588" spans="1:4" x14ac:dyDescent="0.2">
      <c r="A1588" s="143" t="s">
        <v>9612</v>
      </c>
      <c r="B1588" s="10" t="s">
        <v>9611</v>
      </c>
      <c r="C1588" s="143">
        <v>50</v>
      </c>
      <c r="D1588" s="142">
        <v>5</v>
      </c>
    </row>
    <row r="1589" spans="1:4" x14ac:dyDescent="0.2">
      <c r="A1589" s="143" t="s">
        <v>8544</v>
      </c>
      <c r="B1589" s="10" t="s">
        <v>8543</v>
      </c>
      <c r="C1589" s="143" t="s">
        <v>105</v>
      </c>
      <c r="D1589" s="142" t="s">
        <v>105</v>
      </c>
    </row>
    <row r="1590" spans="1:4" x14ac:dyDescent="0.2">
      <c r="A1590" s="143" t="s">
        <v>8545</v>
      </c>
      <c r="B1590" s="10" t="s">
        <v>8543</v>
      </c>
      <c r="C1590" s="143">
        <v>500</v>
      </c>
      <c r="D1590" s="142">
        <v>50</v>
      </c>
    </row>
    <row r="1591" spans="1:4" x14ac:dyDescent="0.2">
      <c r="A1591" s="143" t="s">
        <v>1942</v>
      </c>
      <c r="B1591" s="10" t="s">
        <v>1941</v>
      </c>
      <c r="C1591" s="143">
        <v>100</v>
      </c>
      <c r="D1591" s="142">
        <v>10</v>
      </c>
    </row>
    <row r="1592" spans="1:4" x14ac:dyDescent="0.2">
      <c r="A1592" s="143" t="s">
        <v>9472</v>
      </c>
      <c r="B1592" s="10" t="s">
        <v>9471</v>
      </c>
      <c r="C1592" s="143">
        <v>1.3</v>
      </c>
      <c r="D1592" s="142">
        <v>0.13</v>
      </c>
    </row>
    <row r="1593" spans="1:4" x14ac:dyDescent="0.2">
      <c r="A1593" s="143" t="s">
        <v>5223</v>
      </c>
      <c r="B1593" s="10" t="s">
        <v>5222</v>
      </c>
      <c r="C1593" s="143">
        <v>3.6</v>
      </c>
      <c r="D1593" s="142">
        <v>4.1000000000000002E-2</v>
      </c>
    </row>
    <row r="1594" spans="1:4" x14ac:dyDescent="0.2">
      <c r="A1594" s="143" t="s">
        <v>12478</v>
      </c>
      <c r="B1594" s="10" t="s">
        <v>12477</v>
      </c>
      <c r="C1594" s="143">
        <v>20</v>
      </c>
      <c r="D1594" s="142">
        <v>2</v>
      </c>
    </row>
    <row r="1595" spans="1:4" ht="28.5" x14ac:dyDescent="0.2">
      <c r="A1595" s="143" t="s">
        <v>3070</v>
      </c>
      <c r="B1595" s="10" t="s">
        <v>3069</v>
      </c>
      <c r="C1595" s="143" t="s">
        <v>105</v>
      </c>
      <c r="D1595" s="142" t="s">
        <v>105</v>
      </c>
    </row>
    <row r="1596" spans="1:4" ht="28.5" x14ac:dyDescent="0.2">
      <c r="A1596" s="143" t="s">
        <v>3071</v>
      </c>
      <c r="B1596" s="10" t="s">
        <v>3069</v>
      </c>
      <c r="C1596" s="143">
        <v>1000</v>
      </c>
      <c r="D1596" s="142">
        <v>100</v>
      </c>
    </row>
    <row r="1597" spans="1:4" x14ac:dyDescent="0.2">
      <c r="A1597" s="143" t="s">
        <v>11804</v>
      </c>
      <c r="B1597" s="10" t="s">
        <v>11803</v>
      </c>
      <c r="C1597" s="143">
        <v>50</v>
      </c>
      <c r="D1597" s="142">
        <v>5</v>
      </c>
    </row>
    <row r="1598" spans="1:4" x14ac:dyDescent="0.2">
      <c r="A1598" s="143" t="s">
        <v>9935</v>
      </c>
      <c r="B1598" s="10" t="s">
        <v>9934</v>
      </c>
      <c r="C1598" s="143" t="s">
        <v>105</v>
      </c>
      <c r="D1598" s="142" t="s">
        <v>105</v>
      </c>
    </row>
    <row r="1599" spans="1:4" x14ac:dyDescent="0.2">
      <c r="A1599" s="143" t="s">
        <v>9952</v>
      </c>
      <c r="B1599" s="10" t="s">
        <v>9951</v>
      </c>
      <c r="C1599" s="143">
        <v>600</v>
      </c>
      <c r="D1599" s="142">
        <v>60</v>
      </c>
    </row>
    <row r="1600" spans="1:4" x14ac:dyDescent="0.2">
      <c r="A1600" s="143" t="s">
        <v>10909</v>
      </c>
      <c r="B1600" s="10" t="s">
        <v>10908</v>
      </c>
      <c r="C1600" s="143">
        <v>14</v>
      </c>
      <c r="D1600" s="142"/>
    </row>
    <row r="1601" spans="1:4" x14ac:dyDescent="0.2">
      <c r="A1601" s="143" t="s">
        <v>10910</v>
      </c>
      <c r="B1601" s="10" t="s">
        <v>10908</v>
      </c>
      <c r="C1601" s="143"/>
      <c r="D1601" s="142">
        <v>0.27</v>
      </c>
    </row>
    <row r="1602" spans="1:4" x14ac:dyDescent="0.2">
      <c r="A1602" s="143" t="s">
        <v>2844</v>
      </c>
      <c r="B1602" s="10" t="s">
        <v>2843</v>
      </c>
      <c r="C1602" s="143">
        <v>20</v>
      </c>
      <c r="D1602" s="142">
        <v>2</v>
      </c>
    </row>
    <row r="1603" spans="1:4" x14ac:dyDescent="0.2">
      <c r="A1603" s="143" t="s">
        <v>5601</v>
      </c>
      <c r="B1603" s="10" t="s">
        <v>5600</v>
      </c>
      <c r="C1603" s="143">
        <v>1500</v>
      </c>
      <c r="D1603" s="142">
        <v>150</v>
      </c>
    </row>
    <row r="1604" spans="1:4" x14ac:dyDescent="0.2">
      <c r="A1604" s="143" t="s">
        <v>5591</v>
      </c>
      <c r="B1604" s="10" t="s">
        <v>5590</v>
      </c>
      <c r="C1604" s="143">
        <v>1500</v>
      </c>
      <c r="D1604" s="142">
        <v>150</v>
      </c>
    </row>
    <row r="1605" spans="1:4" x14ac:dyDescent="0.2">
      <c r="A1605" s="143" t="s">
        <v>885</v>
      </c>
      <c r="B1605" s="10" t="s">
        <v>884</v>
      </c>
      <c r="C1605" s="143">
        <v>250</v>
      </c>
      <c r="D1605" s="142">
        <v>25</v>
      </c>
    </row>
    <row r="1606" spans="1:4" x14ac:dyDescent="0.2">
      <c r="A1606" s="143" t="s">
        <v>5850</v>
      </c>
      <c r="B1606" s="10" t="s">
        <v>5849</v>
      </c>
      <c r="C1606" s="143">
        <v>600</v>
      </c>
      <c r="D1606" s="142">
        <v>60</v>
      </c>
    </row>
    <row r="1607" spans="1:4" x14ac:dyDescent="0.2">
      <c r="A1607" s="143" t="s">
        <v>11714</v>
      </c>
      <c r="B1607" s="10" t="s">
        <v>11713</v>
      </c>
      <c r="C1607" s="143" t="s">
        <v>105</v>
      </c>
      <c r="D1607" s="142" t="s">
        <v>105</v>
      </c>
    </row>
    <row r="1608" spans="1:4" x14ac:dyDescent="0.2">
      <c r="A1608" s="143" t="s">
        <v>11715</v>
      </c>
      <c r="B1608" s="10" t="s">
        <v>11713</v>
      </c>
      <c r="C1608" s="143">
        <v>1000</v>
      </c>
      <c r="D1608" s="142">
        <v>100</v>
      </c>
    </row>
    <row r="1609" spans="1:4" x14ac:dyDescent="0.2">
      <c r="A1609" s="143" t="s">
        <v>6783</v>
      </c>
      <c r="B1609" s="10" t="s">
        <v>6782</v>
      </c>
      <c r="C1609" s="143">
        <v>420</v>
      </c>
      <c r="D1609" s="142">
        <v>42</v>
      </c>
    </row>
    <row r="1610" spans="1:4" x14ac:dyDescent="0.2">
      <c r="A1610" s="143" t="s">
        <v>5987</v>
      </c>
      <c r="B1610" s="10" t="s">
        <v>5986</v>
      </c>
      <c r="C1610" s="143">
        <v>2900</v>
      </c>
      <c r="D1610" s="142">
        <v>3700</v>
      </c>
    </row>
    <row r="1611" spans="1:4" x14ac:dyDescent="0.2">
      <c r="A1611" s="143" t="s">
        <v>12085</v>
      </c>
      <c r="B1611" s="10" t="s">
        <v>12084</v>
      </c>
      <c r="C1611" s="143">
        <v>2900</v>
      </c>
      <c r="D1611" s="142">
        <v>3700</v>
      </c>
    </row>
    <row r="1612" spans="1:4" x14ac:dyDescent="0.2">
      <c r="A1612" s="143" t="s">
        <v>8669</v>
      </c>
      <c r="B1612" s="10" t="s">
        <v>8668</v>
      </c>
      <c r="C1612" s="143">
        <v>500</v>
      </c>
      <c r="D1612" s="142">
        <v>50</v>
      </c>
    </row>
    <row r="1613" spans="1:4" x14ac:dyDescent="0.2">
      <c r="A1613" s="143" t="s">
        <v>8223</v>
      </c>
      <c r="B1613" s="10" t="s">
        <v>8222</v>
      </c>
      <c r="C1613" s="143">
        <v>40</v>
      </c>
      <c r="D1613" s="142">
        <v>4</v>
      </c>
    </row>
    <row r="1614" spans="1:4" x14ac:dyDescent="0.2">
      <c r="A1614" s="143" t="s">
        <v>2380</v>
      </c>
      <c r="B1614" s="10" t="s">
        <v>2379</v>
      </c>
      <c r="C1614" s="143" t="s">
        <v>105</v>
      </c>
      <c r="D1614" s="142" t="s">
        <v>105</v>
      </c>
    </row>
    <row r="1615" spans="1:4" x14ac:dyDescent="0.2">
      <c r="A1615" s="143" t="s">
        <v>2361</v>
      </c>
      <c r="B1615" s="10" t="s">
        <v>2360</v>
      </c>
      <c r="C1615" s="143" t="s">
        <v>105</v>
      </c>
      <c r="D1615" s="142" t="s">
        <v>105</v>
      </c>
    </row>
    <row r="1616" spans="1:4" x14ac:dyDescent="0.2">
      <c r="A1616" s="143" t="s">
        <v>2365</v>
      </c>
      <c r="B1616" s="10" t="s">
        <v>2364</v>
      </c>
      <c r="C1616" s="143">
        <v>3500</v>
      </c>
      <c r="D1616" s="142">
        <v>350</v>
      </c>
    </row>
    <row r="1617" spans="1:4" x14ac:dyDescent="0.2">
      <c r="A1617" s="143" t="s">
        <v>2404</v>
      </c>
      <c r="B1617" s="10" t="s">
        <v>2403</v>
      </c>
      <c r="C1617" s="143">
        <v>3500</v>
      </c>
      <c r="D1617" s="142">
        <v>350</v>
      </c>
    </row>
    <row r="1618" spans="1:4" x14ac:dyDescent="0.2">
      <c r="A1618" s="143" t="s">
        <v>3216</v>
      </c>
      <c r="B1618" s="10" t="s">
        <v>3215</v>
      </c>
      <c r="C1618" s="143">
        <v>50</v>
      </c>
      <c r="D1618" s="142">
        <v>5</v>
      </c>
    </row>
    <row r="1619" spans="1:4" x14ac:dyDescent="0.2">
      <c r="A1619" s="143" t="s">
        <v>307</v>
      </c>
      <c r="B1619" s="10" t="s">
        <v>306</v>
      </c>
      <c r="C1619" s="143" t="s">
        <v>105</v>
      </c>
      <c r="D1619" s="142" t="s">
        <v>105</v>
      </c>
    </row>
    <row r="1620" spans="1:4" x14ac:dyDescent="0.2">
      <c r="A1620" s="143" t="s">
        <v>2191</v>
      </c>
      <c r="B1620" s="10" t="s">
        <v>2190</v>
      </c>
      <c r="C1620" s="143" t="s">
        <v>105</v>
      </c>
      <c r="D1620" s="142" t="s">
        <v>105</v>
      </c>
    </row>
    <row r="1621" spans="1:4" x14ac:dyDescent="0.2">
      <c r="A1621" s="143" t="s">
        <v>12183</v>
      </c>
      <c r="B1621" s="10" t="s">
        <v>12182</v>
      </c>
      <c r="C1621" s="143">
        <v>10</v>
      </c>
      <c r="D1621" s="142">
        <v>1</v>
      </c>
    </row>
    <row r="1622" spans="1:4" x14ac:dyDescent="0.2">
      <c r="A1622" s="143" t="s">
        <v>1634</v>
      </c>
      <c r="B1622" s="10" t="s">
        <v>1633</v>
      </c>
      <c r="C1622" s="143">
        <v>3</v>
      </c>
      <c r="D1622" s="142">
        <v>0.3</v>
      </c>
    </row>
    <row r="1623" spans="1:4" x14ac:dyDescent="0.2">
      <c r="A1623" s="143" t="s">
        <v>4975</v>
      </c>
      <c r="B1623" s="10" t="s">
        <v>4974</v>
      </c>
      <c r="C1623" s="143">
        <v>1</v>
      </c>
      <c r="D1623" s="142">
        <v>0.1</v>
      </c>
    </row>
    <row r="1624" spans="1:4" x14ac:dyDescent="0.2">
      <c r="A1624" s="143" t="s">
        <v>10519</v>
      </c>
      <c r="B1624" s="10" t="s">
        <v>10518</v>
      </c>
      <c r="C1624" s="143">
        <v>150</v>
      </c>
      <c r="D1624" s="142">
        <v>15</v>
      </c>
    </row>
    <row r="1625" spans="1:4" x14ac:dyDescent="0.2">
      <c r="A1625" s="143" t="s">
        <v>5259</v>
      </c>
      <c r="B1625" s="10" t="s">
        <v>5258</v>
      </c>
      <c r="C1625" s="143">
        <v>7900</v>
      </c>
      <c r="D1625" s="142">
        <v>790</v>
      </c>
    </row>
    <row r="1626" spans="1:4" x14ac:dyDescent="0.2">
      <c r="A1626" s="143" t="s">
        <v>11905</v>
      </c>
      <c r="B1626" s="10" t="s">
        <v>11904</v>
      </c>
      <c r="C1626" s="143">
        <v>7900</v>
      </c>
      <c r="D1626" s="142">
        <v>790</v>
      </c>
    </row>
    <row r="1627" spans="1:4" x14ac:dyDescent="0.2">
      <c r="A1627" s="143" t="s">
        <v>4887</v>
      </c>
      <c r="B1627" s="10" t="s">
        <v>4886</v>
      </c>
      <c r="C1627" s="143">
        <v>5</v>
      </c>
      <c r="D1627" s="142">
        <v>0.5</v>
      </c>
    </row>
    <row r="1628" spans="1:4" x14ac:dyDescent="0.2">
      <c r="A1628" s="143" t="s">
        <v>458</v>
      </c>
      <c r="B1628" s="10" t="s">
        <v>457</v>
      </c>
      <c r="C1628" s="143">
        <v>100</v>
      </c>
      <c r="D1628" s="142">
        <v>10</v>
      </c>
    </row>
    <row r="1629" spans="1:4" x14ac:dyDescent="0.2">
      <c r="A1629" s="143" t="s">
        <v>7725</v>
      </c>
      <c r="B1629" s="10" t="s">
        <v>7724</v>
      </c>
      <c r="C1629" s="143">
        <v>50</v>
      </c>
      <c r="D1629" s="142">
        <v>5</v>
      </c>
    </row>
    <row r="1630" spans="1:4" x14ac:dyDescent="0.2">
      <c r="A1630" s="143" t="s">
        <v>1261</v>
      </c>
      <c r="B1630" s="10" t="s">
        <v>1260</v>
      </c>
      <c r="C1630" s="143">
        <v>1000</v>
      </c>
      <c r="D1630" s="142">
        <v>100</v>
      </c>
    </row>
    <row r="1631" spans="1:4" x14ac:dyDescent="0.2">
      <c r="A1631" s="143" t="s">
        <v>10618</v>
      </c>
      <c r="B1631" s="10" t="s">
        <v>10617</v>
      </c>
      <c r="C1631" s="143">
        <v>2200</v>
      </c>
      <c r="D1631" s="142">
        <v>220</v>
      </c>
    </row>
    <row r="1632" spans="1:4" x14ac:dyDescent="0.2">
      <c r="A1632" s="143" t="s">
        <v>5611</v>
      </c>
      <c r="B1632" s="10" t="s">
        <v>5610</v>
      </c>
      <c r="C1632" s="143">
        <v>24</v>
      </c>
      <c r="D1632" s="142">
        <v>2.4</v>
      </c>
    </row>
    <row r="1633" spans="1:4" x14ac:dyDescent="0.2">
      <c r="A1633" s="143" t="s">
        <v>9168</v>
      </c>
      <c r="B1633" s="10" t="s">
        <v>9167</v>
      </c>
      <c r="C1633" s="143">
        <v>190</v>
      </c>
      <c r="D1633" s="142">
        <v>7.9</v>
      </c>
    </row>
    <row r="1634" spans="1:4" x14ac:dyDescent="0.2">
      <c r="A1634" s="143" t="s">
        <v>3075</v>
      </c>
      <c r="B1634" s="10" t="s">
        <v>3074</v>
      </c>
      <c r="C1634" s="143">
        <v>10</v>
      </c>
      <c r="D1634" s="142">
        <v>1</v>
      </c>
    </row>
    <row r="1635" spans="1:4" x14ac:dyDescent="0.2">
      <c r="A1635" s="143" t="s">
        <v>5304</v>
      </c>
      <c r="B1635" s="10" t="s">
        <v>5303</v>
      </c>
      <c r="C1635" s="143">
        <v>2000</v>
      </c>
      <c r="D1635" s="142">
        <v>200</v>
      </c>
    </row>
    <row r="1636" spans="1:4" x14ac:dyDescent="0.2">
      <c r="A1636" s="143" t="s">
        <v>10964</v>
      </c>
      <c r="B1636" s="10" t="s">
        <v>10963</v>
      </c>
      <c r="C1636" s="143" t="s">
        <v>105</v>
      </c>
      <c r="D1636" s="142" t="s">
        <v>105</v>
      </c>
    </row>
    <row r="1637" spans="1:4" x14ac:dyDescent="0.2">
      <c r="A1637" s="143" t="s">
        <v>10965</v>
      </c>
      <c r="B1637" s="10" t="s">
        <v>10963</v>
      </c>
      <c r="C1637" s="143">
        <v>1000</v>
      </c>
      <c r="D1637" s="142">
        <v>100</v>
      </c>
    </row>
    <row r="1638" spans="1:4" x14ac:dyDescent="0.2">
      <c r="A1638" s="143" t="s">
        <v>9032</v>
      </c>
      <c r="B1638" s="10" t="s">
        <v>9031</v>
      </c>
      <c r="C1638" s="143" t="s">
        <v>105</v>
      </c>
      <c r="D1638" s="142" t="s">
        <v>105</v>
      </c>
    </row>
    <row r="1639" spans="1:4" x14ac:dyDescent="0.2">
      <c r="A1639" s="143" t="s">
        <v>9033</v>
      </c>
      <c r="B1639" s="10" t="s">
        <v>9031</v>
      </c>
      <c r="C1639" s="143">
        <v>450</v>
      </c>
      <c r="D1639" s="142">
        <v>45</v>
      </c>
    </row>
    <row r="1640" spans="1:4" x14ac:dyDescent="0.2">
      <c r="A1640" s="143" t="s">
        <v>11896</v>
      </c>
      <c r="B1640" s="10" t="s">
        <v>11895</v>
      </c>
      <c r="C1640" s="143">
        <v>30</v>
      </c>
      <c r="D1640" s="142">
        <v>3</v>
      </c>
    </row>
    <row r="1641" spans="1:4" x14ac:dyDescent="0.2">
      <c r="A1641" s="143" t="s">
        <v>6329</v>
      </c>
      <c r="B1641" s="10" t="s">
        <v>6328</v>
      </c>
      <c r="C1641" s="143">
        <v>2200</v>
      </c>
      <c r="D1641" s="142">
        <v>220</v>
      </c>
    </row>
    <row r="1642" spans="1:4" x14ac:dyDescent="0.2">
      <c r="A1642" s="143" t="s">
        <v>11936</v>
      </c>
      <c r="B1642" s="10" t="s">
        <v>11935</v>
      </c>
      <c r="C1642" s="143">
        <v>100</v>
      </c>
      <c r="D1642" s="142">
        <v>10</v>
      </c>
    </row>
    <row r="1643" spans="1:4" x14ac:dyDescent="0.2">
      <c r="A1643" s="143" t="s">
        <v>3314</v>
      </c>
      <c r="B1643" s="10" t="s">
        <v>3313</v>
      </c>
      <c r="C1643" s="143">
        <v>200</v>
      </c>
      <c r="D1643" s="142">
        <v>48</v>
      </c>
    </row>
    <row r="1644" spans="1:4" x14ac:dyDescent="0.2">
      <c r="A1644" s="143" t="s">
        <v>10979</v>
      </c>
      <c r="B1644" s="10" t="s">
        <v>10978</v>
      </c>
      <c r="C1644" s="143" t="s">
        <v>105</v>
      </c>
      <c r="D1644" s="142" t="s">
        <v>105</v>
      </c>
    </row>
    <row r="1645" spans="1:4" x14ac:dyDescent="0.2">
      <c r="A1645" s="143" t="s">
        <v>10980</v>
      </c>
      <c r="B1645" s="10" t="s">
        <v>10978</v>
      </c>
      <c r="C1645" s="143">
        <v>1000</v>
      </c>
      <c r="D1645" s="142">
        <v>100</v>
      </c>
    </row>
    <row r="1646" spans="1:4" x14ac:dyDescent="0.2">
      <c r="A1646" s="143" t="s">
        <v>4735</v>
      </c>
      <c r="B1646" s="10" t="s">
        <v>4734</v>
      </c>
      <c r="C1646" s="143" t="s">
        <v>105</v>
      </c>
      <c r="D1646" s="142" t="s">
        <v>105</v>
      </c>
    </row>
    <row r="1647" spans="1:4" x14ac:dyDescent="0.2">
      <c r="A1647" s="143" t="s">
        <v>5300</v>
      </c>
      <c r="B1647" s="10" t="s">
        <v>5299</v>
      </c>
      <c r="C1647" s="143">
        <v>8.6</v>
      </c>
      <c r="D1647" s="142">
        <v>2.5</v>
      </c>
    </row>
    <row r="1648" spans="1:4" x14ac:dyDescent="0.2">
      <c r="A1648" s="143" t="s">
        <v>1219</v>
      </c>
      <c r="B1648" s="10" t="s">
        <v>1218</v>
      </c>
      <c r="C1648" s="143">
        <v>3500</v>
      </c>
      <c r="D1648" s="142">
        <v>350</v>
      </c>
    </row>
    <row r="1649" spans="1:4" x14ac:dyDescent="0.2">
      <c r="A1649" s="143" t="s">
        <v>1220</v>
      </c>
      <c r="B1649" s="10" t="s">
        <v>1218</v>
      </c>
      <c r="C1649" s="143" t="s">
        <v>105</v>
      </c>
      <c r="D1649" s="142" t="s">
        <v>105</v>
      </c>
    </row>
    <row r="1650" spans="1:4" x14ac:dyDescent="0.2">
      <c r="A1650" s="143" t="s">
        <v>12111</v>
      </c>
      <c r="B1650" s="10" t="s">
        <v>12110</v>
      </c>
      <c r="C1650" s="143" t="s">
        <v>105</v>
      </c>
      <c r="D1650" s="142" t="s">
        <v>105</v>
      </c>
    </row>
    <row r="1651" spans="1:4" x14ac:dyDescent="0.2">
      <c r="A1651" s="143" t="s">
        <v>2011</v>
      </c>
      <c r="B1651" s="10" t="s">
        <v>2010</v>
      </c>
      <c r="C1651" s="143">
        <v>1000</v>
      </c>
      <c r="D1651" s="142">
        <v>100</v>
      </c>
    </row>
    <row r="1652" spans="1:4" x14ac:dyDescent="0.2">
      <c r="A1652" s="143" t="s">
        <v>246</v>
      </c>
      <c r="B1652" s="10" t="s">
        <v>245</v>
      </c>
      <c r="C1652" s="143">
        <v>100</v>
      </c>
      <c r="D1652" s="142">
        <v>10</v>
      </c>
    </row>
    <row r="1653" spans="1:4" x14ac:dyDescent="0.2">
      <c r="A1653" s="143" t="s">
        <v>2832</v>
      </c>
      <c r="B1653" s="10" t="s">
        <v>2831</v>
      </c>
      <c r="C1653" s="143">
        <v>4800</v>
      </c>
      <c r="D1653" s="142">
        <v>450</v>
      </c>
    </row>
    <row r="1654" spans="1:4" x14ac:dyDescent="0.2">
      <c r="A1654" s="143" t="s">
        <v>3340</v>
      </c>
      <c r="B1654" s="10" t="s">
        <v>3339</v>
      </c>
      <c r="C1654" s="143">
        <v>1700</v>
      </c>
      <c r="D1654" s="142">
        <v>330</v>
      </c>
    </row>
    <row r="1655" spans="1:4" x14ac:dyDescent="0.2">
      <c r="A1655" s="143" t="s">
        <v>3148</v>
      </c>
      <c r="B1655" s="10" t="s">
        <v>3147</v>
      </c>
      <c r="C1655" s="143">
        <v>1700</v>
      </c>
      <c r="D1655" s="142">
        <v>330</v>
      </c>
    </row>
    <row r="1656" spans="1:4" x14ac:dyDescent="0.2">
      <c r="A1656" s="143" t="s">
        <v>1524</v>
      </c>
      <c r="B1656" s="10" t="s">
        <v>1523</v>
      </c>
      <c r="C1656" s="143">
        <v>1700</v>
      </c>
      <c r="D1656" s="142">
        <v>330</v>
      </c>
    </row>
    <row r="1657" spans="1:4" x14ac:dyDescent="0.2">
      <c r="A1657" s="143" t="s">
        <v>1811</v>
      </c>
      <c r="B1657" s="10" t="s">
        <v>1810</v>
      </c>
      <c r="C1657" s="143">
        <v>1700</v>
      </c>
      <c r="D1657" s="142">
        <v>330</v>
      </c>
    </row>
    <row r="1658" spans="1:4" x14ac:dyDescent="0.2">
      <c r="A1658" s="143" t="s">
        <v>2641</v>
      </c>
      <c r="B1658" s="10" t="s">
        <v>2640</v>
      </c>
      <c r="C1658" s="143">
        <v>1700</v>
      </c>
      <c r="D1658" s="142">
        <v>330</v>
      </c>
    </row>
    <row r="1659" spans="1:4" x14ac:dyDescent="0.2">
      <c r="A1659" s="143" t="s">
        <v>2664</v>
      </c>
      <c r="B1659" s="10" t="s">
        <v>2663</v>
      </c>
      <c r="C1659" s="143">
        <v>1700</v>
      </c>
      <c r="D1659" s="142">
        <v>330</v>
      </c>
    </row>
    <row r="1660" spans="1:4" x14ac:dyDescent="0.2">
      <c r="A1660" s="143" t="s">
        <v>2684</v>
      </c>
      <c r="B1660" s="10" t="s">
        <v>2683</v>
      </c>
      <c r="C1660" s="143">
        <v>1700</v>
      </c>
      <c r="D1660" s="142">
        <v>330</v>
      </c>
    </row>
    <row r="1661" spans="1:4" x14ac:dyDescent="0.2">
      <c r="A1661" s="143" t="s">
        <v>3021</v>
      </c>
      <c r="B1661" s="10" t="s">
        <v>3020</v>
      </c>
      <c r="C1661" s="143">
        <v>1700</v>
      </c>
      <c r="D1661" s="142">
        <v>330</v>
      </c>
    </row>
    <row r="1662" spans="1:4" x14ac:dyDescent="0.2">
      <c r="A1662" s="143" t="s">
        <v>3058</v>
      </c>
      <c r="B1662" s="10" t="s">
        <v>3057</v>
      </c>
      <c r="C1662" s="143">
        <v>1700</v>
      </c>
      <c r="D1662" s="142">
        <v>330</v>
      </c>
    </row>
    <row r="1663" spans="1:4" x14ac:dyDescent="0.2">
      <c r="A1663" s="143" t="s">
        <v>1132</v>
      </c>
      <c r="B1663" s="10" t="s">
        <v>1131</v>
      </c>
      <c r="C1663" s="143">
        <v>1250</v>
      </c>
      <c r="D1663" s="142">
        <v>125</v>
      </c>
    </row>
    <row r="1664" spans="1:4" x14ac:dyDescent="0.2">
      <c r="A1664" s="143" t="s">
        <v>710</v>
      </c>
      <c r="B1664" s="10" t="s">
        <v>709</v>
      </c>
      <c r="C1664" s="143" t="s">
        <v>105</v>
      </c>
      <c r="D1664" s="142" t="s">
        <v>105</v>
      </c>
    </row>
    <row r="1665" spans="1:4" x14ac:dyDescent="0.2">
      <c r="A1665" s="143" t="s">
        <v>4143</v>
      </c>
      <c r="B1665" s="10" t="s">
        <v>4142</v>
      </c>
      <c r="C1665" s="143">
        <v>5</v>
      </c>
      <c r="D1665" s="142">
        <v>0.5</v>
      </c>
    </row>
    <row r="1666" spans="1:4" x14ac:dyDescent="0.2">
      <c r="A1666" s="143" t="s">
        <v>124</v>
      </c>
      <c r="B1666" s="10" t="s">
        <v>123</v>
      </c>
      <c r="C1666" s="143">
        <v>3500</v>
      </c>
      <c r="D1666" s="142">
        <v>350</v>
      </c>
    </row>
    <row r="1667" spans="1:4" x14ac:dyDescent="0.2">
      <c r="A1667" s="143" t="s">
        <v>2248</v>
      </c>
      <c r="B1667" s="10" t="s">
        <v>2247</v>
      </c>
      <c r="C1667" s="143">
        <v>190</v>
      </c>
      <c r="D1667" s="142">
        <v>19</v>
      </c>
    </row>
    <row r="1668" spans="1:4" x14ac:dyDescent="0.2">
      <c r="A1668" s="143" t="s">
        <v>6351</v>
      </c>
      <c r="B1668" s="10" t="s">
        <v>6350</v>
      </c>
      <c r="C1668" s="143">
        <v>70</v>
      </c>
      <c r="D1668" s="142">
        <v>7</v>
      </c>
    </row>
    <row r="1669" spans="1:4" x14ac:dyDescent="0.2">
      <c r="A1669" s="143" t="s">
        <v>1799</v>
      </c>
      <c r="B1669" s="10" t="s">
        <v>1798</v>
      </c>
      <c r="C1669" s="143">
        <v>5700</v>
      </c>
      <c r="D1669" s="142">
        <v>570</v>
      </c>
    </row>
    <row r="1670" spans="1:4" x14ac:dyDescent="0.2">
      <c r="A1670" s="143" t="s">
        <v>4933</v>
      </c>
      <c r="B1670" s="10" t="s">
        <v>4932</v>
      </c>
      <c r="C1670" s="143" t="s">
        <v>105</v>
      </c>
      <c r="D1670" s="142" t="s">
        <v>105</v>
      </c>
    </row>
    <row r="1671" spans="1:4" x14ac:dyDescent="0.2">
      <c r="A1671" s="143" t="s">
        <v>1151</v>
      </c>
      <c r="B1671" s="10" t="s">
        <v>1150</v>
      </c>
      <c r="C1671" s="143">
        <v>2450</v>
      </c>
      <c r="D1671" s="142">
        <v>245</v>
      </c>
    </row>
    <row r="1672" spans="1:4" x14ac:dyDescent="0.2">
      <c r="A1672" s="143" t="s">
        <v>1157</v>
      </c>
      <c r="B1672" s="10" t="s">
        <v>1156</v>
      </c>
      <c r="C1672" s="143">
        <v>2450</v>
      </c>
      <c r="D1672" s="142">
        <v>245</v>
      </c>
    </row>
    <row r="1673" spans="1:4" x14ac:dyDescent="0.2">
      <c r="A1673" s="143" t="s">
        <v>1143</v>
      </c>
      <c r="B1673" s="10" t="s">
        <v>1142</v>
      </c>
      <c r="C1673" s="143">
        <v>2450</v>
      </c>
      <c r="D1673" s="142">
        <v>245</v>
      </c>
    </row>
    <row r="1674" spans="1:4" x14ac:dyDescent="0.2">
      <c r="A1674" s="143" t="s">
        <v>8293</v>
      </c>
      <c r="B1674" s="10" t="s">
        <v>8292</v>
      </c>
      <c r="C1674" s="143">
        <v>1</v>
      </c>
      <c r="D1674" s="142">
        <v>0.1</v>
      </c>
    </row>
    <row r="1675" spans="1:4" x14ac:dyDescent="0.2">
      <c r="A1675" s="143" t="s">
        <v>3580</v>
      </c>
      <c r="B1675" s="10" t="s">
        <v>3579</v>
      </c>
      <c r="C1675" s="143">
        <v>10</v>
      </c>
      <c r="D1675" s="142">
        <v>1</v>
      </c>
    </row>
    <row r="1676" spans="1:4" x14ac:dyDescent="0.2">
      <c r="A1676" s="143" t="s">
        <v>1028</v>
      </c>
      <c r="B1676" s="10" t="s">
        <v>1027</v>
      </c>
      <c r="C1676" s="143">
        <v>5700</v>
      </c>
      <c r="D1676" s="142">
        <v>570</v>
      </c>
    </row>
    <row r="1677" spans="1:4" x14ac:dyDescent="0.2">
      <c r="A1677" s="143" t="s">
        <v>1029</v>
      </c>
      <c r="B1677" s="10" t="s">
        <v>1027</v>
      </c>
      <c r="C1677" s="143" t="s">
        <v>105</v>
      </c>
      <c r="D1677" s="142" t="s">
        <v>105</v>
      </c>
    </row>
    <row r="1678" spans="1:4" x14ac:dyDescent="0.2">
      <c r="A1678" s="143" t="s">
        <v>1054</v>
      </c>
      <c r="B1678" s="10" t="s">
        <v>1053</v>
      </c>
      <c r="C1678" s="143">
        <v>2450</v>
      </c>
      <c r="D1678" s="142">
        <v>245</v>
      </c>
    </row>
    <row r="1679" spans="1:4" x14ac:dyDescent="0.2">
      <c r="A1679" s="143" t="s">
        <v>6703</v>
      </c>
      <c r="B1679" s="10" t="s">
        <v>6702</v>
      </c>
      <c r="C1679" s="143" t="s">
        <v>105</v>
      </c>
      <c r="D1679" s="142" t="s">
        <v>105</v>
      </c>
    </row>
    <row r="1680" spans="1:4" x14ac:dyDescent="0.2">
      <c r="A1680" s="143" t="s">
        <v>6704</v>
      </c>
      <c r="B1680" s="10" t="s">
        <v>6702</v>
      </c>
      <c r="C1680" s="143">
        <v>500</v>
      </c>
      <c r="D1680" s="142">
        <v>50</v>
      </c>
    </row>
    <row r="1681" spans="1:4" x14ac:dyDescent="0.2">
      <c r="A1681" s="143" t="s">
        <v>1597</v>
      </c>
      <c r="B1681" s="10" t="s">
        <v>1596</v>
      </c>
      <c r="C1681" s="143">
        <v>30</v>
      </c>
      <c r="D1681" s="142">
        <v>3</v>
      </c>
    </row>
    <row r="1682" spans="1:4" x14ac:dyDescent="0.2">
      <c r="A1682" s="143" t="s">
        <v>12263</v>
      </c>
      <c r="B1682" s="10" t="s">
        <v>12262</v>
      </c>
      <c r="C1682" s="143">
        <v>3.6</v>
      </c>
      <c r="D1682" s="142">
        <v>4.1000000000000002E-2</v>
      </c>
    </row>
    <row r="1683" spans="1:4" x14ac:dyDescent="0.2">
      <c r="A1683" s="143" t="s">
        <v>5730</v>
      </c>
      <c r="B1683" s="10" t="s">
        <v>5729</v>
      </c>
      <c r="C1683" s="143" t="s">
        <v>105</v>
      </c>
      <c r="D1683" s="142" t="s">
        <v>105</v>
      </c>
    </row>
    <row r="1684" spans="1:4" x14ac:dyDescent="0.2">
      <c r="A1684" s="143" t="s">
        <v>5731</v>
      </c>
      <c r="B1684" s="10" t="s">
        <v>5729</v>
      </c>
      <c r="C1684" s="143">
        <v>500</v>
      </c>
      <c r="D1684" s="142">
        <v>50</v>
      </c>
    </row>
    <row r="1685" spans="1:4" x14ac:dyDescent="0.2">
      <c r="A1685" s="143" t="s">
        <v>3792</v>
      </c>
      <c r="B1685" s="10" t="s">
        <v>3791</v>
      </c>
      <c r="C1685" s="143" t="s">
        <v>105</v>
      </c>
      <c r="D1685" s="142" t="s">
        <v>105</v>
      </c>
    </row>
    <row r="1686" spans="1:4" x14ac:dyDescent="0.2">
      <c r="A1686" s="143" t="s">
        <v>1466</v>
      </c>
      <c r="B1686" s="10" t="s">
        <v>1465</v>
      </c>
      <c r="C1686" s="143" t="s">
        <v>105</v>
      </c>
      <c r="D1686" s="142" t="s">
        <v>105</v>
      </c>
    </row>
    <row r="1687" spans="1:4" x14ac:dyDescent="0.2">
      <c r="A1687" s="143" t="s">
        <v>1467</v>
      </c>
      <c r="B1687" s="10" t="s">
        <v>1465</v>
      </c>
      <c r="C1687" s="143">
        <v>600</v>
      </c>
      <c r="D1687" s="142">
        <v>60</v>
      </c>
    </row>
    <row r="1688" spans="1:4" x14ac:dyDescent="0.2">
      <c r="A1688" s="143" t="s">
        <v>917</v>
      </c>
      <c r="B1688" s="10" t="s">
        <v>916</v>
      </c>
      <c r="C1688" s="143">
        <v>300</v>
      </c>
      <c r="D1688" s="142">
        <v>30</v>
      </c>
    </row>
    <row r="1689" spans="1:4" x14ac:dyDescent="0.2">
      <c r="A1689" s="143" t="s">
        <v>5722</v>
      </c>
      <c r="B1689" s="10" t="s">
        <v>5721</v>
      </c>
      <c r="C1689" s="143" t="s">
        <v>105</v>
      </c>
      <c r="D1689" s="142" t="s">
        <v>105</v>
      </c>
    </row>
    <row r="1690" spans="1:4" x14ac:dyDescent="0.2">
      <c r="A1690" s="143" t="s">
        <v>3310</v>
      </c>
      <c r="B1690" s="10" t="s">
        <v>3309</v>
      </c>
      <c r="C1690" s="143">
        <v>98</v>
      </c>
      <c r="D1690" s="142">
        <v>25</v>
      </c>
    </row>
    <row r="1691" spans="1:4" x14ac:dyDescent="0.2">
      <c r="A1691" s="143" t="s">
        <v>2872</v>
      </c>
      <c r="B1691" s="10" t="s">
        <v>2871</v>
      </c>
      <c r="C1691" s="143">
        <v>100</v>
      </c>
      <c r="D1691" s="142">
        <v>10</v>
      </c>
    </row>
    <row r="1692" spans="1:4" x14ac:dyDescent="0.2">
      <c r="A1692" s="143" t="s">
        <v>9804</v>
      </c>
      <c r="B1692" s="10" t="s">
        <v>9803</v>
      </c>
      <c r="C1692" s="143">
        <v>10000</v>
      </c>
      <c r="D1692" s="142">
        <v>1000</v>
      </c>
    </row>
    <row r="1693" spans="1:4" x14ac:dyDescent="0.2">
      <c r="A1693" s="143" t="s">
        <v>9805</v>
      </c>
      <c r="B1693" s="10" t="s">
        <v>9803</v>
      </c>
      <c r="C1693" s="143" t="s">
        <v>105</v>
      </c>
      <c r="D1693" s="142" t="s">
        <v>105</v>
      </c>
    </row>
    <row r="1694" spans="1:4" x14ac:dyDescent="0.2">
      <c r="A1694" s="143" t="s">
        <v>4636</v>
      </c>
      <c r="B1694" s="10" t="s">
        <v>4635</v>
      </c>
      <c r="C1694" s="143">
        <v>100</v>
      </c>
      <c r="D1694" s="142">
        <v>10</v>
      </c>
    </row>
    <row r="1695" spans="1:4" x14ac:dyDescent="0.2">
      <c r="A1695" s="143" t="s">
        <v>4519</v>
      </c>
      <c r="B1695" s="10" t="s">
        <v>4518</v>
      </c>
      <c r="C1695" s="143">
        <v>0.39</v>
      </c>
      <c r="D1695" s="142">
        <v>4.3E-3</v>
      </c>
    </row>
    <row r="1696" spans="1:4" x14ac:dyDescent="0.2">
      <c r="A1696" s="143" t="s">
        <v>6967</v>
      </c>
      <c r="B1696" s="10" t="s">
        <v>6966</v>
      </c>
      <c r="C1696" s="143" t="s">
        <v>105</v>
      </c>
      <c r="D1696" s="142" t="s">
        <v>105</v>
      </c>
    </row>
    <row r="1697" spans="1:4" x14ac:dyDescent="0.2">
      <c r="A1697" s="143" t="s">
        <v>6968</v>
      </c>
      <c r="B1697" s="10" t="s">
        <v>6966</v>
      </c>
      <c r="C1697" s="143">
        <v>1000</v>
      </c>
      <c r="D1697" s="142">
        <v>100</v>
      </c>
    </row>
    <row r="1698" spans="1:4" x14ac:dyDescent="0.2">
      <c r="A1698" s="143" t="s">
        <v>11497</v>
      </c>
      <c r="B1698" s="10" t="s">
        <v>11496</v>
      </c>
      <c r="C1698" s="143">
        <v>400</v>
      </c>
      <c r="D1698" s="142">
        <v>40</v>
      </c>
    </row>
    <row r="1699" spans="1:4" x14ac:dyDescent="0.2">
      <c r="A1699" s="143" t="s">
        <v>2120</v>
      </c>
      <c r="B1699" s="10" t="s">
        <v>2119</v>
      </c>
      <c r="C1699" s="143">
        <v>3400</v>
      </c>
      <c r="D1699" s="142">
        <v>340</v>
      </c>
    </row>
    <row r="1700" spans="1:4" x14ac:dyDescent="0.2">
      <c r="A1700" s="143" t="s">
        <v>8563</v>
      </c>
      <c r="B1700" s="10" t="s">
        <v>8562</v>
      </c>
      <c r="C1700" s="143">
        <v>630</v>
      </c>
      <c r="D1700" s="142">
        <v>180</v>
      </c>
    </row>
    <row r="1701" spans="1:4" x14ac:dyDescent="0.2">
      <c r="A1701" s="143" t="s">
        <v>5724</v>
      </c>
      <c r="B1701" s="10" t="s">
        <v>5723</v>
      </c>
      <c r="C1701" s="143">
        <v>100</v>
      </c>
      <c r="D1701" s="142">
        <v>10</v>
      </c>
    </row>
    <row r="1702" spans="1:4" x14ac:dyDescent="0.2">
      <c r="A1702" s="143" t="s">
        <v>6701</v>
      </c>
      <c r="B1702" s="10" t="s">
        <v>6700</v>
      </c>
      <c r="C1702" s="143">
        <v>200</v>
      </c>
      <c r="D1702" s="142">
        <v>20</v>
      </c>
    </row>
    <row r="1703" spans="1:4" x14ac:dyDescent="0.2">
      <c r="A1703" s="143" t="s">
        <v>6699</v>
      </c>
      <c r="B1703" s="10" t="s">
        <v>6698</v>
      </c>
      <c r="C1703" s="143">
        <v>200</v>
      </c>
      <c r="D1703" s="142">
        <v>20</v>
      </c>
    </row>
    <row r="1704" spans="1:4" x14ac:dyDescent="0.2">
      <c r="A1704" s="143" t="s">
        <v>8527</v>
      </c>
      <c r="B1704" s="10" t="s">
        <v>8526</v>
      </c>
      <c r="C1704" s="143">
        <v>10000</v>
      </c>
      <c r="D1704" s="142">
        <v>1000</v>
      </c>
    </row>
    <row r="1705" spans="1:4" x14ac:dyDescent="0.2">
      <c r="A1705" s="143" t="s">
        <v>9802</v>
      </c>
      <c r="B1705" s="10" t="s">
        <v>9801</v>
      </c>
      <c r="C1705" s="143">
        <v>200</v>
      </c>
      <c r="D1705" s="142">
        <v>20</v>
      </c>
    </row>
    <row r="1706" spans="1:4" x14ac:dyDescent="0.2">
      <c r="A1706" s="143" t="s">
        <v>4911</v>
      </c>
      <c r="B1706" s="10" t="s">
        <v>4910</v>
      </c>
      <c r="C1706" s="143" t="s">
        <v>105</v>
      </c>
      <c r="D1706" s="142" t="s">
        <v>105</v>
      </c>
    </row>
    <row r="1707" spans="1:4" x14ac:dyDescent="0.2">
      <c r="A1707" s="143" t="s">
        <v>7463</v>
      </c>
      <c r="B1707" s="10" t="s">
        <v>7462</v>
      </c>
      <c r="C1707" s="143">
        <v>2.7</v>
      </c>
      <c r="D1707" s="142">
        <v>2.7</v>
      </c>
    </row>
    <row r="1708" spans="1:4" x14ac:dyDescent="0.2">
      <c r="A1708" s="143" t="s">
        <v>6891</v>
      </c>
      <c r="B1708" s="10" t="s">
        <v>6890</v>
      </c>
      <c r="C1708" s="143">
        <v>1000</v>
      </c>
      <c r="D1708" s="142">
        <v>100</v>
      </c>
    </row>
    <row r="1709" spans="1:4" x14ac:dyDescent="0.2">
      <c r="A1709" s="143" t="s">
        <v>6742</v>
      </c>
      <c r="B1709" s="10" t="s">
        <v>6741</v>
      </c>
      <c r="C1709" s="143">
        <v>16300</v>
      </c>
      <c r="D1709" s="142">
        <v>1630</v>
      </c>
    </row>
    <row r="1710" spans="1:4" x14ac:dyDescent="0.2">
      <c r="A1710" s="143" t="s">
        <v>11670</v>
      </c>
      <c r="B1710" s="10" t="s">
        <v>11669</v>
      </c>
      <c r="C1710" s="143" t="s">
        <v>105</v>
      </c>
      <c r="D1710" s="142" t="s">
        <v>105</v>
      </c>
    </row>
    <row r="1711" spans="1:4" x14ac:dyDescent="0.2">
      <c r="A1711" s="143" t="s">
        <v>8981</v>
      </c>
      <c r="B1711" s="10" t="s">
        <v>8980</v>
      </c>
      <c r="C1711" s="143" t="s">
        <v>105</v>
      </c>
      <c r="D1711" s="142" t="s">
        <v>105</v>
      </c>
    </row>
    <row r="1712" spans="1:4" x14ac:dyDescent="0.2">
      <c r="A1712" s="143" t="s">
        <v>11911</v>
      </c>
      <c r="B1712" s="10" t="s">
        <v>11910</v>
      </c>
      <c r="C1712" s="143">
        <v>10000</v>
      </c>
      <c r="D1712" s="142">
        <v>1000</v>
      </c>
    </row>
    <row r="1713" spans="1:4" x14ac:dyDescent="0.2">
      <c r="A1713" s="143" t="s">
        <v>12156</v>
      </c>
      <c r="B1713" s="10" t="s">
        <v>12155</v>
      </c>
      <c r="C1713" s="143">
        <v>50</v>
      </c>
      <c r="D1713" s="142">
        <v>5</v>
      </c>
    </row>
    <row r="1714" spans="1:4" x14ac:dyDescent="0.2">
      <c r="A1714" s="143" t="s">
        <v>2318</v>
      </c>
      <c r="B1714" s="10" t="s">
        <v>2317</v>
      </c>
      <c r="C1714" s="143">
        <v>800</v>
      </c>
      <c r="D1714" s="142">
        <v>80</v>
      </c>
    </row>
    <row r="1715" spans="1:4" x14ac:dyDescent="0.2">
      <c r="A1715" s="143" t="s">
        <v>2611</v>
      </c>
      <c r="B1715" s="10" t="s">
        <v>2610</v>
      </c>
      <c r="C1715" s="143">
        <v>140</v>
      </c>
      <c r="D1715" s="142">
        <v>14</v>
      </c>
    </row>
    <row r="1716" spans="1:4" x14ac:dyDescent="0.2">
      <c r="A1716" s="143" t="s">
        <v>2096</v>
      </c>
      <c r="B1716" s="10" t="s">
        <v>2095</v>
      </c>
      <c r="C1716" s="143">
        <v>20</v>
      </c>
      <c r="D1716" s="142">
        <v>2</v>
      </c>
    </row>
    <row r="1717" spans="1:4" x14ac:dyDescent="0.2">
      <c r="A1717" s="143" t="s">
        <v>2098</v>
      </c>
      <c r="B1717" s="10" t="s">
        <v>2097</v>
      </c>
      <c r="C1717" s="143">
        <v>20</v>
      </c>
      <c r="D1717" s="142">
        <v>2</v>
      </c>
    </row>
    <row r="1718" spans="1:4" x14ac:dyDescent="0.2">
      <c r="A1718" s="143" t="s">
        <v>2056</v>
      </c>
      <c r="B1718" s="10" t="s">
        <v>2055</v>
      </c>
      <c r="C1718" s="143">
        <v>7.5</v>
      </c>
      <c r="D1718" s="142">
        <v>0.75</v>
      </c>
    </row>
    <row r="1719" spans="1:4" x14ac:dyDescent="0.2">
      <c r="A1719" s="143" t="s">
        <v>11140</v>
      </c>
      <c r="B1719" s="10" t="s">
        <v>11139</v>
      </c>
      <c r="C1719" s="143" t="s">
        <v>105</v>
      </c>
      <c r="D1719" s="142" t="s">
        <v>105</v>
      </c>
    </row>
    <row r="1720" spans="1:4" x14ac:dyDescent="0.2">
      <c r="A1720" s="143" t="s">
        <v>645</v>
      </c>
      <c r="B1720" s="10" t="s">
        <v>644</v>
      </c>
      <c r="C1720" s="143">
        <v>940</v>
      </c>
      <c r="D1720" s="142">
        <v>94</v>
      </c>
    </row>
    <row r="1721" spans="1:4" x14ac:dyDescent="0.2">
      <c r="A1721" s="143" t="s">
        <v>1646</v>
      </c>
      <c r="B1721" s="10" t="s">
        <v>1645</v>
      </c>
      <c r="C1721" s="143">
        <v>3400</v>
      </c>
      <c r="D1721" s="142">
        <v>340</v>
      </c>
    </row>
    <row r="1722" spans="1:4" x14ac:dyDescent="0.2">
      <c r="A1722" s="143" t="s">
        <v>1417</v>
      </c>
      <c r="B1722" s="10" t="s">
        <v>1416</v>
      </c>
      <c r="C1722" s="143">
        <v>4800</v>
      </c>
      <c r="D1722" s="142">
        <v>450</v>
      </c>
    </row>
    <row r="1723" spans="1:4" x14ac:dyDescent="0.2">
      <c r="A1723" s="143" t="s">
        <v>1443</v>
      </c>
      <c r="B1723" s="10" t="s">
        <v>1442</v>
      </c>
      <c r="C1723" s="143">
        <v>4800</v>
      </c>
      <c r="D1723" s="142">
        <v>450</v>
      </c>
    </row>
    <row r="1724" spans="1:4" x14ac:dyDescent="0.2">
      <c r="A1724" s="143" t="s">
        <v>1577</v>
      </c>
      <c r="B1724" s="10" t="s">
        <v>1576</v>
      </c>
      <c r="C1724" s="143">
        <v>4800</v>
      </c>
      <c r="D1724" s="142">
        <v>450</v>
      </c>
    </row>
    <row r="1725" spans="1:4" x14ac:dyDescent="0.2">
      <c r="A1725" s="143" t="s">
        <v>1682</v>
      </c>
      <c r="B1725" s="10" t="s">
        <v>1681</v>
      </c>
      <c r="C1725" s="143">
        <v>4800</v>
      </c>
      <c r="D1725" s="142">
        <v>450</v>
      </c>
    </row>
    <row r="1726" spans="1:4" x14ac:dyDescent="0.2">
      <c r="A1726" s="143" t="s">
        <v>2567</v>
      </c>
      <c r="B1726" s="10" t="s">
        <v>2566</v>
      </c>
      <c r="C1726" s="143">
        <v>4800</v>
      </c>
      <c r="D1726" s="142">
        <v>450</v>
      </c>
    </row>
    <row r="1727" spans="1:4" x14ac:dyDescent="0.2">
      <c r="A1727" s="143" t="s">
        <v>2796</v>
      </c>
      <c r="B1727" s="10" t="s">
        <v>2795</v>
      </c>
      <c r="C1727" s="143">
        <v>4800</v>
      </c>
      <c r="D1727" s="142">
        <v>450</v>
      </c>
    </row>
    <row r="1728" spans="1:4" x14ac:dyDescent="0.2">
      <c r="A1728" s="143" t="s">
        <v>2802</v>
      </c>
      <c r="B1728" s="10" t="s">
        <v>2801</v>
      </c>
      <c r="C1728" s="143">
        <v>4800</v>
      </c>
      <c r="D1728" s="142">
        <v>450</v>
      </c>
    </row>
    <row r="1729" spans="1:4" x14ac:dyDescent="0.2">
      <c r="A1729" s="143" t="s">
        <v>1569</v>
      </c>
      <c r="B1729" s="10" t="s">
        <v>1568</v>
      </c>
      <c r="C1729" s="143">
        <v>4800</v>
      </c>
      <c r="D1729" s="142">
        <v>450</v>
      </c>
    </row>
    <row r="1730" spans="1:4" x14ac:dyDescent="0.2">
      <c r="A1730" s="143" t="s">
        <v>1431</v>
      </c>
      <c r="B1730" s="10" t="s">
        <v>1430</v>
      </c>
      <c r="C1730" s="143">
        <v>1700</v>
      </c>
      <c r="D1730" s="142">
        <v>330</v>
      </c>
    </row>
    <row r="1731" spans="1:4" x14ac:dyDescent="0.2">
      <c r="A1731" s="143" t="s">
        <v>1395</v>
      </c>
      <c r="B1731" s="10" t="s">
        <v>1394</v>
      </c>
      <c r="C1731" s="143">
        <v>1700</v>
      </c>
      <c r="D1731" s="142">
        <v>330</v>
      </c>
    </row>
    <row r="1732" spans="1:4" x14ac:dyDescent="0.2">
      <c r="A1732" s="143" t="s">
        <v>1403</v>
      </c>
      <c r="B1732" s="10" t="s">
        <v>1402</v>
      </c>
      <c r="C1732" s="143">
        <v>1700</v>
      </c>
      <c r="D1732" s="142">
        <v>330</v>
      </c>
    </row>
    <row r="1733" spans="1:4" x14ac:dyDescent="0.2">
      <c r="A1733" s="143" t="s">
        <v>937</v>
      </c>
      <c r="B1733" s="10" t="s">
        <v>936</v>
      </c>
      <c r="C1733" s="143">
        <v>3500</v>
      </c>
      <c r="D1733" s="142">
        <v>350</v>
      </c>
    </row>
    <row r="1734" spans="1:4" x14ac:dyDescent="0.2">
      <c r="A1734" s="143" t="s">
        <v>11777</v>
      </c>
      <c r="B1734" s="10" t="s">
        <v>11776</v>
      </c>
      <c r="C1734" s="143">
        <v>20</v>
      </c>
      <c r="D1734" s="142">
        <v>2</v>
      </c>
    </row>
    <row r="1735" spans="1:4" x14ac:dyDescent="0.2">
      <c r="A1735" s="143" t="s">
        <v>8398</v>
      </c>
      <c r="B1735" s="10" t="s">
        <v>8397</v>
      </c>
      <c r="C1735" s="143">
        <v>25</v>
      </c>
      <c r="D1735" s="142">
        <v>2.5</v>
      </c>
    </row>
    <row r="1736" spans="1:4" x14ac:dyDescent="0.2">
      <c r="A1736" s="143" t="s">
        <v>6029</v>
      </c>
      <c r="B1736" s="10" t="s">
        <v>6028</v>
      </c>
      <c r="C1736" s="143">
        <v>450</v>
      </c>
      <c r="D1736" s="142">
        <v>45</v>
      </c>
    </row>
    <row r="1737" spans="1:4" x14ac:dyDescent="0.2">
      <c r="A1737" s="143" t="s">
        <v>6030</v>
      </c>
      <c r="B1737" s="10" t="s">
        <v>6028</v>
      </c>
      <c r="C1737" s="143" t="s">
        <v>105</v>
      </c>
      <c r="D1737" s="142" t="s">
        <v>105</v>
      </c>
    </row>
    <row r="1738" spans="1:4" x14ac:dyDescent="0.2">
      <c r="A1738" s="143" t="s">
        <v>3097</v>
      </c>
      <c r="B1738" s="10" t="s">
        <v>3096</v>
      </c>
      <c r="C1738" s="143" t="s">
        <v>105</v>
      </c>
      <c r="D1738" s="142" t="s">
        <v>105</v>
      </c>
    </row>
    <row r="1739" spans="1:4" x14ac:dyDescent="0.2">
      <c r="A1739" s="143" t="s">
        <v>148</v>
      </c>
      <c r="B1739" s="10" t="s">
        <v>147</v>
      </c>
      <c r="C1739" s="143">
        <v>3400</v>
      </c>
      <c r="D1739" s="142">
        <v>340</v>
      </c>
    </row>
    <row r="1740" spans="1:4" x14ac:dyDescent="0.2">
      <c r="A1740" s="143" t="s">
        <v>6738</v>
      </c>
      <c r="B1740" s="10" t="s">
        <v>6737</v>
      </c>
      <c r="C1740" s="143">
        <v>18700</v>
      </c>
      <c r="D1740" s="142">
        <v>1870</v>
      </c>
    </row>
    <row r="1741" spans="1:4" x14ac:dyDescent="0.2">
      <c r="A1741" s="143" t="s">
        <v>10593</v>
      </c>
      <c r="B1741" s="10" t="s">
        <v>10592</v>
      </c>
      <c r="C1741" s="143">
        <v>3500</v>
      </c>
      <c r="D1741" s="142">
        <v>350</v>
      </c>
    </row>
    <row r="1742" spans="1:4" x14ac:dyDescent="0.2">
      <c r="A1742" s="143" t="s">
        <v>4681</v>
      </c>
      <c r="B1742" s="10" t="s">
        <v>4680</v>
      </c>
      <c r="C1742" s="143">
        <v>3500</v>
      </c>
      <c r="D1742" s="142">
        <v>350</v>
      </c>
    </row>
    <row r="1743" spans="1:4" x14ac:dyDescent="0.2">
      <c r="A1743" s="143" t="s">
        <v>2814</v>
      </c>
      <c r="B1743" s="10" t="s">
        <v>2813</v>
      </c>
      <c r="C1743" s="143">
        <v>4800</v>
      </c>
      <c r="D1743" s="142">
        <v>450</v>
      </c>
    </row>
    <row r="1744" spans="1:4" x14ac:dyDescent="0.2">
      <c r="A1744" s="143" t="s">
        <v>2294</v>
      </c>
      <c r="B1744" s="10" t="s">
        <v>2293</v>
      </c>
      <c r="C1744" s="143">
        <v>3.6</v>
      </c>
      <c r="D1744" s="142">
        <v>1.8</v>
      </c>
    </row>
    <row r="1745" spans="1:4" x14ac:dyDescent="0.2">
      <c r="A1745" s="143" t="s">
        <v>2769</v>
      </c>
      <c r="B1745" s="10" t="s">
        <v>2768</v>
      </c>
      <c r="C1745" s="143">
        <v>440</v>
      </c>
      <c r="D1745" s="142">
        <v>44</v>
      </c>
    </row>
    <row r="1746" spans="1:4" x14ac:dyDescent="0.2">
      <c r="A1746" s="143" t="s">
        <v>12077</v>
      </c>
      <c r="B1746" s="10" t="s">
        <v>12076</v>
      </c>
      <c r="C1746" s="143">
        <v>10</v>
      </c>
      <c r="D1746" s="142">
        <v>1</v>
      </c>
    </row>
    <row r="1747" spans="1:4" x14ac:dyDescent="0.2">
      <c r="A1747" s="143" t="s">
        <v>3920</v>
      </c>
      <c r="B1747" s="10" t="s">
        <v>3919</v>
      </c>
      <c r="C1747" s="143">
        <v>50</v>
      </c>
      <c r="D1747" s="142">
        <v>5</v>
      </c>
    </row>
    <row r="1748" spans="1:4" x14ac:dyDescent="0.2">
      <c r="A1748" s="143" t="s">
        <v>5362</v>
      </c>
      <c r="B1748" s="10" t="s">
        <v>5361</v>
      </c>
      <c r="C1748" s="143">
        <v>0.21</v>
      </c>
      <c r="D1748" s="142">
        <v>1.6999999999999999E-3</v>
      </c>
    </row>
    <row r="1749" spans="1:4" x14ac:dyDescent="0.2">
      <c r="A1749" s="143" t="s">
        <v>10682</v>
      </c>
      <c r="B1749" s="10" t="s">
        <v>10681</v>
      </c>
      <c r="C1749" s="143" t="s">
        <v>105</v>
      </c>
      <c r="D1749" s="142" t="s">
        <v>105</v>
      </c>
    </row>
    <row r="1750" spans="1:4" x14ac:dyDescent="0.2">
      <c r="A1750" s="143" t="s">
        <v>2240</v>
      </c>
      <c r="B1750" s="10" t="s">
        <v>2239</v>
      </c>
      <c r="C1750" s="143">
        <v>140</v>
      </c>
      <c r="D1750" s="142">
        <v>14</v>
      </c>
    </row>
    <row r="1751" spans="1:4" x14ac:dyDescent="0.2">
      <c r="A1751" s="143" t="s">
        <v>12687</v>
      </c>
      <c r="B1751" s="10" t="s">
        <v>7223</v>
      </c>
      <c r="C1751" s="143"/>
      <c r="D1751" s="142">
        <v>0.71</v>
      </c>
    </row>
    <row r="1752" spans="1:4" x14ac:dyDescent="0.2">
      <c r="A1752" s="143" t="s">
        <v>12686</v>
      </c>
      <c r="B1752" s="10" t="s">
        <v>7222</v>
      </c>
      <c r="C1752" s="143">
        <v>2.8</v>
      </c>
      <c r="D1752" s="142">
        <v>0.56999999999999995</v>
      </c>
    </row>
    <row r="1753" spans="1:4" x14ac:dyDescent="0.2">
      <c r="A1753" s="143" t="s">
        <v>7221</v>
      </c>
      <c r="B1753" s="10" t="s">
        <v>7220</v>
      </c>
      <c r="C1753" s="143">
        <v>17</v>
      </c>
      <c r="D1753" s="142">
        <v>8.1</v>
      </c>
    </row>
    <row r="1754" spans="1:4" x14ac:dyDescent="0.2">
      <c r="A1754" s="143" t="s">
        <v>126</v>
      </c>
      <c r="B1754" s="10" t="s">
        <v>125</v>
      </c>
      <c r="C1754" s="143">
        <v>3500</v>
      </c>
      <c r="D1754" s="142">
        <v>350</v>
      </c>
    </row>
    <row r="1755" spans="1:4" x14ac:dyDescent="0.2">
      <c r="A1755" s="143" t="s">
        <v>1514</v>
      </c>
      <c r="B1755" s="10" t="s">
        <v>1513</v>
      </c>
      <c r="C1755" s="143">
        <v>50</v>
      </c>
      <c r="D1755" s="142">
        <v>5</v>
      </c>
    </row>
    <row r="1756" spans="1:4" x14ac:dyDescent="0.2">
      <c r="A1756" s="143" t="s">
        <v>5076</v>
      </c>
      <c r="B1756" s="10" t="s">
        <v>5075</v>
      </c>
      <c r="C1756" s="143">
        <v>43</v>
      </c>
      <c r="D1756" s="142">
        <v>2.6</v>
      </c>
    </row>
    <row r="1757" spans="1:4" x14ac:dyDescent="0.2">
      <c r="A1757" s="143" t="s">
        <v>12752</v>
      </c>
      <c r="B1757" s="10" t="s">
        <v>11226</v>
      </c>
      <c r="C1757" s="143"/>
      <c r="D1757" s="142">
        <v>0.71</v>
      </c>
    </row>
    <row r="1758" spans="1:4" x14ac:dyDescent="0.2">
      <c r="A1758" s="143" t="s">
        <v>12751</v>
      </c>
      <c r="B1758" s="10" t="s">
        <v>11225</v>
      </c>
      <c r="C1758" s="143">
        <v>2.8</v>
      </c>
      <c r="D1758" s="142">
        <v>0.56999999999999995</v>
      </c>
    </row>
    <row r="1759" spans="1:4" x14ac:dyDescent="0.2">
      <c r="A1759" s="143" t="s">
        <v>11224</v>
      </c>
      <c r="B1759" s="10" t="s">
        <v>11223</v>
      </c>
      <c r="C1759" s="143">
        <v>17</v>
      </c>
      <c r="D1759" s="142">
        <v>8.1</v>
      </c>
    </row>
    <row r="1760" spans="1:4" x14ac:dyDescent="0.2">
      <c r="A1760" s="143" t="s">
        <v>4612</v>
      </c>
      <c r="B1760" s="10" t="s">
        <v>4611</v>
      </c>
      <c r="C1760" s="143">
        <v>13</v>
      </c>
      <c r="D1760" s="142">
        <v>1.3</v>
      </c>
    </row>
    <row r="1761" spans="1:4" x14ac:dyDescent="0.2">
      <c r="A1761" s="143" t="s">
        <v>4061</v>
      </c>
      <c r="B1761" s="10" t="s">
        <v>4060</v>
      </c>
      <c r="C1761" s="143">
        <v>50</v>
      </c>
      <c r="D1761" s="142">
        <v>5</v>
      </c>
    </row>
    <row r="1762" spans="1:4" x14ac:dyDescent="0.2">
      <c r="A1762" s="143" t="s">
        <v>10467</v>
      </c>
      <c r="B1762" s="10" t="s">
        <v>10466</v>
      </c>
      <c r="C1762" s="143">
        <v>50</v>
      </c>
      <c r="D1762" s="142">
        <v>5</v>
      </c>
    </row>
    <row r="1763" spans="1:4" ht="28.5" x14ac:dyDescent="0.2">
      <c r="A1763" s="143" t="s">
        <v>792</v>
      </c>
      <c r="B1763" s="10" t="s">
        <v>791</v>
      </c>
      <c r="C1763" s="143" t="s">
        <v>105</v>
      </c>
      <c r="D1763" s="142" t="s">
        <v>105</v>
      </c>
    </row>
    <row r="1764" spans="1:4" x14ac:dyDescent="0.2">
      <c r="A1764" s="143" t="s">
        <v>11055</v>
      </c>
      <c r="B1764" s="10" t="s">
        <v>11054</v>
      </c>
      <c r="C1764" s="143">
        <v>1</v>
      </c>
      <c r="D1764" s="142">
        <v>0.1</v>
      </c>
    </row>
    <row r="1765" spans="1:4" x14ac:dyDescent="0.2">
      <c r="A1765" s="143" t="s">
        <v>5151</v>
      </c>
      <c r="B1765" s="10" t="s">
        <v>5150</v>
      </c>
      <c r="C1765" s="143">
        <v>0.02</v>
      </c>
      <c r="D1765" s="142">
        <v>2E-3</v>
      </c>
    </row>
    <row r="1766" spans="1:4" x14ac:dyDescent="0.2">
      <c r="A1766" s="143" t="s">
        <v>12707</v>
      </c>
      <c r="B1766" s="10" t="s">
        <v>8237</v>
      </c>
      <c r="C1766" s="143"/>
      <c r="D1766" s="142">
        <v>0.71</v>
      </c>
    </row>
    <row r="1767" spans="1:4" x14ac:dyDescent="0.2">
      <c r="A1767" s="143" t="s">
        <v>12706</v>
      </c>
      <c r="B1767" s="10" t="s">
        <v>8236</v>
      </c>
      <c r="C1767" s="143">
        <v>2.8</v>
      </c>
      <c r="D1767" s="142">
        <v>0.56999999999999995</v>
      </c>
    </row>
    <row r="1768" spans="1:4" x14ac:dyDescent="0.2">
      <c r="A1768" s="143" t="s">
        <v>8235</v>
      </c>
      <c r="B1768" s="10" t="s">
        <v>8234</v>
      </c>
      <c r="C1768" s="143">
        <v>17</v>
      </c>
      <c r="D1768" s="142">
        <v>8.1</v>
      </c>
    </row>
    <row r="1769" spans="1:4" x14ac:dyDescent="0.2">
      <c r="A1769" s="143" t="s">
        <v>7540</v>
      </c>
      <c r="B1769" s="10" t="s">
        <v>7539</v>
      </c>
      <c r="C1769" s="143">
        <v>4300</v>
      </c>
      <c r="D1769" s="142">
        <v>430</v>
      </c>
    </row>
    <row r="1770" spans="1:4" x14ac:dyDescent="0.2">
      <c r="A1770" s="143" t="s">
        <v>7541</v>
      </c>
      <c r="B1770" s="10" t="s">
        <v>7539</v>
      </c>
      <c r="C1770" s="143" t="s">
        <v>105</v>
      </c>
      <c r="D1770" s="142" t="s">
        <v>105</v>
      </c>
    </row>
    <row r="1771" spans="1:4" x14ac:dyDescent="0.2">
      <c r="A1771" s="143" t="s">
        <v>3456</v>
      </c>
      <c r="B1771" s="10" t="s">
        <v>3455</v>
      </c>
      <c r="C1771" s="143">
        <v>100</v>
      </c>
      <c r="D1771" s="142">
        <v>10</v>
      </c>
    </row>
    <row r="1772" spans="1:4" x14ac:dyDescent="0.2">
      <c r="A1772" s="143" t="s">
        <v>12689</v>
      </c>
      <c r="B1772" s="10" t="s">
        <v>7231</v>
      </c>
      <c r="C1772" s="143"/>
      <c r="D1772" s="142">
        <v>0.71</v>
      </c>
    </row>
    <row r="1773" spans="1:4" x14ac:dyDescent="0.2">
      <c r="A1773" s="143" t="s">
        <v>12688</v>
      </c>
      <c r="B1773" s="10" t="s">
        <v>7230</v>
      </c>
      <c r="C1773" s="143">
        <v>2.8</v>
      </c>
      <c r="D1773" s="142">
        <v>0.56999999999999995</v>
      </c>
    </row>
    <row r="1774" spans="1:4" x14ac:dyDescent="0.2">
      <c r="A1774" s="143" t="s">
        <v>7229</v>
      </c>
      <c r="B1774" s="10" t="s">
        <v>7228</v>
      </c>
      <c r="C1774" s="143">
        <v>17</v>
      </c>
      <c r="D1774" s="142">
        <v>8.1</v>
      </c>
    </row>
    <row r="1775" spans="1:4" x14ac:dyDescent="0.2">
      <c r="A1775" s="143" t="s">
        <v>7495</v>
      </c>
      <c r="B1775" s="10" t="s">
        <v>7494</v>
      </c>
      <c r="C1775" s="143">
        <v>50</v>
      </c>
      <c r="D1775" s="142">
        <v>5</v>
      </c>
    </row>
    <row r="1776" spans="1:4" x14ac:dyDescent="0.2">
      <c r="A1776" s="143" t="s">
        <v>6183</v>
      </c>
      <c r="B1776" s="10" t="s">
        <v>6182</v>
      </c>
      <c r="C1776" s="143">
        <v>130</v>
      </c>
      <c r="D1776" s="142">
        <v>13</v>
      </c>
    </row>
    <row r="1777" spans="1:4" x14ac:dyDescent="0.2">
      <c r="A1777" s="143" t="s">
        <v>4129</v>
      </c>
      <c r="B1777" s="10" t="s">
        <v>4128</v>
      </c>
      <c r="C1777" s="143">
        <v>20</v>
      </c>
      <c r="D1777" s="142">
        <v>2</v>
      </c>
    </row>
    <row r="1778" spans="1:4" x14ac:dyDescent="0.2">
      <c r="A1778" s="143" t="s">
        <v>1785</v>
      </c>
      <c r="B1778" s="10" t="s">
        <v>1784</v>
      </c>
      <c r="C1778" s="143">
        <v>270</v>
      </c>
      <c r="D1778" s="142">
        <v>100</v>
      </c>
    </row>
    <row r="1779" spans="1:4" x14ac:dyDescent="0.2">
      <c r="A1779" s="143" t="s">
        <v>693</v>
      </c>
      <c r="B1779" s="10" t="s">
        <v>692</v>
      </c>
      <c r="C1779" s="143" t="s">
        <v>105</v>
      </c>
      <c r="D1779" s="142" t="s">
        <v>105</v>
      </c>
    </row>
    <row r="1780" spans="1:4" x14ac:dyDescent="0.2">
      <c r="A1780" s="143" t="s">
        <v>2647</v>
      </c>
      <c r="B1780" s="10" t="s">
        <v>2646</v>
      </c>
      <c r="C1780" s="143">
        <v>2000</v>
      </c>
      <c r="D1780" s="142">
        <v>200</v>
      </c>
    </row>
    <row r="1781" spans="1:4" x14ac:dyDescent="0.2">
      <c r="A1781" s="143" t="s">
        <v>6567</v>
      </c>
      <c r="B1781" s="10" t="s">
        <v>6566</v>
      </c>
      <c r="C1781" s="143" t="s">
        <v>105</v>
      </c>
      <c r="D1781" s="142" t="s">
        <v>105</v>
      </c>
    </row>
    <row r="1782" spans="1:4" x14ac:dyDescent="0.2">
      <c r="A1782" s="143" t="s">
        <v>4864</v>
      </c>
      <c r="B1782" s="10" t="s">
        <v>4863</v>
      </c>
      <c r="C1782" s="143" t="s">
        <v>105</v>
      </c>
      <c r="D1782" s="142" t="s">
        <v>105</v>
      </c>
    </row>
    <row r="1783" spans="1:4" x14ac:dyDescent="0.2">
      <c r="A1783" s="143" t="s">
        <v>430</v>
      </c>
      <c r="B1783" s="10" t="s">
        <v>429</v>
      </c>
      <c r="C1783" s="143">
        <v>10000</v>
      </c>
      <c r="D1783" s="142">
        <v>1000</v>
      </c>
    </row>
    <row r="1784" spans="1:4" x14ac:dyDescent="0.2">
      <c r="A1784" s="143" t="s">
        <v>9712</v>
      </c>
      <c r="B1784" s="10" t="s">
        <v>9711</v>
      </c>
      <c r="C1784" s="143">
        <v>1250</v>
      </c>
      <c r="D1784" s="142">
        <v>125</v>
      </c>
    </row>
    <row r="1785" spans="1:4" x14ac:dyDescent="0.2">
      <c r="A1785" s="143" t="s">
        <v>4243</v>
      </c>
      <c r="B1785" s="10" t="s">
        <v>4242</v>
      </c>
      <c r="C1785" s="143">
        <v>5</v>
      </c>
      <c r="D1785" s="142">
        <v>0.5</v>
      </c>
    </row>
    <row r="1786" spans="1:4" x14ac:dyDescent="0.2">
      <c r="A1786" s="143" t="s">
        <v>5564</v>
      </c>
      <c r="B1786" s="10" t="s">
        <v>5563</v>
      </c>
      <c r="C1786" s="143" t="s">
        <v>105</v>
      </c>
      <c r="D1786" s="142" t="s">
        <v>105</v>
      </c>
    </row>
    <row r="1787" spans="1:4" x14ac:dyDescent="0.2">
      <c r="A1787" s="143" t="s">
        <v>2775</v>
      </c>
      <c r="B1787" s="10" t="s">
        <v>2774</v>
      </c>
      <c r="C1787" s="143">
        <v>250</v>
      </c>
      <c r="D1787" s="142">
        <v>25</v>
      </c>
    </row>
    <row r="1788" spans="1:4" x14ac:dyDescent="0.2">
      <c r="A1788" s="143" t="s">
        <v>1890</v>
      </c>
      <c r="B1788" s="10" t="s">
        <v>1889</v>
      </c>
      <c r="C1788" s="143">
        <v>3500</v>
      </c>
      <c r="D1788" s="142">
        <v>350</v>
      </c>
    </row>
    <row r="1789" spans="1:4" x14ac:dyDescent="0.2">
      <c r="A1789" s="143" t="s">
        <v>1907</v>
      </c>
      <c r="B1789" s="10" t="s">
        <v>1906</v>
      </c>
      <c r="C1789" s="143">
        <v>3500</v>
      </c>
      <c r="D1789" s="142">
        <v>350</v>
      </c>
    </row>
    <row r="1790" spans="1:4" x14ac:dyDescent="0.2">
      <c r="A1790" s="143" t="s">
        <v>3222</v>
      </c>
      <c r="B1790" s="10" t="s">
        <v>3221</v>
      </c>
      <c r="C1790" s="143">
        <v>1700</v>
      </c>
      <c r="D1790" s="142">
        <v>330</v>
      </c>
    </row>
    <row r="1791" spans="1:4" x14ac:dyDescent="0.2">
      <c r="A1791" s="143" t="s">
        <v>2820</v>
      </c>
      <c r="B1791" s="10" t="s">
        <v>2819</v>
      </c>
      <c r="C1791" s="143">
        <v>1700</v>
      </c>
      <c r="D1791" s="142">
        <v>330</v>
      </c>
    </row>
    <row r="1792" spans="1:4" x14ac:dyDescent="0.2">
      <c r="A1792" s="143" t="s">
        <v>2589</v>
      </c>
      <c r="B1792" s="10" t="s">
        <v>2588</v>
      </c>
      <c r="C1792" s="143">
        <v>1700</v>
      </c>
      <c r="D1792" s="142">
        <v>330</v>
      </c>
    </row>
    <row r="1793" spans="1:4" x14ac:dyDescent="0.2">
      <c r="A1793" s="143" t="s">
        <v>3142</v>
      </c>
      <c r="B1793" s="10" t="s">
        <v>3141</v>
      </c>
      <c r="C1793" s="143">
        <v>1700</v>
      </c>
      <c r="D1793" s="142">
        <v>330</v>
      </c>
    </row>
    <row r="1794" spans="1:4" x14ac:dyDescent="0.2">
      <c r="A1794" s="143" t="s">
        <v>2838</v>
      </c>
      <c r="B1794" s="10" t="s">
        <v>2837</v>
      </c>
      <c r="C1794" s="143">
        <v>3500</v>
      </c>
      <c r="D1794" s="142">
        <v>350</v>
      </c>
    </row>
    <row r="1795" spans="1:4" x14ac:dyDescent="0.2">
      <c r="A1795" s="143" t="s">
        <v>8015</v>
      </c>
      <c r="B1795" s="10" t="s">
        <v>8014</v>
      </c>
      <c r="C1795" s="143">
        <v>2500</v>
      </c>
      <c r="D1795" s="142">
        <v>250</v>
      </c>
    </row>
    <row r="1796" spans="1:4" x14ac:dyDescent="0.2">
      <c r="A1796" s="143" t="s">
        <v>639</v>
      </c>
      <c r="B1796" s="10" t="s">
        <v>638</v>
      </c>
      <c r="C1796" s="143">
        <v>2000</v>
      </c>
      <c r="D1796" s="142">
        <v>200</v>
      </c>
    </row>
    <row r="1797" spans="1:4" x14ac:dyDescent="0.2">
      <c r="A1797" s="143" t="s">
        <v>5699</v>
      </c>
      <c r="B1797" s="10" t="s">
        <v>5698</v>
      </c>
      <c r="C1797" s="143" t="s">
        <v>105</v>
      </c>
      <c r="D1797" s="142" t="s">
        <v>105</v>
      </c>
    </row>
    <row r="1798" spans="1:4" x14ac:dyDescent="0.2">
      <c r="A1798" s="143" t="s">
        <v>5700</v>
      </c>
      <c r="B1798" s="10" t="s">
        <v>5698</v>
      </c>
      <c r="C1798" s="143">
        <v>1000</v>
      </c>
      <c r="D1798" s="142">
        <v>100</v>
      </c>
    </row>
    <row r="1799" spans="1:4" x14ac:dyDescent="0.2">
      <c r="A1799" s="143" t="s">
        <v>3358</v>
      </c>
      <c r="B1799" s="10" t="s">
        <v>3357</v>
      </c>
      <c r="C1799" s="143" t="s">
        <v>105</v>
      </c>
      <c r="D1799" s="142" t="s">
        <v>105</v>
      </c>
    </row>
    <row r="1800" spans="1:4" x14ac:dyDescent="0.2">
      <c r="A1800" s="143" t="s">
        <v>12693</v>
      </c>
      <c r="B1800" s="10" t="s">
        <v>7240</v>
      </c>
      <c r="C1800" s="143"/>
      <c r="D1800" s="142">
        <v>0.71</v>
      </c>
    </row>
    <row r="1801" spans="1:4" x14ac:dyDescent="0.2">
      <c r="A1801" s="143" t="s">
        <v>12692</v>
      </c>
      <c r="B1801" s="10" t="s">
        <v>7239</v>
      </c>
      <c r="C1801" s="143">
        <v>2.8</v>
      </c>
      <c r="D1801" s="142">
        <v>0.56999999999999995</v>
      </c>
    </row>
    <row r="1802" spans="1:4" x14ac:dyDescent="0.2">
      <c r="A1802" s="143" t="s">
        <v>7238</v>
      </c>
      <c r="B1802" s="10" t="s">
        <v>7237</v>
      </c>
      <c r="C1802" s="143">
        <v>17</v>
      </c>
      <c r="D1802" s="142">
        <v>8.1</v>
      </c>
    </row>
    <row r="1803" spans="1:4" x14ac:dyDescent="0.2">
      <c r="A1803" s="143" t="s">
        <v>1946</v>
      </c>
      <c r="B1803" s="10" t="s">
        <v>1945</v>
      </c>
      <c r="C1803" s="143">
        <v>57</v>
      </c>
      <c r="D1803" s="142">
        <v>5.7</v>
      </c>
    </row>
    <row r="1804" spans="1:4" x14ac:dyDescent="0.2">
      <c r="A1804" s="143" t="s">
        <v>1610</v>
      </c>
      <c r="B1804" s="10" t="s">
        <v>1609</v>
      </c>
      <c r="C1804" s="143"/>
      <c r="D1804" s="142">
        <v>2.9999999999999997E-8</v>
      </c>
    </row>
    <row r="1805" spans="1:4" x14ac:dyDescent="0.2">
      <c r="A1805" s="143" t="s">
        <v>12384</v>
      </c>
      <c r="B1805" s="10" t="s">
        <v>12383</v>
      </c>
      <c r="C1805" s="143">
        <v>50</v>
      </c>
      <c r="D1805" s="142">
        <v>5</v>
      </c>
    </row>
    <row r="1806" spans="1:4" x14ac:dyDescent="0.2">
      <c r="A1806" s="143" t="s">
        <v>10854</v>
      </c>
      <c r="B1806" s="10" t="s">
        <v>10853</v>
      </c>
      <c r="C1806" s="143">
        <v>18</v>
      </c>
      <c r="D1806" s="142">
        <v>1.8</v>
      </c>
    </row>
    <row r="1807" spans="1:4" x14ac:dyDescent="0.2">
      <c r="A1807" s="143" t="s">
        <v>9028</v>
      </c>
      <c r="B1807" s="10" t="s">
        <v>9027</v>
      </c>
      <c r="C1807" s="143">
        <v>1000</v>
      </c>
      <c r="D1807" s="142">
        <v>100</v>
      </c>
    </row>
    <row r="1808" spans="1:4" x14ac:dyDescent="0.2">
      <c r="A1808" s="143" t="s">
        <v>8868</v>
      </c>
      <c r="B1808" s="10" t="s">
        <v>8867</v>
      </c>
      <c r="C1808" s="143">
        <v>50</v>
      </c>
      <c r="D1808" s="142">
        <v>5</v>
      </c>
    </row>
    <row r="1809" spans="1:4" x14ac:dyDescent="0.2">
      <c r="A1809" s="143" t="s">
        <v>1894</v>
      </c>
      <c r="B1809" s="10" t="s">
        <v>1893</v>
      </c>
      <c r="C1809" s="143">
        <v>50</v>
      </c>
      <c r="D1809" s="142">
        <v>5</v>
      </c>
    </row>
    <row r="1810" spans="1:4" x14ac:dyDescent="0.2">
      <c r="A1810" s="143" t="s">
        <v>9177</v>
      </c>
      <c r="B1810" s="10" t="s">
        <v>9176</v>
      </c>
      <c r="C1810" s="143">
        <v>1000</v>
      </c>
      <c r="D1810" s="142">
        <v>100</v>
      </c>
    </row>
    <row r="1811" spans="1:4" x14ac:dyDescent="0.2">
      <c r="A1811" s="143" t="s">
        <v>5898</v>
      </c>
      <c r="B1811" s="10" t="s">
        <v>5897</v>
      </c>
      <c r="C1811" s="143">
        <v>100</v>
      </c>
      <c r="D1811" s="142">
        <v>10</v>
      </c>
    </row>
    <row r="1812" spans="1:4" x14ac:dyDescent="0.2">
      <c r="A1812" s="143" t="s">
        <v>857</v>
      </c>
      <c r="B1812" s="10" t="s">
        <v>856</v>
      </c>
      <c r="C1812" s="143">
        <v>2450</v>
      </c>
      <c r="D1812" s="142">
        <v>245</v>
      </c>
    </row>
    <row r="1813" spans="1:4" x14ac:dyDescent="0.2">
      <c r="A1813" s="143" t="s">
        <v>11918</v>
      </c>
      <c r="B1813" s="10" t="s">
        <v>11917</v>
      </c>
      <c r="C1813" s="143">
        <v>3500</v>
      </c>
      <c r="D1813" s="142">
        <v>350</v>
      </c>
    </row>
    <row r="1814" spans="1:4" x14ac:dyDescent="0.2">
      <c r="A1814" s="143" t="s">
        <v>3212</v>
      </c>
      <c r="B1814" s="10" t="s">
        <v>3211</v>
      </c>
      <c r="C1814" s="143">
        <v>3700</v>
      </c>
      <c r="D1814" s="142">
        <v>370</v>
      </c>
    </row>
    <row r="1815" spans="1:4" x14ac:dyDescent="0.2">
      <c r="A1815" s="143" t="s">
        <v>7082</v>
      </c>
      <c r="B1815" s="10" t="s">
        <v>7081</v>
      </c>
      <c r="C1815" s="143">
        <v>400</v>
      </c>
      <c r="D1815" s="142">
        <v>40</v>
      </c>
    </row>
    <row r="1816" spans="1:4" x14ac:dyDescent="0.2">
      <c r="A1816" s="143" t="s">
        <v>2706</v>
      </c>
      <c r="B1816" s="10" t="s">
        <v>2705</v>
      </c>
      <c r="C1816" s="143">
        <v>2200</v>
      </c>
      <c r="D1816" s="142">
        <v>220</v>
      </c>
    </row>
    <row r="1817" spans="1:4" x14ac:dyDescent="0.2">
      <c r="A1817" s="143" t="s">
        <v>3036</v>
      </c>
      <c r="B1817" s="10" t="s">
        <v>3035</v>
      </c>
      <c r="C1817" s="143">
        <v>100</v>
      </c>
      <c r="D1817" s="142">
        <v>10</v>
      </c>
    </row>
    <row r="1818" spans="1:4" x14ac:dyDescent="0.2">
      <c r="A1818" s="143" t="s">
        <v>5302</v>
      </c>
      <c r="B1818" s="10" t="s">
        <v>5301</v>
      </c>
      <c r="C1818" s="143">
        <v>350</v>
      </c>
      <c r="D1818" s="142">
        <v>35</v>
      </c>
    </row>
    <row r="1819" spans="1:4" x14ac:dyDescent="0.2">
      <c r="A1819" s="143" t="s">
        <v>9811</v>
      </c>
      <c r="B1819" s="10" t="s">
        <v>9810</v>
      </c>
      <c r="C1819" s="143">
        <v>0.1</v>
      </c>
      <c r="D1819" s="142">
        <v>0.01</v>
      </c>
    </row>
    <row r="1820" spans="1:4" x14ac:dyDescent="0.2">
      <c r="A1820" s="143" t="s">
        <v>6817</v>
      </c>
      <c r="B1820" s="10" t="s">
        <v>6816</v>
      </c>
      <c r="C1820" s="143" t="s">
        <v>105</v>
      </c>
      <c r="D1820" s="142" t="s">
        <v>105</v>
      </c>
    </row>
    <row r="1821" spans="1:4" x14ac:dyDescent="0.2">
      <c r="A1821" s="143" t="s">
        <v>6840</v>
      </c>
      <c r="B1821" s="10" t="s">
        <v>6839</v>
      </c>
      <c r="C1821" s="143">
        <v>1000</v>
      </c>
      <c r="D1821" s="142">
        <v>100</v>
      </c>
    </row>
    <row r="1822" spans="1:4" x14ac:dyDescent="0.2">
      <c r="A1822" s="143" t="s">
        <v>5660</v>
      </c>
      <c r="B1822" s="10" t="s">
        <v>5659</v>
      </c>
      <c r="C1822" s="143">
        <v>2.5</v>
      </c>
      <c r="D1822" s="142">
        <v>0.25</v>
      </c>
    </row>
    <row r="1823" spans="1:4" x14ac:dyDescent="0.2">
      <c r="A1823" s="143" t="s">
        <v>719</v>
      </c>
      <c r="B1823" s="10" t="s">
        <v>718</v>
      </c>
      <c r="C1823" s="143">
        <v>50</v>
      </c>
      <c r="D1823" s="142">
        <v>5</v>
      </c>
    </row>
    <row r="1824" spans="1:4" x14ac:dyDescent="0.2">
      <c r="A1824" s="143" t="s">
        <v>4269</v>
      </c>
      <c r="B1824" s="10" t="s">
        <v>4268</v>
      </c>
      <c r="C1824" s="143">
        <v>10</v>
      </c>
      <c r="D1824" s="142">
        <v>1</v>
      </c>
    </row>
    <row r="1825" spans="1:4" x14ac:dyDescent="0.2">
      <c r="A1825" s="143" t="s">
        <v>11712</v>
      </c>
      <c r="B1825" s="10" t="s">
        <v>11711</v>
      </c>
      <c r="C1825" s="143">
        <v>10</v>
      </c>
      <c r="D1825" s="142">
        <v>1</v>
      </c>
    </row>
    <row r="1826" spans="1:4" x14ac:dyDescent="0.2">
      <c r="A1826" s="143" t="s">
        <v>824</v>
      </c>
      <c r="B1826" s="10" t="s">
        <v>823</v>
      </c>
      <c r="C1826" s="143">
        <v>600</v>
      </c>
      <c r="D1826" s="142">
        <v>60</v>
      </c>
    </row>
    <row r="1827" spans="1:4" x14ac:dyDescent="0.2">
      <c r="A1827" s="143" t="s">
        <v>10071</v>
      </c>
      <c r="B1827" s="10" t="s">
        <v>10070</v>
      </c>
      <c r="C1827" s="143" t="s">
        <v>105</v>
      </c>
      <c r="D1827" s="142" t="s">
        <v>105</v>
      </c>
    </row>
    <row r="1828" spans="1:4" x14ac:dyDescent="0.2">
      <c r="A1828" s="143" t="s">
        <v>4294</v>
      </c>
      <c r="B1828" s="10" t="s">
        <v>4293</v>
      </c>
      <c r="C1828" s="143">
        <v>1250</v>
      </c>
      <c r="D1828" s="142">
        <v>125</v>
      </c>
    </row>
    <row r="1829" spans="1:4" x14ac:dyDescent="0.2">
      <c r="A1829" s="143" t="s">
        <v>10643</v>
      </c>
      <c r="B1829" s="10" t="s">
        <v>10642</v>
      </c>
      <c r="C1829" s="143" t="s">
        <v>105</v>
      </c>
      <c r="D1829" s="142" t="s">
        <v>105</v>
      </c>
    </row>
    <row r="1830" spans="1:4" x14ac:dyDescent="0.2">
      <c r="A1830" s="143" t="s">
        <v>346</v>
      </c>
      <c r="B1830" s="10" t="s">
        <v>345</v>
      </c>
      <c r="C1830" s="143" t="s">
        <v>105</v>
      </c>
      <c r="D1830" s="142" t="s">
        <v>105</v>
      </c>
    </row>
    <row r="1831" spans="1:4" x14ac:dyDescent="0.2">
      <c r="A1831" s="143" t="s">
        <v>347</v>
      </c>
      <c r="B1831" s="10" t="s">
        <v>345</v>
      </c>
      <c r="C1831" s="143">
        <v>1000</v>
      </c>
      <c r="D1831" s="142">
        <v>100</v>
      </c>
    </row>
    <row r="1832" spans="1:4" x14ac:dyDescent="0.2">
      <c r="A1832" s="143" t="s">
        <v>6489</v>
      </c>
      <c r="B1832" s="10" t="s">
        <v>6488</v>
      </c>
      <c r="C1832" s="143" t="s">
        <v>105</v>
      </c>
      <c r="D1832" s="142" t="s">
        <v>105</v>
      </c>
    </row>
    <row r="1833" spans="1:4" x14ac:dyDescent="0.2">
      <c r="A1833" s="143" t="s">
        <v>8215</v>
      </c>
      <c r="B1833" s="10" t="s">
        <v>8214</v>
      </c>
      <c r="C1833" s="143">
        <v>2200</v>
      </c>
      <c r="D1833" s="142">
        <v>180</v>
      </c>
    </row>
    <row r="1834" spans="1:4" x14ac:dyDescent="0.2">
      <c r="A1834" s="143" t="s">
        <v>2621</v>
      </c>
      <c r="B1834" s="10" t="s">
        <v>2620</v>
      </c>
      <c r="C1834" s="143">
        <v>8750</v>
      </c>
      <c r="D1834" s="142">
        <v>875</v>
      </c>
    </row>
    <row r="1835" spans="1:4" x14ac:dyDescent="0.2">
      <c r="A1835" s="143" t="s">
        <v>5820</v>
      </c>
      <c r="B1835" s="10" t="s">
        <v>5819</v>
      </c>
      <c r="C1835" s="143">
        <v>61</v>
      </c>
      <c r="D1835" s="142">
        <v>6.1</v>
      </c>
    </row>
    <row r="1836" spans="1:4" x14ac:dyDescent="0.2">
      <c r="A1836" s="143" t="s">
        <v>6093</v>
      </c>
      <c r="B1836" s="10" t="s">
        <v>6092</v>
      </c>
      <c r="C1836" s="143">
        <v>800</v>
      </c>
      <c r="D1836" s="142">
        <v>80</v>
      </c>
    </row>
    <row r="1837" spans="1:4" x14ac:dyDescent="0.2">
      <c r="A1837" s="143" t="s">
        <v>326</v>
      </c>
      <c r="B1837" s="10" t="s">
        <v>325</v>
      </c>
      <c r="C1837" s="143">
        <v>10000</v>
      </c>
      <c r="D1837" s="142">
        <v>1000</v>
      </c>
    </row>
    <row r="1838" spans="1:4" x14ac:dyDescent="0.2">
      <c r="A1838" s="143" t="s">
        <v>2761</v>
      </c>
      <c r="B1838" s="10" t="s">
        <v>2760</v>
      </c>
      <c r="C1838" s="143">
        <v>1000</v>
      </c>
      <c r="D1838" s="142">
        <v>100</v>
      </c>
    </row>
    <row r="1839" spans="1:4" x14ac:dyDescent="0.2">
      <c r="A1839" s="143" t="s">
        <v>11710</v>
      </c>
      <c r="B1839" s="10" t="s">
        <v>11709</v>
      </c>
      <c r="C1839" s="143">
        <v>1000</v>
      </c>
      <c r="D1839" s="142">
        <v>100</v>
      </c>
    </row>
    <row r="1840" spans="1:4" x14ac:dyDescent="0.2">
      <c r="A1840" s="143" t="s">
        <v>11845</v>
      </c>
      <c r="B1840" s="10" t="s">
        <v>11844</v>
      </c>
      <c r="C1840" s="143">
        <v>20</v>
      </c>
      <c r="D1840" s="142">
        <v>2</v>
      </c>
    </row>
    <row r="1841" spans="1:4" x14ac:dyDescent="0.2">
      <c r="A1841" s="143" t="s">
        <v>12517</v>
      </c>
      <c r="B1841" s="10" t="s">
        <v>12516</v>
      </c>
      <c r="C1841" s="143">
        <v>50</v>
      </c>
      <c r="D1841" s="142">
        <v>5</v>
      </c>
    </row>
    <row r="1842" spans="1:4" x14ac:dyDescent="0.2">
      <c r="A1842" s="143" t="s">
        <v>9188</v>
      </c>
      <c r="B1842" s="10" t="s">
        <v>9187</v>
      </c>
      <c r="C1842" s="143">
        <v>14</v>
      </c>
      <c r="D1842" s="142">
        <v>1.4</v>
      </c>
    </row>
    <row r="1843" spans="1:4" x14ac:dyDescent="0.2">
      <c r="A1843" s="143" t="s">
        <v>3767</v>
      </c>
      <c r="B1843" s="10" t="s">
        <v>3766</v>
      </c>
      <c r="C1843" s="143">
        <v>50</v>
      </c>
      <c r="D1843" s="142">
        <v>5</v>
      </c>
    </row>
    <row r="1844" spans="1:4" x14ac:dyDescent="0.2">
      <c r="A1844" s="143" t="s">
        <v>697</v>
      </c>
      <c r="B1844" s="10" t="s">
        <v>696</v>
      </c>
      <c r="C1844" s="143">
        <v>3400</v>
      </c>
      <c r="D1844" s="142">
        <v>340</v>
      </c>
    </row>
    <row r="1845" spans="1:4" x14ac:dyDescent="0.2">
      <c r="A1845" s="143" t="s">
        <v>12515</v>
      </c>
      <c r="B1845" s="10" t="s">
        <v>12514</v>
      </c>
      <c r="C1845" s="143">
        <v>50</v>
      </c>
      <c r="D1845" s="142">
        <v>5</v>
      </c>
    </row>
    <row r="1846" spans="1:4" x14ac:dyDescent="0.2">
      <c r="A1846" s="143" t="s">
        <v>9447</v>
      </c>
      <c r="B1846" s="10" t="s">
        <v>9446</v>
      </c>
      <c r="C1846" s="143" t="s">
        <v>105</v>
      </c>
      <c r="D1846" s="142" t="s">
        <v>105</v>
      </c>
    </row>
    <row r="1847" spans="1:4" x14ac:dyDescent="0.2">
      <c r="A1847" s="143" t="s">
        <v>1192</v>
      </c>
      <c r="B1847" s="10" t="s">
        <v>1191</v>
      </c>
      <c r="C1847" s="143">
        <v>5700</v>
      </c>
      <c r="D1847" s="142">
        <v>570</v>
      </c>
    </row>
    <row r="1848" spans="1:4" x14ac:dyDescent="0.2">
      <c r="A1848" s="143" t="s">
        <v>11966</v>
      </c>
      <c r="B1848" s="10" t="s">
        <v>11965</v>
      </c>
      <c r="C1848" s="143">
        <v>5700</v>
      </c>
      <c r="D1848" s="142">
        <v>570</v>
      </c>
    </row>
    <row r="1849" spans="1:4" x14ac:dyDescent="0.2">
      <c r="A1849" s="143" t="s">
        <v>11967</v>
      </c>
      <c r="B1849" s="10" t="s">
        <v>11965</v>
      </c>
      <c r="C1849" s="143" t="s">
        <v>105</v>
      </c>
      <c r="D1849" s="142" t="s">
        <v>105</v>
      </c>
    </row>
    <row r="1850" spans="1:4" x14ac:dyDescent="0.2">
      <c r="A1850" s="143" t="s">
        <v>8105</v>
      </c>
      <c r="B1850" s="10" t="s">
        <v>8104</v>
      </c>
      <c r="C1850" s="143">
        <v>0.39</v>
      </c>
      <c r="D1850" s="142">
        <v>4.3E-3</v>
      </c>
    </row>
    <row r="1851" spans="1:4" x14ac:dyDescent="0.2">
      <c r="A1851" s="143" t="s">
        <v>6045</v>
      </c>
      <c r="B1851" s="10" t="s">
        <v>6044</v>
      </c>
      <c r="C1851" s="143">
        <v>50</v>
      </c>
      <c r="D1851" s="142">
        <v>5</v>
      </c>
    </row>
    <row r="1852" spans="1:4" x14ac:dyDescent="0.2">
      <c r="A1852" s="143" t="s">
        <v>3068</v>
      </c>
      <c r="B1852" s="10" t="s">
        <v>3067</v>
      </c>
      <c r="C1852" s="143">
        <v>1</v>
      </c>
      <c r="D1852" s="142">
        <v>0.1</v>
      </c>
    </row>
    <row r="1853" spans="1:4" x14ac:dyDescent="0.2">
      <c r="A1853" s="143" t="s">
        <v>10131</v>
      </c>
      <c r="B1853" s="10" t="s">
        <v>10130</v>
      </c>
      <c r="C1853" s="143">
        <v>0.02</v>
      </c>
      <c r="D1853" s="142">
        <v>2E-3</v>
      </c>
    </row>
    <row r="1854" spans="1:4" x14ac:dyDescent="0.2">
      <c r="A1854" s="143" t="s">
        <v>7562</v>
      </c>
      <c r="B1854" s="10" t="s">
        <v>7561</v>
      </c>
      <c r="C1854" s="143">
        <v>0.39</v>
      </c>
      <c r="D1854" s="142">
        <v>4.3E-3</v>
      </c>
    </row>
    <row r="1855" spans="1:4" x14ac:dyDescent="0.2">
      <c r="A1855" s="143" t="s">
        <v>2999</v>
      </c>
      <c r="B1855" s="10" t="s">
        <v>2998</v>
      </c>
      <c r="C1855" s="143">
        <v>200</v>
      </c>
      <c r="D1855" s="142">
        <v>20</v>
      </c>
    </row>
    <row r="1856" spans="1:4" x14ac:dyDescent="0.2">
      <c r="A1856" s="143" t="s">
        <v>10330</v>
      </c>
      <c r="B1856" s="10" t="s">
        <v>10329</v>
      </c>
      <c r="C1856" s="143">
        <v>100</v>
      </c>
      <c r="D1856" s="142">
        <v>10</v>
      </c>
    </row>
    <row r="1857" spans="1:4" x14ac:dyDescent="0.2">
      <c r="A1857" s="143" t="s">
        <v>2529</v>
      </c>
      <c r="B1857" s="10" t="s">
        <v>2528</v>
      </c>
      <c r="C1857" s="143" t="s">
        <v>105</v>
      </c>
      <c r="D1857" s="142" t="s">
        <v>105</v>
      </c>
    </row>
    <row r="1858" spans="1:4" x14ac:dyDescent="0.2">
      <c r="A1858" s="143" t="s">
        <v>2530</v>
      </c>
      <c r="B1858" s="10" t="s">
        <v>2528</v>
      </c>
      <c r="C1858" s="143">
        <v>1000</v>
      </c>
      <c r="D1858" s="142">
        <v>100</v>
      </c>
    </row>
    <row r="1859" spans="1:4" x14ac:dyDescent="0.2">
      <c r="A1859" s="143" t="s">
        <v>4027</v>
      </c>
      <c r="B1859" s="10" t="s">
        <v>4026</v>
      </c>
      <c r="C1859" s="143" t="s">
        <v>105</v>
      </c>
      <c r="D1859" s="142" t="s">
        <v>105</v>
      </c>
    </row>
    <row r="1860" spans="1:4" x14ac:dyDescent="0.2">
      <c r="A1860" s="143" t="s">
        <v>9905</v>
      </c>
      <c r="B1860" s="10" t="s">
        <v>9904</v>
      </c>
      <c r="C1860" s="143">
        <v>500</v>
      </c>
      <c r="D1860" s="142">
        <v>50</v>
      </c>
    </row>
    <row r="1861" spans="1:4" x14ac:dyDescent="0.2">
      <c r="A1861" s="143" t="s">
        <v>1642</v>
      </c>
      <c r="B1861" s="10" t="s">
        <v>1641</v>
      </c>
      <c r="C1861" s="143">
        <v>1800</v>
      </c>
      <c r="D1861" s="142">
        <v>180</v>
      </c>
    </row>
    <row r="1862" spans="1:4" x14ac:dyDescent="0.2">
      <c r="A1862" s="143" t="s">
        <v>2274</v>
      </c>
      <c r="B1862" s="10" t="s">
        <v>2273</v>
      </c>
      <c r="C1862" s="143">
        <v>1500</v>
      </c>
      <c r="D1862" s="142">
        <v>150</v>
      </c>
    </row>
    <row r="1863" spans="1:4" x14ac:dyDescent="0.2">
      <c r="A1863" s="143" t="s">
        <v>8287</v>
      </c>
      <c r="B1863" s="10" t="s">
        <v>8286</v>
      </c>
      <c r="C1863" s="143">
        <v>2.7</v>
      </c>
      <c r="D1863" s="142">
        <v>0.25</v>
      </c>
    </row>
    <row r="1864" spans="1:4" x14ac:dyDescent="0.2">
      <c r="A1864" s="143" t="s">
        <v>10920</v>
      </c>
      <c r="B1864" s="10" t="s">
        <v>10919</v>
      </c>
      <c r="C1864" s="143" t="s">
        <v>105</v>
      </c>
      <c r="D1864" s="142" t="s">
        <v>105</v>
      </c>
    </row>
    <row r="1865" spans="1:4" x14ac:dyDescent="0.2">
      <c r="A1865" s="143" t="s">
        <v>10921</v>
      </c>
      <c r="B1865" s="10" t="s">
        <v>10919</v>
      </c>
      <c r="C1865" s="143">
        <v>1000</v>
      </c>
      <c r="D1865" s="142">
        <v>100</v>
      </c>
    </row>
    <row r="1866" spans="1:4" x14ac:dyDescent="0.2">
      <c r="A1866" s="143" t="s">
        <v>1747</v>
      </c>
      <c r="B1866" s="10" t="s">
        <v>1746</v>
      </c>
      <c r="C1866" s="143">
        <v>1000</v>
      </c>
      <c r="D1866" s="142">
        <v>100</v>
      </c>
    </row>
    <row r="1867" spans="1:4" x14ac:dyDescent="0.2">
      <c r="A1867" s="143" t="s">
        <v>11944</v>
      </c>
      <c r="B1867" s="10" t="s">
        <v>11943</v>
      </c>
      <c r="C1867" s="143">
        <v>340</v>
      </c>
      <c r="D1867" s="142">
        <v>34</v>
      </c>
    </row>
    <row r="1868" spans="1:4" x14ac:dyDescent="0.2">
      <c r="A1868" s="143" t="s">
        <v>1076</v>
      </c>
      <c r="B1868" s="10" t="s">
        <v>1075</v>
      </c>
      <c r="C1868" s="143">
        <v>5700</v>
      </c>
      <c r="D1868" s="142">
        <v>570</v>
      </c>
    </row>
    <row r="1869" spans="1:4" x14ac:dyDescent="0.2">
      <c r="A1869" s="143" t="s">
        <v>1077</v>
      </c>
      <c r="B1869" s="10" t="s">
        <v>1075</v>
      </c>
      <c r="C1869" s="143" t="s">
        <v>105</v>
      </c>
      <c r="D1869" s="142" t="s">
        <v>105</v>
      </c>
    </row>
    <row r="1870" spans="1:4" x14ac:dyDescent="0.2">
      <c r="A1870" s="143" t="s">
        <v>1202</v>
      </c>
      <c r="B1870" s="10" t="s">
        <v>1201</v>
      </c>
      <c r="C1870" s="143">
        <v>5700</v>
      </c>
      <c r="D1870" s="142">
        <v>570</v>
      </c>
    </row>
    <row r="1871" spans="1:4" x14ac:dyDescent="0.2">
      <c r="A1871" s="143" t="s">
        <v>1203</v>
      </c>
      <c r="B1871" s="10" t="s">
        <v>1201</v>
      </c>
      <c r="C1871" s="143" t="s">
        <v>105</v>
      </c>
      <c r="D1871" s="142" t="s">
        <v>105</v>
      </c>
    </row>
    <row r="1872" spans="1:4" x14ac:dyDescent="0.2">
      <c r="A1872" s="143" t="s">
        <v>9903</v>
      </c>
      <c r="B1872" s="10" t="s">
        <v>9902</v>
      </c>
      <c r="C1872" s="143">
        <v>7</v>
      </c>
      <c r="D1872" s="142">
        <v>0.7</v>
      </c>
    </row>
    <row r="1873" spans="1:4" x14ac:dyDescent="0.2">
      <c r="A1873" s="143" t="s">
        <v>9150</v>
      </c>
      <c r="B1873" s="10" t="s">
        <v>9149</v>
      </c>
      <c r="C1873" s="143" t="s">
        <v>105</v>
      </c>
      <c r="D1873" s="142" t="s">
        <v>105</v>
      </c>
    </row>
    <row r="1874" spans="1:4" x14ac:dyDescent="0.2">
      <c r="A1874" s="143" t="s">
        <v>9151</v>
      </c>
      <c r="B1874" s="10" t="s">
        <v>9149</v>
      </c>
      <c r="C1874" s="143">
        <v>600</v>
      </c>
      <c r="D1874" s="142">
        <v>60</v>
      </c>
    </row>
    <row r="1875" spans="1:4" x14ac:dyDescent="0.2">
      <c r="A1875" s="143" t="s">
        <v>11349</v>
      </c>
      <c r="B1875" s="10" t="s">
        <v>11348</v>
      </c>
      <c r="C1875" s="143">
        <v>70</v>
      </c>
      <c r="D1875" s="142">
        <v>7</v>
      </c>
    </row>
    <row r="1876" spans="1:4" x14ac:dyDescent="0.2">
      <c r="A1876" s="143" t="s">
        <v>7475</v>
      </c>
      <c r="B1876" s="10" t="s">
        <v>7474</v>
      </c>
      <c r="C1876" s="143">
        <v>60</v>
      </c>
      <c r="D1876" s="142">
        <v>6</v>
      </c>
    </row>
    <row r="1877" spans="1:4" x14ac:dyDescent="0.2">
      <c r="A1877" s="143" t="s">
        <v>5999</v>
      </c>
      <c r="B1877" s="10" t="s">
        <v>5998</v>
      </c>
      <c r="C1877" s="143">
        <v>1330</v>
      </c>
      <c r="D1877" s="142">
        <v>133</v>
      </c>
    </row>
    <row r="1878" spans="1:4" x14ac:dyDescent="0.2">
      <c r="A1878" s="143" t="s">
        <v>3906</v>
      </c>
      <c r="B1878" s="10" t="s">
        <v>3905</v>
      </c>
      <c r="C1878" s="143">
        <v>20</v>
      </c>
      <c r="D1878" s="142">
        <v>2</v>
      </c>
    </row>
    <row r="1879" spans="1:4" x14ac:dyDescent="0.2">
      <c r="A1879" s="143" t="s">
        <v>1530</v>
      </c>
      <c r="B1879" s="10" t="s">
        <v>1529</v>
      </c>
      <c r="C1879" s="143">
        <v>140</v>
      </c>
      <c r="D1879" s="142">
        <v>14</v>
      </c>
    </row>
    <row r="1880" spans="1:4" x14ac:dyDescent="0.2">
      <c r="A1880" s="143" t="s">
        <v>1033</v>
      </c>
      <c r="B1880" s="10" t="s">
        <v>1032</v>
      </c>
      <c r="C1880" s="143">
        <v>1500</v>
      </c>
      <c r="D1880" s="142">
        <v>150</v>
      </c>
    </row>
    <row r="1881" spans="1:4" x14ac:dyDescent="0.2">
      <c r="A1881" s="143" t="s">
        <v>1210</v>
      </c>
      <c r="B1881" s="10" t="s">
        <v>1209</v>
      </c>
      <c r="C1881" s="143">
        <v>1500</v>
      </c>
      <c r="D1881" s="142">
        <v>150</v>
      </c>
    </row>
    <row r="1882" spans="1:4" x14ac:dyDescent="0.2">
      <c r="A1882" s="143" t="s">
        <v>1211</v>
      </c>
      <c r="B1882" s="10" t="s">
        <v>1209</v>
      </c>
      <c r="C1882" s="143" t="s">
        <v>105</v>
      </c>
      <c r="D1882" s="142" t="s">
        <v>105</v>
      </c>
    </row>
    <row r="1883" spans="1:4" x14ac:dyDescent="0.2">
      <c r="A1883" s="143" t="s">
        <v>4208</v>
      </c>
      <c r="B1883" s="10" t="s">
        <v>4207</v>
      </c>
      <c r="C1883" s="143" t="s">
        <v>105</v>
      </c>
      <c r="D1883" s="142" t="s">
        <v>105</v>
      </c>
    </row>
    <row r="1884" spans="1:4" x14ac:dyDescent="0.2">
      <c r="A1884" s="143" t="s">
        <v>10982</v>
      </c>
      <c r="B1884" s="10" t="s">
        <v>10981</v>
      </c>
      <c r="C1884" s="143" t="s">
        <v>105</v>
      </c>
      <c r="D1884" s="142" t="s">
        <v>105</v>
      </c>
    </row>
    <row r="1885" spans="1:4" x14ac:dyDescent="0.2">
      <c r="A1885" s="143" t="s">
        <v>10983</v>
      </c>
      <c r="B1885" s="10" t="s">
        <v>10981</v>
      </c>
      <c r="C1885" s="143">
        <v>1000</v>
      </c>
      <c r="D1885" s="142">
        <v>100</v>
      </c>
    </row>
    <row r="1886" spans="1:4" x14ac:dyDescent="0.2">
      <c r="A1886" s="143" t="s">
        <v>3011</v>
      </c>
      <c r="B1886" s="10" t="s">
        <v>3010</v>
      </c>
      <c r="C1886" s="143">
        <v>13</v>
      </c>
      <c r="D1886" s="142">
        <v>1.3</v>
      </c>
    </row>
    <row r="1887" spans="1:4" x14ac:dyDescent="0.2">
      <c r="A1887" s="143" t="s">
        <v>5159</v>
      </c>
      <c r="B1887" s="10" t="s">
        <v>5158</v>
      </c>
      <c r="C1887" s="143">
        <v>25</v>
      </c>
      <c r="D1887" s="142">
        <v>2.5</v>
      </c>
    </row>
    <row r="1888" spans="1:4" x14ac:dyDescent="0.2">
      <c r="A1888" s="143" t="s">
        <v>4247</v>
      </c>
      <c r="B1888" s="10" t="s">
        <v>4246</v>
      </c>
      <c r="C1888" s="143">
        <v>5</v>
      </c>
      <c r="D1888" s="142">
        <v>0.5</v>
      </c>
    </row>
    <row r="1889" spans="1:4" x14ac:dyDescent="0.2">
      <c r="A1889" s="143" t="s">
        <v>8847</v>
      </c>
      <c r="B1889" s="10" t="s">
        <v>8846</v>
      </c>
      <c r="C1889" s="143" t="s">
        <v>105</v>
      </c>
      <c r="D1889" s="142" t="s">
        <v>105</v>
      </c>
    </row>
    <row r="1890" spans="1:4" x14ac:dyDescent="0.2">
      <c r="A1890" s="143" t="s">
        <v>8848</v>
      </c>
      <c r="B1890" s="10" t="s">
        <v>8846</v>
      </c>
      <c r="C1890" s="143">
        <v>1000</v>
      </c>
      <c r="D1890" s="142">
        <v>100</v>
      </c>
    </row>
    <row r="1891" spans="1:4" x14ac:dyDescent="0.2">
      <c r="A1891" s="143" t="s">
        <v>12027</v>
      </c>
      <c r="B1891" s="10" t="s">
        <v>12026</v>
      </c>
      <c r="C1891" s="143">
        <v>3500</v>
      </c>
      <c r="D1891" s="142">
        <v>350</v>
      </c>
    </row>
    <row r="1892" spans="1:4" x14ac:dyDescent="0.2">
      <c r="A1892" s="143" t="s">
        <v>2090</v>
      </c>
      <c r="B1892" s="10" t="s">
        <v>2089</v>
      </c>
      <c r="C1892" s="143">
        <v>1500</v>
      </c>
      <c r="D1892" s="142">
        <v>150</v>
      </c>
    </row>
    <row r="1893" spans="1:4" x14ac:dyDescent="0.2">
      <c r="A1893" s="143" t="s">
        <v>9689</v>
      </c>
      <c r="B1893" s="10" t="s">
        <v>9688</v>
      </c>
      <c r="C1893" s="143">
        <v>1</v>
      </c>
      <c r="D1893" s="142">
        <v>0.1</v>
      </c>
    </row>
    <row r="1894" spans="1:4" x14ac:dyDescent="0.2">
      <c r="A1894" s="143" t="s">
        <v>4193</v>
      </c>
      <c r="B1894" s="10" t="s">
        <v>4192</v>
      </c>
      <c r="C1894" s="143">
        <v>10</v>
      </c>
      <c r="D1894" s="142">
        <v>1</v>
      </c>
    </row>
    <row r="1895" spans="1:4" x14ac:dyDescent="0.2">
      <c r="A1895" s="143" t="s">
        <v>4350</v>
      </c>
      <c r="B1895" s="10" t="s">
        <v>4349</v>
      </c>
      <c r="C1895" s="143">
        <v>0.5</v>
      </c>
      <c r="D1895" s="142">
        <v>0.05</v>
      </c>
    </row>
    <row r="1896" spans="1:4" x14ac:dyDescent="0.2">
      <c r="A1896" s="143" t="s">
        <v>12324</v>
      </c>
      <c r="B1896" s="10" t="s">
        <v>12323</v>
      </c>
      <c r="C1896" s="143">
        <v>0.5</v>
      </c>
      <c r="D1896" s="142">
        <v>0.05</v>
      </c>
    </row>
    <row r="1897" spans="1:4" x14ac:dyDescent="0.2">
      <c r="A1897" s="143" t="s">
        <v>11932</v>
      </c>
      <c r="B1897" s="10" t="s">
        <v>11931</v>
      </c>
      <c r="C1897" s="143">
        <v>5700</v>
      </c>
      <c r="D1897" s="142">
        <v>570</v>
      </c>
    </row>
    <row r="1898" spans="1:4" x14ac:dyDescent="0.2">
      <c r="A1898" s="143" t="s">
        <v>5844</v>
      </c>
      <c r="B1898" s="10" t="s">
        <v>5843</v>
      </c>
      <c r="C1898" s="143" t="s">
        <v>105</v>
      </c>
      <c r="D1898" s="142" t="s">
        <v>105</v>
      </c>
    </row>
    <row r="1899" spans="1:4" x14ac:dyDescent="0.2">
      <c r="A1899" s="143" t="s">
        <v>10029</v>
      </c>
      <c r="B1899" s="10" t="s">
        <v>10028</v>
      </c>
      <c r="C1899" s="143" t="s">
        <v>105</v>
      </c>
      <c r="D1899" s="142" t="s">
        <v>105</v>
      </c>
    </row>
    <row r="1900" spans="1:4" x14ac:dyDescent="0.2">
      <c r="A1900" s="143" t="s">
        <v>10535</v>
      </c>
      <c r="B1900" s="10" t="s">
        <v>10534</v>
      </c>
      <c r="C1900" s="143" t="s">
        <v>105</v>
      </c>
      <c r="D1900" s="142" t="s">
        <v>105</v>
      </c>
    </row>
    <row r="1901" spans="1:4" x14ac:dyDescent="0.2">
      <c r="A1901" s="143" t="s">
        <v>11948</v>
      </c>
      <c r="B1901" s="10" t="s">
        <v>11947</v>
      </c>
      <c r="C1901" s="143">
        <v>10</v>
      </c>
      <c r="D1901" s="142">
        <v>1</v>
      </c>
    </row>
    <row r="1902" spans="1:4" x14ac:dyDescent="0.2">
      <c r="A1902" s="143" t="s">
        <v>12480</v>
      </c>
      <c r="B1902" s="10" t="s">
        <v>12479</v>
      </c>
      <c r="C1902" s="143">
        <v>20</v>
      </c>
      <c r="D1902" s="142">
        <v>2</v>
      </c>
    </row>
    <row r="1903" spans="1:4" x14ac:dyDescent="0.2">
      <c r="A1903" s="143" t="s">
        <v>1836</v>
      </c>
      <c r="B1903" s="10" t="s">
        <v>1835</v>
      </c>
      <c r="C1903" s="143">
        <v>3500</v>
      </c>
      <c r="D1903" s="142">
        <v>350</v>
      </c>
    </row>
    <row r="1904" spans="1:4" x14ac:dyDescent="0.2">
      <c r="A1904" s="143" t="s">
        <v>118</v>
      </c>
      <c r="B1904" s="10" t="s">
        <v>117</v>
      </c>
      <c r="C1904" s="143">
        <v>1250</v>
      </c>
      <c r="D1904" s="142">
        <v>125</v>
      </c>
    </row>
    <row r="1905" spans="1:4" x14ac:dyDescent="0.2">
      <c r="A1905" s="143" t="s">
        <v>10610</v>
      </c>
      <c r="B1905" s="10" t="s">
        <v>10609</v>
      </c>
      <c r="C1905" s="143">
        <v>220</v>
      </c>
      <c r="D1905" s="142">
        <v>22</v>
      </c>
    </row>
    <row r="1906" spans="1:4" x14ac:dyDescent="0.2">
      <c r="A1906" s="143" t="s">
        <v>11543</v>
      </c>
      <c r="B1906" s="10" t="s">
        <v>11542</v>
      </c>
      <c r="C1906" s="143">
        <v>5</v>
      </c>
      <c r="D1906" s="142">
        <v>0.5</v>
      </c>
    </row>
    <row r="1907" spans="1:4" x14ac:dyDescent="0.2">
      <c r="A1907" s="143" t="s">
        <v>156</v>
      </c>
      <c r="B1907" s="10" t="s">
        <v>155</v>
      </c>
      <c r="C1907" s="143">
        <v>20</v>
      </c>
      <c r="D1907" s="142">
        <v>2</v>
      </c>
    </row>
    <row r="1908" spans="1:4" x14ac:dyDescent="0.2">
      <c r="A1908" s="143" t="s">
        <v>5800</v>
      </c>
      <c r="B1908" s="10" t="s">
        <v>5799</v>
      </c>
      <c r="C1908" s="143">
        <v>1.1000000000000001</v>
      </c>
      <c r="D1908" s="142">
        <v>0.11</v>
      </c>
    </row>
    <row r="1909" spans="1:4" x14ac:dyDescent="0.2">
      <c r="A1909" s="143" t="s">
        <v>4348</v>
      </c>
      <c r="B1909" s="10" t="s">
        <v>4347</v>
      </c>
      <c r="C1909" s="143">
        <v>0.5</v>
      </c>
      <c r="D1909" s="142">
        <v>0.05</v>
      </c>
    </row>
    <row r="1910" spans="1:4" x14ac:dyDescent="0.2">
      <c r="A1910" s="143" t="s">
        <v>2048</v>
      </c>
      <c r="B1910" s="10" t="s">
        <v>2047</v>
      </c>
      <c r="C1910" s="143">
        <v>50</v>
      </c>
      <c r="D1910" s="142">
        <v>5</v>
      </c>
    </row>
    <row r="1911" spans="1:4" x14ac:dyDescent="0.2">
      <c r="A1911" s="143" t="s">
        <v>8921</v>
      </c>
      <c r="B1911" s="10" t="s">
        <v>8920</v>
      </c>
      <c r="C1911" s="143">
        <v>100</v>
      </c>
      <c r="D1911" s="142">
        <v>10</v>
      </c>
    </row>
    <row r="1912" spans="1:4" x14ac:dyDescent="0.2">
      <c r="A1912" s="143" t="s">
        <v>11612</v>
      </c>
      <c r="B1912" s="10" t="s">
        <v>11611</v>
      </c>
      <c r="C1912" s="143">
        <v>100</v>
      </c>
      <c r="D1912" s="142">
        <v>10</v>
      </c>
    </row>
    <row r="1913" spans="1:4" x14ac:dyDescent="0.2">
      <c r="A1913" s="143" t="s">
        <v>10471</v>
      </c>
      <c r="B1913" s="10" t="s">
        <v>10470</v>
      </c>
      <c r="C1913" s="143" t="s">
        <v>105</v>
      </c>
      <c r="D1913" s="142" t="s">
        <v>105</v>
      </c>
    </row>
    <row r="1914" spans="1:4" x14ac:dyDescent="0.2">
      <c r="A1914" s="143" t="s">
        <v>7739</v>
      </c>
      <c r="B1914" s="10" t="s">
        <v>7738</v>
      </c>
      <c r="C1914" s="143">
        <v>0.5</v>
      </c>
      <c r="D1914" s="142">
        <v>0.05</v>
      </c>
    </row>
    <row r="1915" spans="1:4" x14ac:dyDescent="0.2">
      <c r="A1915" s="143" t="s">
        <v>1783</v>
      </c>
      <c r="B1915" s="10" t="s">
        <v>1782</v>
      </c>
      <c r="C1915" s="143" t="s">
        <v>105</v>
      </c>
      <c r="D1915" s="142" t="s">
        <v>105</v>
      </c>
    </row>
    <row r="1916" spans="1:4" x14ac:dyDescent="0.2">
      <c r="A1916" s="143" t="s">
        <v>1528</v>
      </c>
      <c r="B1916" s="10" t="s">
        <v>1527</v>
      </c>
      <c r="C1916" s="143">
        <v>125</v>
      </c>
      <c r="D1916" s="142">
        <v>12.5</v>
      </c>
    </row>
    <row r="1917" spans="1:4" x14ac:dyDescent="0.2">
      <c r="A1917" s="143" t="s">
        <v>2633</v>
      </c>
      <c r="B1917" s="10" t="s">
        <v>2632</v>
      </c>
      <c r="C1917" s="143">
        <v>1700</v>
      </c>
      <c r="D1917" s="142">
        <v>330</v>
      </c>
    </row>
    <row r="1918" spans="1:4" x14ac:dyDescent="0.2">
      <c r="A1918" s="143" t="s">
        <v>5284</v>
      </c>
      <c r="B1918" s="10" t="s">
        <v>5283</v>
      </c>
      <c r="C1918" s="143">
        <v>5700</v>
      </c>
      <c r="D1918" s="142">
        <v>570</v>
      </c>
    </row>
    <row r="1919" spans="1:4" x14ac:dyDescent="0.2">
      <c r="A1919" s="143" t="s">
        <v>5292</v>
      </c>
      <c r="B1919" s="10" t="s">
        <v>5291</v>
      </c>
      <c r="C1919" s="143">
        <v>5700</v>
      </c>
      <c r="D1919" s="142">
        <v>570</v>
      </c>
    </row>
    <row r="1920" spans="1:4" x14ac:dyDescent="0.2">
      <c r="A1920" s="143" t="s">
        <v>11938</v>
      </c>
      <c r="B1920" s="10" t="s">
        <v>11937</v>
      </c>
      <c r="C1920" s="143">
        <v>5700</v>
      </c>
      <c r="D1920" s="142">
        <v>570</v>
      </c>
    </row>
    <row r="1921" spans="1:4" x14ac:dyDescent="0.2">
      <c r="A1921" s="143" t="s">
        <v>11781</v>
      </c>
      <c r="B1921" s="10" t="s">
        <v>11780</v>
      </c>
      <c r="C1921" s="143" t="s">
        <v>105</v>
      </c>
      <c r="D1921" s="142" t="s">
        <v>105</v>
      </c>
    </row>
    <row r="1922" spans="1:4" x14ac:dyDescent="0.2">
      <c r="A1922" s="143" t="s">
        <v>2741</v>
      </c>
      <c r="B1922" s="10" t="s">
        <v>2740</v>
      </c>
      <c r="C1922" s="143">
        <v>50</v>
      </c>
      <c r="D1922" s="142">
        <v>5</v>
      </c>
    </row>
    <row r="1923" spans="1:4" x14ac:dyDescent="0.2">
      <c r="A1923" s="143" t="s">
        <v>9807</v>
      </c>
      <c r="B1923" s="10" t="s">
        <v>9806</v>
      </c>
      <c r="C1923" s="143">
        <v>10230</v>
      </c>
      <c r="D1923" s="142">
        <v>1023</v>
      </c>
    </row>
    <row r="1924" spans="1:4" x14ac:dyDescent="0.2">
      <c r="A1924" s="143" t="s">
        <v>11610</v>
      </c>
      <c r="B1924" s="10" t="s">
        <v>11609</v>
      </c>
      <c r="C1924" s="143">
        <v>60</v>
      </c>
      <c r="D1924" s="142">
        <v>6</v>
      </c>
    </row>
    <row r="1925" spans="1:4" x14ac:dyDescent="0.2">
      <c r="A1925" s="143" t="s">
        <v>3062</v>
      </c>
      <c r="B1925" s="10" t="s">
        <v>3061</v>
      </c>
      <c r="C1925" s="143">
        <v>1450</v>
      </c>
      <c r="D1925" s="142">
        <v>145</v>
      </c>
    </row>
    <row r="1926" spans="1:4" x14ac:dyDescent="0.2">
      <c r="A1926" s="143" t="s">
        <v>1745</v>
      </c>
      <c r="B1926" s="10" t="s">
        <v>1744</v>
      </c>
      <c r="C1926" s="143">
        <v>5700</v>
      </c>
      <c r="D1926" s="142">
        <v>570</v>
      </c>
    </row>
    <row r="1927" spans="1:4" x14ac:dyDescent="0.2">
      <c r="A1927" s="143" t="s">
        <v>7859</v>
      </c>
      <c r="B1927" s="10" t="s">
        <v>7858</v>
      </c>
      <c r="C1927" s="143">
        <v>3750</v>
      </c>
      <c r="D1927" s="142">
        <v>375</v>
      </c>
    </row>
    <row r="1928" spans="1:4" x14ac:dyDescent="0.2">
      <c r="A1928" s="143" t="s">
        <v>9718</v>
      </c>
      <c r="B1928" s="10" t="s">
        <v>9717</v>
      </c>
      <c r="C1928" s="143">
        <v>0.13</v>
      </c>
      <c r="D1928" s="142">
        <v>1.2999999999999999E-2</v>
      </c>
    </row>
    <row r="1929" spans="1:4" x14ac:dyDescent="0.2">
      <c r="A1929" s="143" t="s">
        <v>5828</v>
      </c>
      <c r="B1929" s="10" t="s">
        <v>5827</v>
      </c>
      <c r="C1929" s="143">
        <v>50</v>
      </c>
      <c r="D1929" s="142">
        <v>5</v>
      </c>
    </row>
    <row r="1930" spans="1:4" x14ac:dyDescent="0.2">
      <c r="A1930" s="143" t="s">
        <v>9626</v>
      </c>
      <c r="B1930" s="10" t="s">
        <v>9625</v>
      </c>
      <c r="C1930" s="143" t="s">
        <v>105</v>
      </c>
      <c r="D1930" s="142" t="s">
        <v>105</v>
      </c>
    </row>
    <row r="1931" spans="1:4" x14ac:dyDescent="0.2">
      <c r="A1931" s="143" t="s">
        <v>10554</v>
      </c>
      <c r="B1931" s="10" t="s">
        <v>10553</v>
      </c>
      <c r="C1931" s="143">
        <v>220</v>
      </c>
      <c r="D1931" s="142">
        <v>22</v>
      </c>
    </row>
    <row r="1932" spans="1:4" x14ac:dyDescent="0.2">
      <c r="A1932" s="143" t="s">
        <v>11020</v>
      </c>
      <c r="B1932" s="10" t="s">
        <v>11019</v>
      </c>
      <c r="C1932" s="143" t="s">
        <v>105</v>
      </c>
      <c r="D1932" s="142" t="s">
        <v>105</v>
      </c>
    </row>
    <row r="1933" spans="1:4" x14ac:dyDescent="0.2">
      <c r="A1933" s="143" t="s">
        <v>2126</v>
      </c>
      <c r="B1933" s="10" t="s">
        <v>2125</v>
      </c>
      <c r="C1933" s="143">
        <v>650</v>
      </c>
      <c r="D1933" s="142">
        <v>65</v>
      </c>
    </row>
    <row r="1934" spans="1:4" x14ac:dyDescent="0.2">
      <c r="A1934" s="143" t="s">
        <v>5607</v>
      </c>
      <c r="B1934" s="10" t="s">
        <v>5606</v>
      </c>
      <c r="C1934" s="143">
        <v>80</v>
      </c>
      <c r="D1934" s="142">
        <v>8</v>
      </c>
    </row>
    <row r="1935" spans="1:4" x14ac:dyDescent="0.2">
      <c r="A1935" s="143" t="s">
        <v>1862</v>
      </c>
      <c r="B1935" s="10" t="s">
        <v>1861</v>
      </c>
      <c r="C1935" s="143">
        <v>46</v>
      </c>
      <c r="D1935" s="142">
        <v>4.5999999999999996</v>
      </c>
    </row>
    <row r="1936" spans="1:4" x14ac:dyDescent="0.2">
      <c r="A1936" s="143" t="s">
        <v>9830</v>
      </c>
      <c r="B1936" s="10" t="s">
        <v>9829</v>
      </c>
      <c r="C1936" s="143">
        <v>0.5</v>
      </c>
      <c r="D1936" s="142">
        <v>0.05</v>
      </c>
    </row>
    <row r="1937" spans="1:4" ht="28.5" x14ac:dyDescent="0.2">
      <c r="A1937" s="143" t="s">
        <v>11851</v>
      </c>
      <c r="B1937" s="10" t="s">
        <v>11850</v>
      </c>
      <c r="C1937" s="143">
        <v>50</v>
      </c>
      <c r="D1937" s="142">
        <v>5</v>
      </c>
    </row>
    <row r="1938" spans="1:4" x14ac:dyDescent="0.2">
      <c r="A1938" s="143" t="s">
        <v>3034</v>
      </c>
      <c r="B1938" s="10" t="s">
        <v>3033</v>
      </c>
      <c r="C1938" s="143">
        <v>100</v>
      </c>
      <c r="D1938" s="142">
        <v>10</v>
      </c>
    </row>
    <row r="1939" spans="1:4" x14ac:dyDescent="0.2">
      <c r="A1939" s="143" t="s">
        <v>1471</v>
      </c>
      <c r="B1939" s="10" t="s">
        <v>1470</v>
      </c>
      <c r="C1939" s="143" t="s">
        <v>105</v>
      </c>
      <c r="D1939" s="142" t="s">
        <v>105</v>
      </c>
    </row>
    <row r="1940" spans="1:4" x14ac:dyDescent="0.2">
      <c r="A1940" s="143" t="s">
        <v>1472</v>
      </c>
      <c r="B1940" s="10" t="s">
        <v>1470</v>
      </c>
      <c r="C1940" s="143">
        <v>500</v>
      </c>
      <c r="D1940" s="142">
        <v>50</v>
      </c>
    </row>
    <row r="1941" spans="1:4" x14ac:dyDescent="0.2">
      <c r="A1941" s="143" t="s">
        <v>6586</v>
      </c>
      <c r="B1941" s="10" t="s">
        <v>6585</v>
      </c>
      <c r="C1941" s="143">
        <v>97</v>
      </c>
      <c r="D1941" s="142">
        <v>7</v>
      </c>
    </row>
    <row r="1942" spans="1:4" x14ac:dyDescent="0.2">
      <c r="A1942" s="143" t="s">
        <v>11952</v>
      </c>
      <c r="B1942" s="10" t="s">
        <v>11951</v>
      </c>
      <c r="C1942" s="143">
        <v>1800</v>
      </c>
      <c r="D1942" s="142">
        <v>180</v>
      </c>
    </row>
    <row r="1943" spans="1:4" x14ac:dyDescent="0.2">
      <c r="A1943" s="143" t="s">
        <v>7554</v>
      </c>
      <c r="B1943" s="10" t="s">
        <v>7553</v>
      </c>
      <c r="C1943" s="143">
        <v>20</v>
      </c>
      <c r="D1943" s="142">
        <v>2</v>
      </c>
    </row>
    <row r="1944" spans="1:4" x14ac:dyDescent="0.2">
      <c r="A1944" s="143" t="s">
        <v>1723</v>
      </c>
      <c r="B1944" s="10" t="s">
        <v>1722</v>
      </c>
      <c r="C1944" s="143">
        <v>20</v>
      </c>
      <c r="D1944" s="142">
        <v>2</v>
      </c>
    </row>
    <row r="1945" spans="1:4" x14ac:dyDescent="0.2">
      <c r="A1945" s="143" t="s">
        <v>12048</v>
      </c>
      <c r="B1945" s="10" t="s">
        <v>12047</v>
      </c>
      <c r="C1945" s="143">
        <v>51</v>
      </c>
      <c r="D1945" s="142">
        <v>7.5</v>
      </c>
    </row>
    <row r="1946" spans="1:4" x14ac:dyDescent="0.2">
      <c r="A1946" s="143" t="s">
        <v>1688</v>
      </c>
      <c r="B1946" s="10" t="s">
        <v>1687</v>
      </c>
      <c r="C1946" s="143">
        <v>1700</v>
      </c>
      <c r="D1946" s="142">
        <v>330</v>
      </c>
    </row>
    <row r="1947" spans="1:4" x14ac:dyDescent="0.2">
      <c r="A1947" s="143" t="s">
        <v>1599</v>
      </c>
      <c r="B1947" s="10" t="s">
        <v>1598</v>
      </c>
      <c r="C1947" s="143">
        <v>1700</v>
      </c>
      <c r="D1947" s="142">
        <v>330</v>
      </c>
    </row>
    <row r="1948" spans="1:4" x14ac:dyDescent="0.2">
      <c r="A1948" s="143" t="s">
        <v>2565</v>
      </c>
      <c r="B1948" s="10" t="s">
        <v>2564</v>
      </c>
      <c r="C1948" s="143">
        <v>1700</v>
      </c>
      <c r="D1948" s="142">
        <v>330</v>
      </c>
    </row>
    <row r="1949" spans="1:4" x14ac:dyDescent="0.2">
      <c r="A1949" s="143" t="s">
        <v>2613</v>
      </c>
      <c r="B1949" s="10" t="s">
        <v>2612</v>
      </c>
      <c r="C1949" s="143">
        <v>1700</v>
      </c>
      <c r="D1949" s="142">
        <v>330</v>
      </c>
    </row>
    <row r="1950" spans="1:4" x14ac:dyDescent="0.2">
      <c r="A1950" s="143" t="s">
        <v>2619</v>
      </c>
      <c r="B1950" s="10" t="s">
        <v>2618</v>
      </c>
      <c r="C1950" s="143">
        <v>1700</v>
      </c>
      <c r="D1950" s="142">
        <v>330</v>
      </c>
    </row>
    <row r="1951" spans="1:4" x14ac:dyDescent="0.2">
      <c r="A1951" s="143" t="s">
        <v>2794</v>
      </c>
      <c r="B1951" s="10" t="s">
        <v>2793</v>
      </c>
      <c r="C1951" s="143">
        <v>1700</v>
      </c>
      <c r="D1951" s="142">
        <v>330</v>
      </c>
    </row>
    <row r="1952" spans="1:4" x14ac:dyDescent="0.2">
      <c r="A1952" s="143" t="s">
        <v>1454</v>
      </c>
      <c r="B1952" s="10" t="s">
        <v>1453</v>
      </c>
      <c r="C1952" s="143">
        <v>1700</v>
      </c>
      <c r="D1952" s="142">
        <v>330</v>
      </c>
    </row>
    <row r="1953" spans="1:4" x14ac:dyDescent="0.2">
      <c r="A1953" s="143" t="s">
        <v>2779</v>
      </c>
      <c r="B1953" s="10" t="s">
        <v>2778</v>
      </c>
      <c r="C1953" s="143">
        <v>5700</v>
      </c>
      <c r="D1953" s="142">
        <v>570</v>
      </c>
    </row>
    <row r="1954" spans="1:4" x14ac:dyDescent="0.2">
      <c r="A1954" s="143" t="s">
        <v>8606</v>
      </c>
      <c r="B1954" s="10" t="s">
        <v>8605</v>
      </c>
      <c r="C1954" s="143">
        <v>1000</v>
      </c>
      <c r="D1954" s="142">
        <v>100</v>
      </c>
    </row>
    <row r="1955" spans="1:4" x14ac:dyDescent="0.2">
      <c r="A1955" s="143" t="s">
        <v>8681</v>
      </c>
      <c r="B1955" s="10" t="s">
        <v>8680</v>
      </c>
      <c r="C1955" s="143">
        <v>1000</v>
      </c>
      <c r="D1955" s="142">
        <v>100</v>
      </c>
    </row>
    <row r="1956" spans="1:4" x14ac:dyDescent="0.2">
      <c r="A1956" s="143" t="s">
        <v>8402</v>
      </c>
      <c r="B1956" s="10" t="s">
        <v>8401</v>
      </c>
      <c r="C1956" s="143">
        <v>1000</v>
      </c>
      <c r="D1956" s="142">
        <v>100</v>
      </c>
    </row>
    <row r="1957" spans="1:4" x14ac:dyDescent="0.2">
      <c r="A1957" s="143" t="s">
        <v>8396</v>
      </c>
      <c r="B1957" s="10" t="s">
        <v>8395</v>
      </c>
      <c r="C1957" s="143">
        <v>20</v>
      </c>
      <c r="D1957" s="142">
        <v>2</v>
      </c>
    </row>
    <row r="1958" spans="1:4" x14ac:dyDescent="0.2">
      <c r="A1958" s="143" t="s">
        <v>11322</v>
      </c>
      <c r="B1958" s="10" t="s">
        <v>11321</v>
      </c>
      <c r="C1958" s="143">
        <v>50</v>
      </c>
      <c r="D1958" s="142">
        <v>5</v>
      </c>
    </row>
    <row r="1959" spans="1:4" x14ac:dyDescent="0.2">
      <c r="A1959" s="143" t="s">
        <v>6690</v>
      </c>
      <c r="B1959" s="10" t="s">
        <v>6689</v>
      </c>
      <c r="C1959" s="143">
        <v>62</v>
      </c>
      <c r="D1959" s="142">
        <v>14</v>
      </c>
    </row>
    <row r="1960" spans="1:4" x14ac:dyDescent="0.2">
      <c r="A1960" s="143" t="s">
        <v>7600</v>
      </c>
      <c r="B1960" s="10" t="s">
        <v>7599</v>
      </c>
      <c r="C1960" s="143" t="s">
        <v>105</v>
      </c>
      <c r="D1960" s="142" t="s">
        <v>105</v>
      </c>
    </row>
    <row r="1961" spans="1:4" x14ac:dyDescent="0.2">
      <c r="A1961" s="143" t="s">
        <v>5273</v>
      </c>
      <c r="B1961" s="10" t="s">
        <v>5272</v>
      </c>
      <c r="C1961" s="143">
        <v>5700</v>
      </c>
      <c r="D1961" s="142">
        <v>570</v>
      </c>
    </row>
    <row r="1962" spans="1:4" x14ac:dyDescent="0.2">
      <c r="A1962" s="143" t="s">
        <v>1327</v>
      </c>
      <c r="B1962" s="10" t="s">
        <v>1326</v>
      </c>
      <c r="C1962" s="143">
        <v>35</v>
      </c>
      <c r="D1962" s="142">
        <v>3.5</v>
      </c>
    </row>
    <row r="1963" spans="1:4" x14ac:dyDescent="0.2">
      <c r="A1963" s="143" t="s">
        <v>1256</v>
      </c>
      <c r="B1963" s="10" t="s">
        <v>1255</v>
      </c>
      <c r="C1963" s="143">
        <v>1400</v>
      </c>
      <c r="D1963" s="142">
        <v>140</v>
      </c>
    </row>
    <row r="1964" spans="1:4" x14ac:dyDescent="0.2">
      <c r="A1964" s="143" t="s">
        <v>5623</v>
      </c>
      <c r="B1964" s="10" t="s">
        <v>5622</v>
      </c>
      <c r="C1964" s="143">
        <v>8</v>
      </c>
      <c r="D1964" s="142">
        <v>0.8</v>
      </c>
    </row>
    <row r="1965" spans="1:4" x14ac:dyDescent="0.2">
      <c r="A1965" s="143" t="s">
        <v>2979</v>
      </c>
      <c r="B1965" s="10" t="s">
        <v>2978</v>
      </c>
      <c r="C1965" s="143">
        <v>100</v>
      </c>
      <c r="D1965" s="142">
        <v>10</v>
      </c>
    </row>
    <row r="1966" spans="1:4" x14ac:dyDescent="0.2">
      <c r="A1966" s="143" t="s">
        <v>9875</v>
      </c>
      <c r="B1966" s="10" t="s">
        <v>9874</v>
      </c>
      <c r="C1966" s="143">
        <v>0.5</v>
      </c>
      <c r="D1966" s="142">
        <v>0.05</v>
      </c>
    </row>
    <row r="1967" spans="1:4" x14ac:dyDescent="0.2">
      <c r="A1967" s="143" t="s">
        <v>9441</v>
      </c>
      <c r="B1967" s="10" t="s">
        <v>9440</v>
      </c>
      <c r="C1967" s="143">
        <v>2850</v>
      </c>
      <c r="D1967" s="142">
        <v>285</v>
      </c>
    </row>
    <row r="1968" spans="1:4" x14ac:dyDescent="0.2">
      <c r="A1968" s="143" t="s">
        <v>4683</v>
      </c>
      <c r="B1968" s="10" t="s">
        <v>4682</v>
      </c>
      <c r="C1968" s="143">
        <v>3500</v>
      </c>
      <c r="D1968" s="142">
        <v>350</v>
      </c>
    </row>
    <row r="1969" spans="1:4" x14ac:dyDescent="0.2">
      <c r="A1969" s="143" t="s">
        <v>10595</v>
      </c>
      <c r="B1969" s="10" t="s">
        <v>10594</v>
      </c>
      <c r="C1969" s="143">
        <v>3500</v>
      </c>
      <c r="D1969" s="142">
        <v>350</v>
      </c>
    </row>
    <row r="1970" spans="1:4" x14ac:dyDescent="0.2">
      <c r="A1970" s="143" t="s">
        <v>12484</v>
      </c>
      <c r="B1970" s="10" t="s">
        <v>12483</v>
      </c>
      <c r="C1970" s="143">
        <v>20</v>
      </c>
      <c r="D1970" s="142">
        <v>2</v>
      </c>
    </row>
    <row r="1971" spans="1:4" x14ac:dyDescent="0.2">
      <c r="A1971" s="143" t="s">
        <v>6120</v>
      </c>
      <c r="B1971" s="10" t="s">
        <v>6119</v>
      </c>
      <c r="C1971" s="143">
        <v>360</v>
      </c>
      <c r="D1971" s="142">
        <v>36</v>
      </c>
    </row>
    <row r="1972" spans="1:4" x14ac:dyDescent="0.2">
      <c r="A1972" s="143" t="s">
        <v>4116</v>
      </c>
      <c r="B1972" s="10" t="s">
        <v>4115</v>
      </c>
      <c r="C1972" s="143">
        <v>400</v>
      </c>
      <c r="D1972" s="142">
        <v>40</v>
      </c>
    </row>
    <row r="1973" spans="1:4" x14ac:dyDescent="0.2">
      <c r="A1973" s="143" t="s">
        <v>5760</v>
      </c>
      <c r="B1973" s="10" t="s">
        <v>5759</v>
      </c>
      <c r="C1973" s="143">
        <v>1.3</v>
      </c>
      <c r="D1973" s="142">
        <v>14</v>
      </c>
    </row>
    <row r="1974" spans="1:4" x14ac:dyDescent="0.2">
      <c r="A1974" s="143" t="s">
        <v>1888</v>
      </c>
      <c r="B1974" s="10" t="s">
        <v>1887</v>
      </c>
      <c r="C1974" s="143">
        <v>1700</v>
      </c>
      <c r="D1974" s="142">
        <v>330</v>
      </c>
    </row>
    <row r="1975" spans="1:4" x14ac:dyDescent="0.2">
      <c r="A1975" s="143" t="s">
        <v>9112</v>
      </c>
      <c r="B1975" s="10" t="s">
        <v>9111</v>
      </c>
      <c r="C1975" s="143">
        <v>1750</v>
      </c>
      <c r="D1975" s="142">
        <v>175</v>
      </c>
    </row>
    <row r="1976" spans="1:4" x14ac:dyDescent="0.2">
      <c r="A1976" s="143" t="s">
        <v>11672</v>
      </c>
      <c r="B1976" s="10" t="s">
        <v>11671</v>
      </c>
      <c r="C1976" s="143">
        <v>180</v>
      </c>
      <c r="D1976" s="142">
        <v>92</v>
      </c>
    </row>
    <row r="1977" spans="1:4" x14ac:dyDescent="0.2">
      <c r="A1977" s="143" t="s">
        <v>4352</v>
      </c>
      <c r="B1977" s="10" t="s">
        <v>4351</v>
      </c>
      <c r="C1977" s="143">
        <v>0.5</v>
      </c>
      <c r="D1977" s="142">
        <v>0.05</v>
      </c>
    </row>
    <row r="1978" spans="1:4" x14ac:dyDescent="0.2">
      <c r="A1978" s="143" t="s">
        <v>276</v>
      </c>
      <c r="B1978" s="10" t="s">
        <v>275</v>
      </c>
      <c r="C1978" s="143" t="s">
        <v>105</v>
      </c>
      <c r="D1978" s="142" t="s">
        <v>105</v>
      </c>
    </row>
    <row r="1979" spans="1:4" x14ac:dyDescent="0.2">
      <c r="A1979" s="143" t="s">
        <v>4346</v>
      </c>
      <c r="B1979" s="10" t="s">
        <v>4345</v>
      </c>
      <c r="C1979" s="143">
        <v>0.5</v>
      </c>
      <c r="D1979" s="142">
        <v>0.05</v>
      </c>
    </row>
    <row r="1980" spans="1:4" x14ac:dyDescent="0.2">
      <c r="A1980" s="143" t="s">
        <v>11659</v>
      </c>
      <c r="B1980" s="10" t="s">
        <v>11658</v>
      </c>
      <c r="C1980" s="143">
        <v>0.02</v>
      </c>
      <c r="D1980" s="142">
        <v>2E-3</v>
      </c>
    </row>
    <row r="1981" spans="1:4" x14ac:dyDescent="0.2">
      <c r="A1981" s="143" t="s">
        <v>7207</v>
      </c>
      <c r="B1981" s="10" t="s">
        <v>7206</v>
      </c>
      <c r="C1981" s="143">
        <v>0.5</v>
      </c>
      <c r="D1981" s="142">
        <v>0.05</v>
      </c>
    </row>
    <row r="1982" spans="1:4" x14ac:dyDescent="0.2">
      <c r="A1982" s="143" t="s">
        <v>6795</v>
      </c>
      <c r="B1982" s="10" t="s">
        <v>6794</v>
      </c>
      <c r="C1982" s="143">
        <v>1200</v>
      </c>
      <c r="D1982" s="142">
        <v>120</v>
      </c>
    </row>
    <row r="1983" spans="1:4" x14ac:dyDescent="0.2">
      <c r="A1983" s="143" t="s">
        <v>4354</v>
      </c>
      <c r="B1983" s="10" t="s">
        <v>4353</v>
      </c>
      <c r="C1983" s="143">
        <v>0.5</v>
      </c>
      <c r="D1983" s="142">
        <v>0.05</v>
      </c>
    </row>
    <row r="1984" spans="1:4" x14ac:dyDescent="0.2">
      <c r="A1984" s="143" t="s">
        <v>9192</v>
      </c>
      <c r="B1984" s="10" t="s">
        <v>9191</v>
      </c>
      <c r="C1984" s="143" t="s">
        <v>105</v>
      </c>
      <c r="D1984" s="142" t="s">
        <v>105</v>
      </c>
    </row>
    <row r="1985" spans="1:4" x14ac:dyDescent="0.2">
      <c r="A1985" s="143" t="s">
        <v>7987</v>
      </c>
      <c r="B1985" s="10" t="s">
        <v>7986</v>
      </c>
      <c r="C1985" s="143">
        <v>100</v>
      </c>
      <c r="D1985" s="142">
        <v>10</v>
      </c>
    </row>
    <row r="1986" spans="1:4" x14ac:dyDescent="0.2">
      <c r="A1986" s="143" t="s">
        <v>8173</v>
      </c>
      <c r="B1986" s="10" t="s">
        <v>8172</v>
      </c>
      <c r="C1986" s="143">
        <v>1000</v>
      </c>
      <c r="D1986" s="142">
        <v>100</v>
      </c>
    </row>
    <row r="1987" spans="1:4" x14ac:dyDescent="0.2">
      <c r="A1987" s="143" t="s">
        <v>1872</v>
      </c>
      <c r="B1987" s="10" t="s">
        <v>1871</v>
      </c>
      <c r="C1987" s="143">
        <v>700</v>
      </c>
      <c r="D1987" s="142">
        <v>70</v>
      </c>
    </row>
    <row r="1988" spans="1:4" x14ac:dyDescent="0.2">
      <c r="A1988" s="143" t="s">
        <v>10431</v>
      </c>
      <c r="B1988" s="10" t="s">
        <v>10430</v>
      </c>
      <c r="C1988" s="143">
        <v>20</v>
      </c>
      <c r="D1988" s="142">
        <v>2</v>
      </c>
    </row>
    <row r="1989" spans="1:4" x14ac:dyDescent="0.2">
      <c r="A1989" s="143" t="s">
        <v>11688</v>
      </c>
      <c r="B1989" s="10" t="s">
        <v>11687</v>
      </c>
      <c r="C1989" s="143">
        <v>18</v>
      </c>
      <c r="D1989" s="142">
        <v>1.8</v>
      </c>
    </row>
    <row r="1990" spans="1:4" x14ac:dyDescent="0.2">
      <c r="A1990" s="143" t="s">
        <v>9579</v>
      </c>
      <c r="B1990" s="10" t="s">
        <v>9578</v>
      </c>
      <c r="C1990" s="143">
        <v>0.02</v>
      </c>
      <c r="D1990" s="142">
        <v>2E-3</v>
      </c>
    </row>
    <row r="1991" spans="1:4" x14ac:dyDescent="0.2">
      <c r="A1991" s="143" t="s">
        <v>5766</v>
      </c>
      <c r="B1991" s="10" t="s">
        <v>5765</v>
      </c>
      <c r="C1991" s="143" t="s">
        <v>105</v>
      </c>
      <c r="D1991" s="142" t="s">
        <v>105</v>
      </c>
    </row>
    <row r="1992" spans="1:4" x14ac:dyDescent="0.2">
      <c r="A1992" s="143" t="s">
        <v>9464</v>
      </c>
      <c r="B1992" s="10" t="s">
        <v>9463</v>
      </c>
      <c r="C1992" s="143" t="s">
        <v>105</v>
      </c>
      <c r="D1992" s="142" t="s">
        <v>105</v>
      </c>
    </row>
    <row r="1993" spans="1:4" x14ac:dyDescent="0.2">
      <c r="A1993" s="143" t="s">
        <v>5658</v>
      </c>
      <c r="B1993" s="10" t="s">
        <v>5657</v>
      </c>
      <c r="C1993" s="143">
        <v>1.4</v>
      </c>
      <c r="D1993" s="142">
        <v>0.14000000000000001</v>
      </c>
    </row>
    <row r="1994" spans="1:4" x14ac:dyDescent="0.2">
      <c r="A1994" s="143" t="s">
        <v>7257</v>
      </c>
      <c r="B1994" s="10" t="s">
        <v>7256</v>
      </c>
      <c r="C1994" s="143" t="s">
        <v>105</v>
      </c>
      <c r="D1994" s="142" t="s">
        <v>105</v>
      </c>
    </row>
    <row r="1995" spans="1:4" x14ac:dyDescent="0.2">
      <c r="A1995" s="143" t="s">
        <v>3438</v>
      </c>
      <c r="B1995" s="10" t="s">
        <v>3437</v>
      </c>
      <c r="C1995" s="143">
        <v>100</v>
      </c>
      <c r="D1995" s="142">
        <v>10</v>
      </c>
    </row>
    <row r="1996" spans="1:4" x14ac:dyDescent="0.2">
      <c r="A1996" s="143" t="s">
        <v>11549</v>
      </c>
      <c r="B1996" s="10" t="s">
        <v>11548</v>
      </c>
      <c r="C1996" s="143">
        <v>1</v>
      </c>
      <c r="D1996" s="142">
        <v>0.1</v>
      </c>
    </row>
    <row r="1997" spans="1:4" x14ac:dyDescent="0.2">
      <c r="A1997" s="143" t="s">
        <v>8959</v>
      </c>
      <c r="B1997" s="10" t="s">
        <v>8958</v>
      </c>
      <c r="C1997" s="143">
        <v>500</v>
      </c>
      <c r="D1997" s="142">
        <v>50</v>
      </c>
    </row>
    <row r="1998" spans="1:4" x14ac:dyDescent="0.2">
      <c r="A1998" s="143" t="s">
        <v>5377</v>
      </c>
      <c r="B1998" s="10" t="s">
        <v>5376</v>
      </c>
      <c r="C1998" s="143">
        <v>0.21</v>
      </c>
      <c r="D1998" s="142">
        <v>1.6999999999999999E-3</v>
      </c>
    </row>
    <row r="1999" spans="1:4" x14ac:dyDescent="0.2">
      <c r="A1999" s="143" t="s">
        <v>9504</v>
      </c>
      <c r="B1999" s="10" t="s">
        <v>9503</v>
      </c>
      <c r="C1999" s="143">
        <v>1</v>
      </c>
      <c r="D1999" s="142">
        <v>0.1</v>
      </c>
    </row>
    <row r="2000" spans="1:4" x14ac:dyDescent="0.2">
      <c r="A2000" s="143" t="s">
        <v>9662</v>
      </c>
      <c r="B2000" s="10" t="s">
        <v>9661</v>
      </c>
      <c r="C2000" s="143">
        <v>170</v>
      </c>
      <c r="D2000" s="142">
        <v>17</v>
      </c>
    </row>
    <row r="2001" spans="1:4" x14ac:dyDescent="0.2">
      <c r="A2001" s="143" t="s">
        <v>1305</v>
      </c>
      <c r="B2001" s="10" t="s">
        <v>1304</v>
      </c>
      <c r="C2001" s="143">
        <v>600</v>
      </c>
      <c r="D2001" s="142">
        <v>60</v>
      </c>
    </row>
    <row r="2002" spans="1:4" x14ac:dyDescent="0.2">
      <c r="A2002" s="143" t="s">
        <v>8695</v>
      </c>
      <c r="B2002" s="10" t="s">
        <v>8694</v>
      </c>
      <c r="C2002" s="143">
        <v>50</v>
      </c>
      <c r="D2002" s="142">
        <v>5</v>
      </c>
    </row>
    <row r="2003" spans="1:4" x14ac:dyDescent="0.2">
      <c r="A2003" s="143" t="s">
        <v>8574</v>
      </c>
      <c r="B2003" s="10" t="s">
        <v>8573</v>
      </c>
      <c r="C2003" s="143">
        <v>300</v>
      </c>
      <c r="D2003" s="142">
        <v>30</v>
      </c>
    </row>
    <row r="2004" spans="1:4" x14ac:dyDescent="0.2">
      <c r="A2004" s="143" t="s">
        <v>4255</v>
      </c>
      <c r="B2004" s="10" t="s">
        <v>4254</v>
      </c>
      <c r="C2004" s="143">
        <v>5</v>
      </c>
      <c r="D2004" s="142">
        <v>0.5</v>
      </c>
    </row>
    <row r="2005" spans="1:4" x14ac:dyDescent="0.2">
      <c r="A2005" s="143" t="s">
        <v>6015</v>
      </c>
      <c r="B2005" s="10" t="s">
        <v>6014</v>
      </c>
      <c r="C2005" s="143">
        <v>42</v>
      </c>
      <c r="D2005" s="142">
        <v>4.2</v>
      </c>
    </row>
    <row r="2006" spans="1:4" x14ac:dyDescent="0.2">
      <c r="A2006" s="143" t="s">
        <v>1155</v>
      </c>
      <c r="B2006" s="10" t="s">
        <v>1154</v>
      </c>
      <c r="C2006" s="143">
        <v>2340</v>
      </c>
      <c r="D2006" s="142">
        <v>234</v>
      </c>
    </row>
    <row r="2007" spans="1:4" x14ac:dyDescent="0.2">
      <c r="A2007" s="143" t="s">
        <v>5393</v>
      </c>
      <c r="B2007" s="10" t="s">
        <v>5392</v>
      </c>
      <c r="C2007" s="143">
        <v>0.21</v>
      </c>
      <c r="D2007" s="142">
        <v>1.6999999999999999E-3</v>
      </c>
    </row>
    <row r="2008" spans="1:4" x14ac:dyDescent="0.2">
      <c r="A2008" s="143" t="s">
        <v>7432</v>
      </c>
      <c r="B2008" s="10" t="s">
        <v>7431</v>
      </c>
      <c r="C2008" s="143">
        <v>2450</v>
      </c>
      <c r="D2008" s="142">
        <v>245</v>
      </c>
    </row>
    <row r="2009" spans="1:4" x14ac:dyDescent="0.2">
      <c r="A2009" s="143" t="s">
        <v>7167</v>
      </c>
      <c r="B2009" s="10" t="s">
        <v>7166</v>
      </c>
      <c r="C2009" s="143">
        <v>10</v>
      </c>
      <c r="D2009" s="142">
        <v>1</v>
      </c>
    </row>
    <row r="2010" spans="1:4" x14ac:dyDescent="0.2">
      <c r="A2010" s="143" t="s">
        <v>1934</v>
      </c>
      <c r="B2010" s="10" t="s">
        <v>1933</v>
      </c>
      <c r="C2010" s="143">
        <v>2000</v>
      </c>
      <c r="D2010" s="142">
        <v>200</v>
      </c>
    </row>
    <row r="2011" spans="1:4" x14ac:dyDescent="0.2">
      <c r="A2011" s="143" t="s">
        <v>8190</v>
      </c>
      <c r="B2011" s="10" t="s">
        <v>8189</v>
      </c>
      <c r="C2011" s="143">
        <v>2</v>
      </c>
      <c r="D2011" s="142">
        <v>0.2</v>
      </c>
    </row>
    <row r="2012" spans="1:4" x14ac:dyDescent="0.2">
      <c r="A2012" s="143" t="s">
        <v>967</v>
      </c>
      <c r="B2012" s="10" t="s">
        <v>966</v>
      </c>
      <c r="C2012" s="143">
        <v>50</v>
      </c>
      <c r="D2012" s="142">
        <v>5</v>
      </c>
    </row>
    <row r="2013" spans="1:4" x14ac:dyDescent="0.2">
      <c r="A2013" s="143" t="s">
        <v>5056</v>
      </c>
      <c r="B2013" s="10" t="s">
        <v>5055</v>
      </c>
      <c r="C2013" s="143">
        <v>20</v>
      </c>
      <c r="D2013" s="142">
        <v>2</v>
      </c>
    </row>
    <row r="2014" spans="1:4" x14ac:dyDescent="0.2">
      <c r="A2014" s="143" t="s">
        <v>376</v>
      </c>
      <c r="B2014" s="10" t="s">
        <v>375</v>
      </c>
      <c r="C2014" s="143">
        <v>2</v>
      </c>
      <c r="D2014" s="142">
        <v>0.2</v>
      </c>
    </row>
    <row r="2015" spans="1:4" x14ac:dyDescent="0.2">
      <c r="A2015" s="143" t="s">
        <v>1002</v>
      </c>
      <c r="B2015" s="10" t="s">
        <v>1001</v>
      </c>
      <c r="C2015" s="143">
        <v>8200</v>
      </c>
      <c r="D2015" s="142">
        <v>820</v>
      </c>
    </row>
    <row r="2016" spans="1:4" x14ac:dyDescent="0.2">
      <c r="A2016" s="143" t="s">
        <v>1971</v>
      </c>
      <c r="B2016" s="10" t="s">
        <v>1970</v>
      </c>
      <c r="C2016" s="143">
        <v>100</v>
      </c>
      <c r="D2016" s="142">
        <v>10</v>
      </c>
    </row>
    <row r="2017" spans="1:4" x14ac:dyDescent="0.2">
      <c r="A2017" s="143" t="s">
        <v>895</v>
      </c>
      <c r="B2017" s="10" t="s">
        <v>894</v>
      </c>
      <c r="C2017" s="143">
        <v>500</v>
      </c>
      <c r="D2017" s="142">
        <v>50</v>
      </c>
    </row>
    <row r="2018" spans="1:4" x14ac:dyDescent="0.2">
      <c r="A2018" s="143" t="s">
        <v>11744</v>
      </c>
      <c r="B2018" s="10" t="s">
        <v>11743</v>
      </c>
      <c r="C2018" s="143" t="s">
        <v>105</v>
      </c>
      <c r="D2018" s="142" t="s">
        <v>105</v>
      </c>
    </row>
    <row r="2019" spans="1:4" x14ac:dyDescent="0.2">
      <c r="A2019" s="143" t="s">
        <v>11745</v>
      </c>
      <c r="B2019" s="10" t="s">
        <v>11743</v>
      </c>
      <c r="C2019" s="143">
        <v>1000</v>
      </c>
      <c r="D2019" s="142">
        <v>100</v>
      </c>
    </row>
    <row r="2020" spans="1:4" x14ac:dyDescent="0.2">
      <c r="A2020" s="143" t="s">
        <v>909</v>
      </c>
      <c r="B2020" s="10" t="s">
        <v>908</v>
      </c>
      <c r="C2020" s="143">
        <v>3600</v>
      </c>
      <c r="D2020" s="142">
        <v>350</v>
      </c>
    </row>
    <row r="2021" spans="1:4" x14ac:dyDescent="0.2">
      <c r="A2021" s="143" t="s">
        <v>8547</v>
      </c>
      <c r="B2021" s="10" t="s">
        <v>8546</v>
      </c>
      <c r="C2021" s="143">
        <v>500</v>
      </c>
      <c r="D2021" s="142">
        <v>50</v>
      </c>
    </row>
    <row r="2022" spans="1:4" x14ac:dyDescent="0.2">
      <c r="A2022" s="143" t="s">
        <v>3902</v>
      </c>
      <c r="B2022" s="10" t="s">
        <v>3901</v>
      </c>
      <c r="C2022" s="143">
        <v>50</v>
      </c>
      <c r="D2022" s="142">
        <v>5</v>
      </c>
    </row>
    <row r="2023" spans="1:4" x14ac:dyDescent="0.2">
      <c r="A2023" s="143" t="s">
        <v>1916</v>
      </c>
      <c r="B2023" s="10" t="s">
        <v>1915</v>
      </c>
      <c r="C2023" s="143" t="s">
        <v>105</v>
      </c>
      <c r="D2023" s="142" t="s">
        <v>105</v>
      </c>
    </row>
    <row r="2024" spans="1:4" x14ac:dyDescent="0.2">
      <c r="A2024" s="143" t="s">
        <v>188</v>
      </c>
      <c r="B2024" s="10" t="s">
        <v>187</v>
      </c>
      <c r="C2024" s="143">
        <v>8200</v>
      </c>
      <c r="D2024" s="142">
        <v>820</v>
      </c>
    </row>
    <row r="2025" spans="1:4" x14ac:dyDescent="0.2">
      <c r="A2025" s="143" t="s">
        <v>9730</v>
      </c>
      <c r="B2025" s="10" t="s">
        <v>9729</v>
      </c>
      <c r="C2025" s="143">
        <v>80</v>
      </c>
      <c r="D2025" s="142">
        <v>8</v>
      </c>
    </row>
    <row r="2026" spans="1:4" x14ac:dyDescent="0.2">
      <c r="A2026" s="143" t="s">
        <v>2264</v>
      </c>
      <c r="B2026" s="10" t="s">
        <v>2263</v>
      </c>
      <c r="C2026" s="143">
        <v>470</v>
      </c>
      <c r="D2026" s="142">
        <v>47</v>
      </c>
    </row>
    <row r="2027" spans="1:4" x14ac:dyDescent="0.2">
      <c r="A2027" s="143" t="s">
        <v>3763</v>
      </c>
      <c r="B2027" s="10" t="s">
        <v>3762</v>
      </c>
      <c r="C2027" s="143">
        <v>1.3</v>
      </c>
      <c r="D2027" s="142">
        <v>5</v>
      </c>
    </row>
    <row r="2028" spans="1:4" x14ac:dyDescent="0.2">
      <c r="A2028" s="143" t="s">
        <v>3775</v>
      </c>
      <c r="B2028" s="10" t="s">
        <v>3774</v>
      </c>
      <c r="C2028" s="143">
        <v>30</v>
      </c>
      <c r="D2028" s="142">
        <v>3</v>
      </c>
    </row>
    <row r="2029" spans="1:4" x14ac:dyDescent="0.2">
      <c r="A2029" s="143" t="s">
        <v>5247</v>
      </c>
      <c r="B2029" s="10" t="s">
        <v>5246</v>
      </c>
      <c r="C2029" s="143">
        <v>0.5</v>
      </c>
      <c r="D2029" s="142">
        <v>0.05</v>
      </c>
    </row>
    <row r="2030" spans="1:4" x14ac:dyDescent="0.2">
      <c r="A2030" s="143" t="s">
        <v>9325</v>
      </c>
      <c r="B2030" s="10" t="s">
        <v>9324</v>
      </c>
      <c r="C2030" s="143">
        <v>2450</v>
      </c>
      <c r="D2030" s="142">
        <v>245</v>
      </c>
    </row>
    <row r="2031" spans="1:4" x14ac:dyDescent="0.2">
      <c r="A2031" s="143" t="s">
        <v>418</v>
      </c>
      <c r="B2031" s="10" t="s">
        <v>417</v>
      </c>
      <c r="C2031" s="143">
        <v>100</v>
      </c>
      <c r="D2031" s="142">
        <v>10</v>
      </c>
    </row>
    <row r="2032" spans="1:4" x14ac:dyDescent="0.2">
      <c r="A2032" s="143" t="s">
        <v>12041</v>
      </c>
      <c r="B2032" s="10" t="s">
        <v>12040</v>
      </c>
      <c r="C2032" s="143">
        <v>100</v>
      </c>
      <c r="D2032" s="142">
        <v>10</v>
      </c>
    </row>
    <row r="2033" spans="1:4" x14ac:dyDescent="0.2">
      <c r="A2033" s="143" t="s">
        <v>3095</v>
      </c>
      <c r="B2033" s="10" t="s">
        <v>3094</v>
      </c>
      <c r="C2033" s="143">
        <v>40</v>
      </c>
      <c r="D2033" s="142">
        <v>4</v>
      </c>
    </row>
    <row r="2034" spans="1:4" x14ac:dyDescent="0.2">
      <c r="A2034" s="143" t="s">
        <v>11016</v>
      </c>
      <c r="B2034" s="10" t="s">
        <v>11015</v>
      </c>
      <c r="C2034" s="143" t="s">
        <v>105</v>
      </c>
      <c r="D2034" s="142" t="s">
        <v>105</v>
      </c>
    </row>
    <row r="2035" spans="1:4" x14ac:dyDescent="0.2">
      <c r="A2035" s="143" t="s">
        <v>192</v>
      </c>
      <c r="B2035" s="10" t="s">
        <v>191</v>
      </c>
      <c r="C2035" s="143">
        <v>340</v>
      </c>
      <c r="D2035" s="142">
        <v>34</v>
      </c>
    </row>
    <row r="2036" spans="1:4" x14ac:dyDescent="0.2">
      <c r="A2036" s="143" t="s">
        <v>6017</v>
      </c>
      <c r="B2036" s="10" t="s">
        <v>6016</v>
      </c>
      <c r="C2036" s="143" t="s">
        <v>105</v>
      </c>
      <c r="D2036" s="142" t="s">
        <v>105</v>
      </c>
    </row>
    <row r="2037" spans="1:4" x14ac:dyDescent="0.2">
      <c r="A2037" s="143" t="s">
        <v>5261</v>
      </c>
      <c r="B2037" s="10" t="s">
        <v>5260</v>
      </c>
      <c r="C2037" s="143">
        <v>3400</v>
      </c>
      <c r="D2037" s="142">
        <v>340</v>
      </c>
    </row>
    <row r="2038" spans="1:4" x14ac:dyDescent="0.2">
      <c r="A2038" s="143" t="s">
        <v>11916</v>
      </c>
      <c r="B2038" s="10" t="s">
        <v>11915</v>
      </c>
      <c r="C2038" s="143">
        <v>3400</v>
      </c>
      <c r="D2038" s="142">
        <v>340</v>
      </c>
    </row>
    <row r="2039" spans="1:4" x14ac:dyDescent="0.2">
      <c r="A2039" s="143" t="s">
        <v>2963</v>
      </c>
      <c r="B2039" s="10" t="s">
        <v>2962</v>
      </c>
      <c r="C2039" s="143">
        <v>1000</v>
      </c>
      <c r="D2039" s="142">
        <v>100</v>
      </c>
    </row>
    <row r="2040" spans="1:4" x14ac:dyDescent="0.2">
      <c r="A2040" s="143" t="s">
        <v>11238</v>
      </c>
      <c r="B2040" s="10" t="s">
        <v>11237</v>
      </c>
      <c r="C2040" s="143" t="s">
        <v>105</v>
      </c>
      <c r="D2040" s="142" t="s">
        <v>105</v>
      </c>
    </row>
    <row r="2041" spans="1:4" x14ac:dyDescent="0.2">
      <c r="A2041" s="143" t="s">
        <v>11138</v>
      </c>
      <c r="B2041" s="10" t="s">
        <v>11137</v>
      </c>
      <c r="C2041" s="143" t="s">
        <v>105</v>
      </c>
      <c r="D2041" s="142" t="s">
        <v>105</v>
      </c>
    </row>
    <row r="2042" spans="1:4" x14ac:dyDescent="0.2">
      <c r="A2042" s="143" t="s">
        <v>8414</v>
      </c>
      <c r="B2042" s="10" t="s">
        <v>8413</v>
      </c>
      <c r="C2042" s="143" t="s">
        <v>105</v>
      </c>
      <c r="D2042" s="142" t="s">
        <v>105</v>
      </c>
    </row>
    <row r="2043" spans="1:4" x14ac:dyDescent="0.2">
      <c r="A2043" s="143" t="s">
        <v>8415</v>
      </c>
      <c r="B2043" s="10" t="s">
        <v>8413</v>
      </c>
      <c r="C2043" s="143">
        <v>1000</v>
      </c>
      <c r="D2043" s="142">
        <v>100</v>
      </c>
    </row>
    <row r="2044" spans="1:4" x14ac:dyDescent="0.2">
      <c r="A2044" s="143" t="s">
        <v>9573</v>
      </c>
      <c r="B2044" s="10" t="s">
        <v>9572</v>
      </c>
      <c r="C2044" s="143">
        <v>50</v>
      </c>
      <c r="D2044" s="142">
        <v>5</v>
      </c>
    </row>
    <row r="2045" spans="1:4" x14ac:dyDescent="0.2">
      <c r="A2045" s="143" t="s">
        <v>1287</v>
      </c>
      <c r="B2045" s="10" t="s">
        <v>1286</v>
      </c>
      <c r="C2045" s="143">
        <v>50</v>
      </c>
      <c r="D2045" s="142">
        <v>5</v>
      </c>
    </row>
    <row r="2046" spans="1:4" x14ac:dyDescent="0.2">
      <c r="A2046" s="143" t="s">
        <v>1749</v>
      </c>
      <c r="B2046" s="10" t="s">
        <v>1748</v>
      </c>
      <c r="C2046" s="143">
        <v>4800</v>
      </c>
      <c r="D2046" s="142">
        <v>450</v>
      </c>
    </row>
    <row r="2047" spans="1:4" x14ac:dyDescent="0.2">
      <c r="A2047" s="143" t="s">
        <v>12451</v>
      </c>
      <c r="B2047" s="10" t="s">
        <v>12450</v>
      </c>
      <c r="C2047" s="143" t="s">
        <v>105</v>
      </c>
      <c r="D2047" s="142" t="s">
        <v>105</v>
      </c>
    </row>
    <row r="2048" spans="1:4" x14ac:dyDescent="0.2">
      <c r="A2048" s="143" t="s">
        <v>12452</v>
      </c>
      <c r="B2048" s="10" t="s">
        <v>12450</v>
      </c>
      <c r="C2048" s="143">
        <v>1500</v>
      </c>
      <c r="D2048" s="142">
        <v>150</v>
      </c>
    </row>
    <row r="2049" spans="1:4" x14ac:dyDescent="0.2">
      <c r="A2049" s="143" t="s">
        <v>1805</v>
      </c>
      <c r="B2049" s="10" t="s">
        <v>1804</v>
      </c>
      <c r="C2049" s="143">
        <v>4800</v>
      </c>
      <c r="D2049" s="142">
        <v>450</v>
      </c>
    </row>
    <row r="2050" spans="1:4" x14ac:dyDescent="0.2">
      <c r="A2050" s="143" t="s">
        <v>3144</v>
      </c>
      <c r="B2050" s="10" t="s">
        <v>3143</v>
      </c>
      <c r="C2050" s="143">
        <v>4800</v>
      </c>
      <c r="D2050" s="142">
        <v>450</v>
      </c>
    </row>
    <row r="2051" spans="1:4" x14ac:dyDescent="0.2">
      <c r="A2051" s="143" t="s">
        <v>2941</v>
      </c>
      <c r="B2051" s="10" t="s">
        <v>2940</v>
      </c>
      <c r="C2051" s="143">
        <v>4800</v>
      </c>
      <c r="D2051" s="142">
        <v>450</v>
      </c>
    </row>
    <row r="2052" spans="1:4" x14ac:dyDescent="0.2">
      <c r="A2052" s="143" t="s">
        <v>3224</v>
      </c>
      <c r="B2052" s="10" t="s">
        <v>3223</v>
      </c>
      <c r="C2052" s="143">
        <v>4800</v>
      </c>
      <c r="D2052" s="142">
        <v>450</v>
      </c>
    </row>
    <row r="2053" spans="1:4" x14ac:dyDescent="0.2">
      <c r="A2053" s="143" t="s">
        <v>8121</v>
      </c>
      <c r="B2053" s="10" t="s">
        <v>8120</v>
      </c>
      <c r="C2053" s="143" t="s">
        <v>105</v>
      </c>
      <c r="D2053" s="142" t="s">
        <v>105</v>
      </c>
    </row>
    <row r="2054" spans="1:4" x14ac:dyDescent="0.2">
      <c r="A2054" s="143" t="s">
        <v>8122</v>
      </c>
      <c r="B2054" s="10" t="s">
        <v>8120</v>
      </c>
      <c r="C2054" s="143">
        <v>1000</v>
      </c>
      <c r="D2054" s="142">
        <v>100</v>
      </c>
    </row>
    <row r="2055" spans="1:4" x14ac:dyDescent="0.2">
      <c r="A2055" s="143" t="s">
        <v>7153</v>
      </c>
      <c r="B2055" s="10" t="s">
        <v>7152</v>
      </c>
      <c r="C2055" s="143">
        <v>0.5</v>
      </c>
      <c r="D2055" s="142">
        <v>0.05</v>
      </c>
    </row>
    <row r="2056" spans="1:4" x14ac:dyDescent="0.2">
      <c r="A2056" s="143" t="s">
        <v>9175</v>
      </c>
      <c r="B2056" s="10" t="s">
        <v>9174</v>
      </c>
      <c r="C2056" s="143">
        <v>10</v>
      </c>
      <c r="D2056" s="142">
        <v>1</v>
      </c>
    </row>
    <row r="2057" spans="1:4" x14ac:dyDescent="0.2">
      <c r="A2057" s="143" t="s">
        <v>2481</v>
      </c>
      <c r="B2057" s="10" t="s">
        <v>2480</v>
      </c>
      <c r="C2057" s="143" t="s">
        <v>105</v>
      </c>
      <c r="D2057" s="142" t="s">
        <v>105</v>
      </c>
    </row>
    <row r="2058" spans="1:4" x14ac:dyDescent="0.2">
      <c r="A2058" s="143" t="s">
        <v>2989</v>
      </c>
      <c r="B2058" s="10" t="s">
        <v>2988</v>
      </c>
      <c r="C2058" s="143">
        <v>200</v>
      </c>
      <c r="D2058" s="142">
        <v>20</v>
      </c>
    </row>
    <row r="2059" spans="1:4" x14ac:dyDescent="0.2">
      <c r="A2059" s="143" t="s">
        <v>3157</v>
      </c>
      <c r="B2059" s="10" t="s">
        <v>3156</v>
      </c>
      <c r="C2059" s="143">
        <v>370</v>
      </c>
      <c r="D2059" s="142">
        <v>37</v>
      </c>
    </row>
    <row r="2060" spans="1:4" x14ac:dyDescent="0.2">
      <c r="A2060" s="143" t="s">
        <v>5916</v>
      </c>
      <c r="B2060" s="10" t="s">
        <v>5915</v>
      </c>
      <c r="C2060" s="143">
        <v>8</v>
      </c>
      <c r="D2060" s="142">
        <v>0.8</v>
      </c>
    </row>
    <row r="2061" spans="1:4" x14ac:dyDescent="0.2">
      <c r="A2061" s="143" t="s">
        <v>1676</v>
      </c>
      <c r="B2061" s="10" t="s">
        <v>1675</v>
      </c>
      <c r="C2061" s="143">
        <v>500</v>
      </c>
      <c r="D2061" s="142">
        <v>50</v>
      </c>
    </row>
    <row r="2062" spans="1:4" x14ac:dyDescent="0.2">
      <c r="A2062" s="143" t="s">
        <v>11623</v>
      </c>
      <c r="B2062" s="10" t="s">
        <v>11622</v>
      </c>
      <c r="C2062" s="143">
        <v>100</v>
      </c>
      <c r="D2062" s="142">
        <v>10</v>
      </c>
    </row>
    <row r="2063" spans="1:4" x14ac:dyDescent="0.2">
      <c r="A2063" s="143" t="s">
        <v>11813</v>
      </c>
      <c r="B2063" s="10" t="s">
        <v>11812</v>
      </c>
      <c r="C2063" s="143">
        <v>5</v>
      </c>
      <c r="D2063" s="142">
        <v>0.5</v>
      </c>
    </row>
    <row r="2064" spans="1:4" x14ac:dyDescent="0.2">
      <c r="A2064" s="143" t="s">
        <v>9449</v>
      </c>
      <c r="B2064" s="10" t="s">
        <v>9448</v>
      </c>
      <c r="C2064" s="143">
        <v>1</v>
      </c>
      <c r="D2064" s="142">
        <v>0.1</v>
      </c>
    </row>
    <row r="2065" spans="1:4" x14ac:dyDescent="0.2">
      <c r="A2065" s="143" t="s">
        <v>12353</v>
      </c>
      <c r="B2065" s="10" t="s">
        <v>12352</v>
      </c>
      <c r="C2065" s="143">
        <v>10</v>
      </c>
      <c r="D2065" s="142">
        <v>1</v>
      </c>
    </row>
    <row r="2066" spans="1:4" x14ac:dyDescent="0.2">
      <c r="A2066" s="143" t="s">
        <v>4370</v>
      </c>
      <c r="B2066" s="10" t="s">
        <v>4369</v>
      </c>
      <c r="C2066" s="143" t="s">
        <v>105</v>
      </c>
      <c r="D2066" s="142" t="s">
        <v>105</v>
      </c>
    </row>
    <row r="2067" spans="1:4" x14ac:dyDescent="0.2">
      <c r="A2067" s="143" t="s">
        <v>11203</v>
      </c>
      <c r="B2067" s="10" t="s">
        <v>11202</v>
      </c>
      <c r="C2067" s="143" t="s">
        <v>105</v>
      </c>
      <c r="D2067" s="142" t="s">
        <v>105</v>
      </c>
    </row>
    <row r="2068" spans="1:4" x14ac:dyDescent="0.2">
      <c r="A2068" s="143" t="s">
        <v>274</v>
      </c>
      <c r="B2068" s="10" t="s">
        <v>273</v>
      </c>
      <c r="C2068" s="143" t="s">
        <v>105</v>
      </c>
      <c r="D2068" s="142" t="s">
        <v>105</v>
      </c>
    </row>
    <row r="2069" spans="1:4" x14ac:dyDescent="0.2">
      <c r="A2069" s="143" t="s">
        <v>4072</v>
      </c>
      <c r="B2069" s="10" t="s">
        <v>4071</v>
      </c>
      <c r="C2069" s="143" t="s">
        <v>105</v>
      </c>
      <c r="D2069" s="142" t="s">
        <v>105</v>
      </c>
    </row>
    <row r="2070" spans="1:4" x14ac:dyDescent="0.2">
      <c r="A2070" s="143" t="s">
        <v>4073</v>
      </c>
      <c r="B2070" s="10" t="s">
        <v>4071</v>
      </c>
      <c r="C2070" s="143">
        <v>600</v>
      </c>
      <c r="D2070" s="142">
        <v>60</v>
      </c>
    </row>
    <row r="2071" spans="1:4" x14ac:dyDescent="0.2">
      <c r="A2071" s="143" t="s">
        <v>4039</v>
      </c>
      <c r="B2071" s="10" t="s">
        <v>4038</v>
      </c>
      <c r="C2071" s="143" t="s">
        <v>105</v>
      </c>
      <c r="D2071" s="142" t="s">
        <v>105</v>
      </c>
    </row>
    <row r="2072" spans="1:4" x14ac:dyDescent="0.2">
      <c r="A2072" s="143" t="s">
        <v>4040</v>
      </c>
      <c r="B2072" s="10" t="s">
        <v>4038</v>
      </c>
      <c r="C2072" s="143">
        <v>600</v>
      </c>
      <c r="D2072" s="142">
        <v>60</v>
      </c>
    </row>
    <row r="2073" spans="1:4" x14ac:dyDescent="0.2">
      <c r="A2073" s="143" t="s">
        <v>6032</v>
      </c>
      <c r="B2073" s="10" t="s">
        <v>6031</v>
      </c>
      <c r="C2073" s="143">
        <v>5</v>
      </c>
      <c r="D2073" s="142">
        <v>0.5</v>
      </c>
    </row>
    <row r="2074" spans="1:4" x14ac:dyDescent="0.2">
      <c r="A2074" s="143" t="s">
        <v>2575</v>
      </c>
      <c r="B2074" s="10" t="s">
        <v>2574</v>
      </c>
      <c r="C2074" s="143">
        <v>720</v>
      </c>
      <c r="D2074" s="142">
        <v>72</v>
      </c>
    </row>
    <row r="2075" spans="1:4" x14ac:dyDescent="0.2">
      <c r="A2075" s="143" t="s">
        <v>10768</v>
      </c>
      <c r="B2075" s="10" t="s">
        <v>10767</v>
      </c>
      <c r="C2075" s="143" t="s">
        <v>105</v>
      </c>
      <c r="D2075" s="142" t="s">
        <v>105</v>
      </c>
    </row>
    <row r="2076" spans="1:4" x14ac:dyDescent="0.2">
      <c r="A2076" s="143" t="s">
        <v>2143</v>
      </c>
      <c r="B2076" s="10" t="s">
        <v>2142</v>
      </c>
      <c r="C2076" s="143">
        <v>50</v>
      </c>
      <c r="D2076" s="142">
        <v>5</v>
      </c>
    </row>
    <row r="2077" spans="1:4" x14ac:dyDescent="0.2">
      <c r="A2077" s="143" t="s">
        <v>11661</v>
      </c>
      <c r="B2077" s="10" t="s">
        <v>11660</v>
      </c>
      <c r="C2077" s="143" t="s">
        <v>105</v>
      </c>
      <c r="D2077" s="142" t="s">
        <v>105</v>
      </c>
    </row>
    <row r="2078" spans="1:4" x14ac:dyDescent="0.2">
      <c r="A2078" s="143" t="s">
        <v>11662</v>
      </c>
      <c r="B2078" s="10" t="s">
        <v>11660</v>
      </c>
      <c r="C2078" s="143">
        <v>1000</v>
      </c>
      <c r="D2078" s="142">
        <v>100</v>
      </c>
    </row>
    <row r="2079" spans="1:4" x14ac:dyDescent="0.2">
      <c r="A2079" s="143" t="s">
        <v>4364</v>
      </c>
      <c r="B2079" s="10" t="s">
        <v>4363</v>
      </c>
      <c r="C2079" s="143">
        <v>100</v>
      </c>
      <c r="D2079" s="142">
        <v>10</v>
      </c>
    </row>
    <row r="2080" spans="1:4" x14ac:dyDescent="0.2">
      <c r="A2080" s="143" t="s">
        <v>3478</v>
      </c>
      <c r="B2080" s="10" t="s">
        <v>3477</v>
      </c>
      <c r="C2080" s="143">
        <v>3000</v>
      </c>
      <c r="D2080" s="142">
        <v>300</v>
      </c>
    </row>
    <row r="2081" spans="1:4" x14ac:dyDescent="0.2">
      <c r="A2081" s="143" t="s">
        <v>3001</v>
      </c>
      <c r="B2081" s="10" t="s">
        <v>3000</v>
      </c>
      <c r="C2081" s="143">
        <v>20</v>
      </c>
      <c r="D2081" s="142">
        <v>2</v>
      </c>
    </row>
    <row r="2082" spans="1:4" x14ac:dyDescent="0.2">
      <c r="A2082" s="143" t="s">
        <v>1858</v>
      </c>
      <c r="B2082" s="10" t="s">
        <v>1857</v>
      </c>
      <c r="C2082" s="143">
        <v>50</v>
      </c>
      <c r="D2082" s="142">
        <v>5</v>
      </c>
    </row>
    <row r="2083" spans="1:4" x14ac:dyDescent="0.2">
      <c r="A2083" s="143" t="s">
        <v>5836</v>
      </c>
      <c r="B2083" s="10" t="s">
        <v>5835</v>
      </c>
      <c r="C2083" s="143">
        <v>1</v>
      </c>
      <c r="D2083" s="142">
        <v>0.1</v>
      </c>
    </row>
    <row r="2084" spans="1:4" x14ac:dyDescent="0.2">
      <c r="A2084" s="143" t="s">
        <v>2836</v>
      </c>
      <c r="B2084" s="10" t="s">
        <v>2835</v>
      </c>
      <c r="C2084" s="143">
        <v>1700</v>
      </c>
      <c r="D2084" s="142">
        <v>97</v>
      </c>
    </row>
    <row r="2085" spans="1:4" x14ac:dyDescent="0.2">
      <c r="A2085" s="143" t="s">
        <v>11047</v>
      </c>
      <c r="B2085" s="10" t="s">
        <v>11046</v>
      </c>
      <c r="C2085" s="143">
        <v>20</v>
      </c>
      <c r="D2085" s="142">
        <v>2</v>
      </c>
    </row>
    <row r="2086" spans="1:4" x14ac:dyDescent="0.2">
      <c r="A2086" s="143" t="s">
        <v>4625</v>
      </c>
      <c r="B2086" s="10" t="s">
        <v>4624</v>
      </c>
      <c r="C2086" s="143">
        <v>1</v>
      </c>
      <c r="D2086" s="142">
        <v>0.1</v>
      </c>
    </row>
    <row r="2087" spans="1:4" x14ac:dyDescent="0.2">
      <c r="A2087" s="143" t="s">
        <v>138</v>
      </c>
      <c r="B2087" s="10" t="s">
        <v>137</v>
      </c>
      <c r="C2087" s="143">
        <v>530</v>
      </c>
      <c r="D2087" s="142">
        <v>53</v>
      </c>
    </row>
    <row r="2088" spans="1:4" x14ac:dyDescent="0.2">
      <c r="A2088" s="143" t="s">
        <v>8675</v>
      </c>
      <c r="B2088" s="10" t="s">
        <v>8674</v>
      </c>
      <c r="C2088" s="143">
        <v>1000</v>
      </c>
      <c r="D2088" s="142">
        <v>100</v>
      </c>
    </row>
    <row r="2089" spans="1:4" x14ac:dyDescent="0.2">
      <c r="A2089" s="143" t="s">
        <v>5848</v>
      </c>
      <c r="B2089" s="10" t="s">
        <v>5847</v>
      </c>
      <c r="C2089" s="143" t="s">
        <v>105</v>
      </c>
      <c r="D2089" s="142" t="s">
        <v>105</v>
      </c>
    </row>
    <row r="2090" spans="1:4" x14ac:dyDescent="0.2">
      <c r="A2090" s="143" t="s">
        <v>5754</v>
      </c>
      <c r="B2090" s="10" t="s">
        <v>5753</v>
      </c>
      <c r="C2090" s="143">
        <v>10</v>
      </c>
      <c r="D2090" s="142">
        <v>1</v>
      </c>
    </row>
    <row r="2091" spans="1:4" x14ac:dyDescent="0.2">
      <c r="A2091" s="143" t="s">
        <v>6860</v>
      </c>
      <c r="B2091" s="10" t="s">
        <v>6859</v>
      </c>
      <c r="C2091" s="143" t="s">
        <v>105</v>
      </c>
      <c r="D2091" s="142" t="s">
        <v>105</v>
      </c>
    </row>
    <row r="2092" spans="1:4" x14ac:dyDescent="0.2">
      <c r="A2092" s="143" t="s">
        <v>7313</v>
      </c>
      <c r="B2092" s="10" t="s">
        <v>7312</v>
      </c>
      <c r="C2092" s="143">
        <v>720</v>
      </c>
      <c r="D2092" s="142">
        <v>72</v>
      </c>
    </row>
    <row r="2093" spans="1:4" x14ac:dyDescent="0.2">
      <c r="A2093" s="143" t="s">
        <v>9945</v>
      </c>
      <c r="B2093" s="10" t="s">
        <v>9944</v>
      </c>
      <c r="C2093" s="143">
        <v>25</v>
      </c>
      <c r="D2093" s="142">
        <v>2.5</v>
      </c>
    </row>
    <row r="2094" spans="1:4" x14ac:dyDescent="0.2">
      <c r="A2094" s="143" t="s">
        <v>9605</v>
      </c>
      <c r="B2094" s="10" t="s">
        <v>9604</v>
      </c>
      <c r="C2094" s="143">
        <v>15</v>
      </c>
      <c r="D2094" s="142">
        <v>1.5</v>
      </c>
    </row>
    <row r="2095" spans="1:4" x14ac:dyDescent="0.2">
      <c r="A2095" s="143" t="s">
        <v>6343</v>
      </c>
      <c r="B2095" s="10" t="s">
        <v>6342</v>
      </c>
      <c r="C2095" s="143">
        <v>1</v>
      </c>
      <c r="D2095" s="142">
        <v>0.1</v>
      </c>
    </row>
    <row r="2096" spans="1:4" x14ac:dyDescent="0.2">
      <c r="A2096" s="143" t="s">
        <v>1476</v>
      </c>
      <c r="B2096" s="10" t="s">
        <v>1475</v>
      </c>
      <c r="C2096" s="143">
        <v>1000</v>
      </c>
      <c r="D2096" s="142">
        <v>100</v>
      </c>
    </row>
    <row r="2097" spans="1:4" x14ac:dyDescent="0.2">
      <c r="A2097" s="143" t="s">
        <v>8289</v>
      </c>
      <c r="B2097" s="10" t="s">
        <v>8288</v>
      </c>
      <c r="C2097" s="143">
        <v>1</v>
      </c>
      <c r="D2097" s="142">
        <v>0.1</v>
      </c>
    </row>
    <row r="2098" spans="1:4" x14ac:dyDescent="0.2">
      <c r="A2098" s="143" t="s">
        <v>2209</v>
      </c>
      <c r="B2098" s="10" t="s">
        <v>2208</v>
      </c>
      <c r="C2098" s="143" t="s">
        <v>105</v>
      </c>
      <c r="D2098" s="142" t="s">
        <v>105</v>
      </c>
    </row>
    <row r="2099" spans="1:4" x14ac:dyDescent="0.2">
      <c r="A2099" s="143" t="s">
        <v>2210</v>
      </c>
      <c r="B2099" s="10" t="s">
        <v>2208</v>
      </c>
      <c r="C2099" s="143">
        <v>1000</v>
      </c>
      <c r="D2099" s="142">
        <v>100</v>
      </c>
    </row>
    <row r="2100" spans="1:4" x14ac:dyDescent="0.2">
      <c r="A2100" s="143" t="s">
        <v>10614</v>
      </c>
      <c r="B2100" s="10" t="s">
        <v>10613</v>
      </c>
      <c r="C2100" s="143">
        <v>2500</v>
      </c>
      <c r="D2100" s="142">
        <v>250</v>
      </c>
    </row>
    <row r="2101" spans="1:4" x14ac:dyDescent="0.2">
      <c r="A2101" s="143" t="s">
        <v>11779</v>
      </c>
      <c r="B2101" s="10" t="s">
        <v>11778</v>
      </c>
      <c r="C2101" s="143">
        <v>50</v>
      </c>
      <c r="D2101" s="142">
        <v>5</v>
      </c>
    </row>
    <row r="2102" spans="1:4" x14ac:dyDescent="0.2">
      <c r="A2102" s="143" t="s">
        <v>11827</v>
      </c>
      <c r="B2102" s="10" t="s">
        <v>11826</v>
      </c>
      <c r="C2102" s="143">
        <v>140</v>
      </c>
      <c r="D2102" s="142">
        <v>14</v>
      </c>
    </row>
    <row r="2103" spans="1:4" x14ac:dyDescent="0.2">
      <c r="A2103" s="143" t="s">
        <v>9758</v>
      </c>
      <c r="B2103" s="10" t="s">
        <v>9757</v>
      </c>
      <c r="C2103" s="143" t="s">
        <v>105</v>
      </c>
      <c r="D2103" s="142" t="s">
        <v>105</v>
      </c>
    </row>
    <row r="2104" spans="1:4" x14ac:dyDescent="0.2">
      <c r="A2104" s="143" t="s">
        <v>9759</v>
      </c>
      <c r="B2104" s="10" t="s">
        <v>9757</v>
      </c>
      <c r="C2104" s="143">
        <v>10000</v>
      </c>
      <c r="D2104" s="142">
        <v>1000</v>
      </c>
    </row>
    <row r="2105" spans="1:4" x14ac:dyDescent="0.2">
      <c r="A2105" s="143" t="s">
        <v>8427</v>
      </c>
      <c r="B2105" s="10" t="s">
        <v>8426</v>
      </c>
      <c r="C2105" s="143">
        <v>500</v>
      </c>
      <c r="D2105" s="142">
        <v>50</v>
      </c>
    </row>
    <row r="2106" spans="1:4" x14ac:dyDescent="0.2">
      <c r="A2106" s="143" t="s">
        <v>6638</v>
      </c>
      <c r="B2106" s="10" t="s">
        <v>6637</v>
      </c>
      <c r="C2106" s="143">
        <v>500</v>
      </c>
      <c r="D2106" s="142">
        <v>50</v>
      </c>
    </row>
    <row r="2107" spans="1:4" x14ac:dyDescent="0.2">
      <c r="A2107" s="143" t="s">
        <v>11618</v>
      </c>
      <c r="B2107" s="10" t="s">
        <v>11617</v>
      </c>
      <c r="C2107" s="143" t="s">
        <v>105</v>
      </c>
      <c r="D2107" s="142" t="s">
        <v>105</v>
      </c>
    </row>
    <row r="2108" spans="1:4" x14ac:dyDescent="0.2">
      <c r="A2108" s="143" t="s">
        <v>11619</v>
      </c>
      <c r="B2108" s="10" t="s">
        <v>11617</v>
      </c>
      <c r="C2108" s="143">
        <v>500</v>
      </c>
      <c r="D2108" s="142">
        <v>50</v>
      </c>
    </row>
    <row r="2109" spans="1:4" x14ac:dyDescent="0.2">
      <c r="A2109" s="143" t="s">
        <v>708</v>
      </c>
      <c r="B2109" s="10" t="s">
        <v>707</v>
      </c>
      <c r="C2109" s="143" t="s">
        <v>105</v>
      </c>
      <c r="D2109" s="142" t="s">
        <v>105</v>
      </c>
    </row>
    <row r="2110" spans="1:4" x14ac:dyDescent="0.2">
      <c r="A2110" s="143" t="s">
        <v>9756</v>
      </c>
      <c r="B2110" s="10" t="s">
        <v>9755</v>
      </c>
      <c r="C2110" s="143">
        <v>1000</v>
      </c>
      <c r="D2110" s="142">
        <v>100</v>
      </c>
    </row>
    <row r="2111" spans="1:4" x14ac:dyDescent="0.2">
      <c r="A2111" s="143" t="s">
        <v>7703</v>
      </c>
      <c r="B2111" s="10" t="s">
        <v>7702</v>
      </c>
      <c r="C2111" s="143">
        <v>20</v>
      </c>
      <c r="D2111" s="142">
        <v>2</v>
      </c>
    </row>
    <row r="2112" spans="1:4" x14ac:dyDescent="0.2">
      <c r="A2112" s="143" t="s">
        <v>11717</v>
      </c>
      <c r="B2112" s="10" t="s">
        <v>11716</v>
      </c>
      <c r="C2112" s="143" t="s">
        <v>105</v>
      </c>
      <c r="D2112" s="142" t="s">
        <v>105</v>
      </c>
    </row>
    <row r="2113" spans="1:4" x14ac:dyDescent="0.2">
      <c r="A2113" s="143" t="s">
        <v>11718</v>
      </c>
      <c r="B2113" s="10" t="s">
        <v>11716</v>
      </c>
      <c r="C2113" s="143">
        <v>1000</v>
      </c>
      <c r="D2113" s="142">
        <v>100</v>
      </c>
    </row>
    <row r="2114" spans="1:4" x14ac:dyDescent="0.2">
      <c r="A2114" s="143" t="s">
        <v>9785</v>
      </c>
      <c r="B2114" s="10" t="s">
        <v>9784</v>
      </c>
      <c r="C2114" s="143">
        <v>100</v>
      </c>
      <c r="D2114" s="142">
        <v>10</v>
      </c>
    </row>
    <row r="2115" spans="1:4" x14ac:dyDescent="0.2">
      <c r="A2115" s="143" t="s">
        <v>723</v>
      </c>
      <c r="B2115" s="10" t="s">
        <v>722</v>
      </c>
      <c r="C2115" s="143">
        <v>1000</v>
      </c>
      <c r="D2115" s="142">
        <v>100</v>
      </c>
    </row>
    <row r="2116" spans="1:4" x14ac:dyDescent="0.2">
      <c r="A2116" s="143" t="s">
        <v>8711</v>
      </c>
      <c r="B2116" s="10" t="s">
        <v>8710</v>
      </c>
      <c r="C2116" s="143">
        <v>0.1</v>
      </c>
      <c r="D2116" s="142">
        <v>0.01</v>
      </c>
    </row>
    <row r="2117" spans="1:4" x14ac:dyDescent="0.2">
      <c r="A2117" s="143" t="s">
        <v>6565</v>
      </c>
      <c r="B2117" s="10" t="s">
        <v>6564</v>
      </c>
      <c r="C2117" s="143">
        <v>1000</v>
      </c>
      <c r="D2117" s="142">
        <v>100</v>
      </c>
    </row>
    <row r="2118" spans="1:4" x14ac:dyDescent="0.2">
      <c r="A2118" s="143" t="s">
        <v>8821</v>
      </c>
      <c r="B2118" s="10" t="s">
        <v>8820</v>
      </c>
      <c r="C2118" s="143" t="s">
        <v>105</v>
      </c>
      <c r="D2118" s="142" t="s">
        <v>105</v>
      </c>
    </row>
    <row r="2119" spans="1:4" x14ac:dyDescent="0.2">
      <c r="A2119" s="143" t="s">
        <v>8822</v>
      </c>
      <c r="B2119" s="10" t="s">
        <v>8820</v>
      </c>
      <c r="C2119" s="143">
        <v>1000</v>
      </c>
      <c r="D2119" s="142">
        <v>100</v>
      </c>
    </row>
    <row r="2120" spans="1:4" x14ac:dyDescent="0.2">
      <c r="A2120" s="143" t="s">
        <v>10533</v>
      </c>
      <c r="B2120" s="10" t="s">
        <v>10532</v>
      </c>
      <c r="C2120" s="143" t="s">
        <v>105</v>
      </c>
      <c r="D2120" s="142" t="s">
        <v>105</v>
      </c>
    </row>
    <row r="2121" spans="1:4" x14ac:dyDescent="0.2">
      <c r="A2121" s="143" t="s">
        <v>1626</v>
      </c>
      <c r="B2121" s="10" t="s">
        <v>1625</v>
      </c>
      <c r="C2121" s="143">
        <v>50</v>
      </c>
      <c r="D2121" s="142">
        <v>5</v>
      </c>
    </row>
    <row r="2122" spans="1:4" x14ac:dyDescent="0.2">
      <c r="A2122" s="143" t="s">
        <v>1854</v>
      </c>
      <c r="B2122" s="10" t="s">
        <v>1853</v>
      </c>
      <c r="C2122" s="143">
        <v>50</v>
      </c>
      <c r="D2122" s="142">
        <v>5</v>
      </c>
    </row>
    <row r="2123" spans="1:4" x14ac:dyDescent="0.2">
      <c r="A2123" s="143" t="s">
        <v>1595</v>
      </c>
      <c r="B2123" s="10" t="s">
        <v>1594</v>
      </c>
      <c r="C2123" s="143">
        <v>50</v>
      </c>
      <c r="D2123" s="142">
        <v>5</v>
      </c>
    </row>
    <row r="2124" spans="1:4" x14ac:dyDescent="0.2">
      <c r="A2124" s="143" t="s">
        <v>479</v>
      </c>
      <c r="B2124" s="10" t="s">
        <v>478</v>
      </c>
      <c r="C2124" s="143">
        <v>35</v>
      </c>
      <c r="D2124" s="142">
        <v>3.5</v>
      </c>
    </row>
    <row r="2125" spans="1:4" x14ac:dyDescent="0.2">
      <c r="A2125" s="143" t="s">
        <v>10690</v>
      </c>
      <c r="B2125" s="10" t="s">
        <v>10689</v>
      </c>
      <c r="C2125" s="143">
        <v>30</v>
      </c>
      <c r="D2125" s="142">
        <v>3</v>
      </c>
    </row>
    <row r="2126" spans="1:4" x14ac:dyDescent="0.2">
      <c r="A2126" s="143" t="s">
        <v>4653</v>
      </c>
      <c r="B2126" s="10" t="s">
        <v>4652</v>
      </c>
      <c r="C2126" s="143">
        <v>2900</v>
      </c>
      <c r="D2126" s="142">
        <v>3700</v>
      </c>
    </row>
    <row r="2127" spans="1:4" x14ac:dyDescent="0.2">
      <c r="A2127" s="143" t="s">
        <v>1607</v>
      </c>
      <c r="B2127" s="10" t="s">
        <v>1606</v>
      </c>
      <c r="C2127" s="143" t="s">
        <v>105</v>
      </c>
      <c r="D2127" s="142" t="s">
        <v>105</v>
      </c>
    </row>
    <row r="2128" spans="1:4" x14ac:dyDescent="0.2">
      <c r="A2128" s="143" t="s">
        <v>1608</v>
      </c>
      <c r="B2128" s="10" t="s">
        <v>1606</v>
      </c>
      <c r="C2128" s="143">
        <v>1000</v>
      </c>
      <c r="D2128" s="142">
        <v>100</v>
      </c>
    </row>
    <row r="2129" spans="1:4" x14ac:dyDescent="0.2">
      <c r="A2129" s="143" t="s">
        <v>4372</v>
      </c>
      <c r="B2129" s="10" t="s">
        <v>4371</v>
      </c>
      <c r="C2129" s="143" t="s">
        <v>105</v>
      </c>
      <c r="D2129" s="142" t="s">
        <v>105</v>
      </c>
    </row>
    <row r="2130" spans="1:4" x14ac:dyDescent="0.2">
      <c r="A2130" s="143" t="s">
        <v>4963</v>
      </c>
      <c r="B2130" s="10" t="s">
        <v>4962</v>
      </c>
      <c r="C2130" s="143">
        <v>1</v>
      </c>
      <c r="D2130" s="142">
        <v>0.1</v>
      </c>
    </row>
    <row r="2131" spans="1:4" x14ac:dyDescent="0.2">
      <c r="A2131" s="143" t="s">
        <v>1022</v>
      </c>
      <c r="B2131" s="10" t="s">
        <v>1021</v>
      </c>
      <c r="C2131" s="143">
        <v>2700</v>
      </c>
      <c r="D2131" s="142">
        <v>270</v>
      </c>
    </row>
    <row r="2132" spans="1:4" x14ac:dyDescent="0.2">
      <c r="A2132" s="143" t="s">
        <v>2183</v>
      </c>
      <c r="B2132" s="10" t="s">
        <v>2182</v>
      </c>
      <c r="C2132" s="143">
        <v>1500</v>
      </c>
      <c r="D2132" s="142">
        <v>150</v>
      </c>
    </row>
    <row r="2133" spans="1:4" x14ac:dyDescent="0.2">
      <c r="A2133" s="143" t="s">
        <v>851</v>
      </c>
      <c r="B2133" s="10" t="s">
        <v>850</v>
      </c>
      <c r="C2133" s="143">
        <v>125</v>
      </c>
      <c r="D2133" s="142">
        <v>12.5</v>
      </c>
    </row>
    <row r="2134" spans="1:4" x14ac:dyDescent="0.2">
      <c r="A2134" s="143" t="s">
        <v>10772</v>
      </c>
      <c r="B2134" s="10" t="s">
        <v>10771</v>
      </c>
      <c r="C2134" s="143" t="s">
        <v>105</v>
      </c>
      <c r="D2134" s="142" t="s">
        <v>105</v>
      </c>
    </row>
    <row r="2135" spans="1:4" x14ac:dyDescent="0.2">
      <c r="A2135" s="143" t="s">
        <v>4657</v>
      </c>
      <c r="B2135" s="10" t="s">
        <v>4656</v>
      </c>
      <c r="C2135" s="143">
        <v>160</v>
      </c>
      <c r="D2135" s="142">
        <v>16</v>
      </c>
    </row>
    <row r="2136" spans="1:4" x14ac:dyDescent="0.2">
      <c r="A2136" s="143" t="s">
        <v>8346</v>
      </c>
      <c r="B2136" s="10" t="s">
        <v>8345</v>
      </c>
      <c r="C2136" s="143" t="s">
        <v>105</v>
      </c>
      <c r="D2136" s="142" t="s">
        <v>105</v>
      </c>
    </row>
    <row r="2137" spans="1:4" x14ac:dyDescent="0.2">
      <c r="A2137" s="143" t="s">
        <v>1614</v>
      </c>
      <c r="B2137" s="10" t="s">
        <v>1613</v>
      </c>
      <c r="C2137" s="143">
        <v>0.5</v>
      </c>
      <c r="D2137" s="142">
        <v>0.05</v>
      </c>
    </row>
    <row r="2138" spans="1:4" x14ac:dyDescent="0.2">
      <c r="A2138" s="143" t="s">
        <v>4001</v>
      </c>
      <c r="B2138" s="10" t="s">
        <v>4000</v>
      </c>
      <c r="C2138" s="143">
        <v>140</v>
      </c>
      <c r="D2138" s="142">
        <v>14</v>
      </c>
    </row>
    <row r="2139" spans="1:4" x14ac:dyDescent="0.2">
      <c r="A2139" s="143" t="s">
        <v>3152</v>
      </c>
      <c r="B2139" s="10" t="s">
        <v>3151</v>
      </c>
      <c r="C2139" s="143">
        <v>190</v>
      </c>
      <c r="D2139" s="142">
        <v>19</v>
      </c>
    </row>
    <row r="2140" spans="1:4" x14ac:dyDescent="0.2">
      <c r="A2140" s="143" t="s">
        <v>8083</v>
      </c>
      <c r="B2140" s="10" t="s">
        <v>8082</v>
      </c>
      <c r="C2140" s="143">
        <v>580</v>
      </c>
      <c r="D2140" s="142">
        <v>58</v>
      </c>
    </row>
    <row r="2141" spans="1:4" x14ac:dyDescent="0.2">
      <c r="A2141" s="143" t="s">
        <v>1275</v>
      </c>
      <c r="B2141" s="10" t="s">
        <v>1274</v>
      </c>
      <c r="C2141" s="143">
        <v>5700</v>
      </c>
      <c r="D2141" s="142">
        <v>570</v>
      </c>
    </row>
    <row r="2142" spans="1:4" x14ac:dyDescent="0.2">
      <c r="A2142" s="143" t="s">
        <v>1285</v>
      </c>
      <c r="B2142" s="10" t="s">
        <v>1284</v>
      </c>
      <c r="C2142" s="143">
        <v>120</v>
      </c>
      <c r="D2142" s="142">
        <v>12</v>
      </c>
    </row>
    <row r="2143" spans="1:4" x14ac:dyDescent="0.2">
      <c r="A2143" s="143" t="s">
        <v>5742</v>
      </c>
      <c r="B2143" s="10" t="s">
        <v>5741</v>
      </c>
      <c r="C2143" s="143">
        <v>5</v>
      </c>
      <c r="D2143" s="142">
        <v>0.5</v>
      </c>
    </row>
    <row r="2144" spans="1:4" x14ac:dyDescent="0.2">
      <c r="A2144" s="143" t="s">
        <v>4548</v>
      </c>
      <c r="B2144" s="10" t="s">
        <v>4547</v>
      </c>
      <c r="C2144" s="143">
        <v>90</v>
      </c>
      <c r="D2144" s="142">
        <v>9</v>
      </c>
    </row>
    <row r="2145" spans="1:4" x14ac:dyDescent="0.2">
      <c r="A2145" s="143" t="s">
        <v>2112</v>
      </c>
      <c r="B2145" s="10" t="s">
        <v>2111</v>
      </c>
      <c r="C2145" s="143">
        <v>5</v>
      </c>
      <c r="D2145" s="142">
        <v>0.5</v>
      </c>
    </row>
    <row r="2146" spans="1:4" x14ac:dyDescent="0.2">
      <c r="A2146" s="143" t="s">
        <v>12113</v>
      </c>
      <c r="B2146" s="10" t="s">
        <v>12112</v>
      </c>
      <c r="C2146" s="143">
        <v>0.5</v>
      </c>
      <c r="D2146" s="142">
        <v>0.05</v>
      </c>
    </row>
    <row r="2147" spans="1:4" x14ac:dyDescent="0.2">
      <c r="A2147" s="143" t="s">
        <v>8472</v>
      </c>
      <c r="B2147" s="10" t="s">
        <v>8471</v>
      </c>
      <c r="C2147" s="143">
        <v>100</v>
      </c>
      <c r="D2147" s="142">
        <v>10</v>
      </c>
    </row>
    <row r="2148" spans="1:4" x14ac:dyDescent="0.2">
      <c r="A2148" s="143" t="s">
        <v>1815</v>
      </c>
      <c r="B2148" s="10" t="s">
        <v>1814</v>
      </c>
      <c r="C2148" s="143">
        <v>4</v>
      </c>
      <c r="D2148" s="142">
        <v>0.4</v>
      </c>
    </row>
    <row r="2149" spans="1:4" x14ac:dyDescent="0.2">
      <c r="A2149" s="143" t="s">
        <v>4430</v>
      </c>
      <c r="B2149" s="10" t="s">
        <v>4429</v>
      </c>
      <c r="C2149" s="143">
        <v>10</v>
      </c>
      <c r="D2149" s="142">
        <v>1</v>
      </c>
    </row>
    <row r="2150" spans="1:4" x14ac:dyDescent="0.2">
      <c r="A2150" s="143" t="s">
        <v>10501</v>
      </c>
      <c r="B2150" s="10" t="s">
        <v>10500</v>
      </c>
      <c r="C2150" s="143" t="s">
        <v>105</v>
      </c>
      <c r="D2150" s="142" t="s">
        <v>105</v>
      </c>
    </row>
    <row r="2151" spans="1:4" x14ac:dyDescent="0.2">
      <c r="A2151" s="143" t="s">
        <v>1510</v>
      </c>
      <c r="B2151" s="10" t="s">
        <v>1509</v>
      </c>
      <c r="C2151" s="143">
        <v>3440</v>
      </c>
      <c r="D2151" s="142">
        <v>344</v>
      </c>
    </row>
    <row r="2152" spans="1:4" x14ac:dyDescent="0.2">
      <c r="A2152" s="143" t="s">
        <v>6037</v>
      </c>
      <c r="B2152" s="10" t="s">
        <v>6036</v>
      </c>
      <c r="C2152" s="143">
        <v>4.2</v>
      </c>
      <c r="D2152" s="142">
        <v>0.42</v>
      </c>
    </row>
    <row r="2153" spans="1:4" x14ac:dyDescent="0.2">
      <c r="A2153" s="143" t="s">
        <v>1064</v>
      </c>
      <c r="B2153" s="10" t="s">
        <v>1063</v>
      </c>
      <c r="C2153" s="143">
        <v>120</v>
      </c>
      <c r="D2153" s="142">
        <v>12</v>
      </c>
    </row>
    <row r="2154" spans="1:4" x14ac:dyDescent="0.2">
      <c r="A2154" s="143" t="s">
        <v>6493</v>
      </c>
      <c r="B2154" s="10" t="s">
        <v>6492</v>
      </c>
      <c r="C2154" s="143">
        <v>140</v>
      </c>
      <c r="D2154" s="142">
        <v>14</v>
      </c>
    </row>
    <row r="2155" spans="1:4" x14ac:dyDescent="0.2">
      <c r="A2155" s="143" t="s">
        <v>2680</v>
      </c>
      <c r="B2155" s="10" t="s">
        <v>2679</v>
      </c>
      <c r="C2155" s="143">
        <v>100</v>
      </c>
      <c r="D2155" s="142">
        <v>10</v>
      </c>
    </row>
    <row r="2156" spans="1:4" x14ac:dyDescent="0.2">
      <c r="A2156" s="143" t="s">
        <v>4713</v>
      </c>
      <c r="B2156" s="10" t="s">
        <v>4712</v>
      </c>
      <c r="C2156" s="143" t="s">
        <v>105</v>
      </c>
      <c r="D2156" s="142" t="s">
        <v>105</v>
      </c>
    </row>
    <row r="2157" spans="1:4" x14ac:dyDescent="0.2">
      <c r="A2157" s="143" t="s">
        <v>11785</v>
      </c>
      <c r="B2157" s="10" t="s">
        <v>11784</v>
      </c>
      <c r="C2157" s="143">
        <v>1560</v>
      </c>
      <c r="D2157" s="142">
        <v>156</v>
      </c>
    </row>
    <row r="2158" spans="1:4" x14ac:dyDescent="0.2">
      <c r="A2158" s="143" t="s">
        <v>12219</v>
      </c>
      <c r="B2158" s="10" t="s">
        <v>12218</v>
      </c>
      <c r="C2158" s="143">
        <v>25</v>
      </c>
      <c r="D2158" s="142">
        <v>2.5</v>
      </c>
    </row>
    <row r="2159" spans="1:4" x14ac:dyDescent="0.2">
      <c r="A2159" s="143" t="s">
        <v>12220</v>
      </c>
      <c r="B2159" s="10" t="s">
        <v>12218</v>
      </c>
      <c r="C2159" s="143">
        <v>400</v>
      </c>
      <c r="D2159" s="142">
        <v>40</v>
      </c>
    </row>
    <row r="2160" spans="1:4" x14ac:dyDescent="0.2">
      <c r="A2160" s="143" t="s">
        <v>2879</v>
      </c>
      <c r="B2160" s="10" t="s">
        <v>2878</v>
      </c>
      <c r="C2160" s="143">
        <v>30</v>
      </c>
      <c r="D2160" s="142">
        <v>3</v>
      </c>
    </row>
    <row r="2161" spans="1:4" x14ac:dyDescent="0.2">
      <c r="A2161" s="143" t="s">
        <v>12138</v>
      </c>
      <c r="B2161" s="10" t="s">
        <v>12137</v>
      </c>
      <c r="C2161" s="143">
        <v>360</v>
      </c>
      <c r="D2161" s="142">
        <v>13</v>
      </c>
    </row>
    <row r="2162" spans="1:4" x14ac:dyDescent="0.2">
      <c r="A2162" s="143" t="s">
        <v>963</v>
      </c>
      <c r="B2162" s="10" t="s">
        <v>962</v>
      </c>
      <c r="C2162" s="143">
        <v>200</v>
      </c>
      <c r="D2162" s="142">
        <v>20</v>
      </c>
    </row>
    <row r="2163" spans="1:4" x14ac:dyDescent="0.2">
      <c r="A2163" s="143" t="s">
        <v>2367</v>
      </c>
      <c r="B2163" s="10" t="s">
        <v>2366</v>
      </c>
      <c r="C2163" s="143">
        <v>1500</v>
      </c>
      <c r="D2163" s="142">
        <v>150</v>
      </c>
    </row>
    <row r="2164" spans="1:4" x14ac:dyDescent="0.2">
      <c r="A2164" s="143" t="s">
        <v>2368</v>
      </c>
      <c r="B2164" s="10" t="s">
        <v>2366</v>
      </c>
      <c r="C2164" s="143" t="s">
        <v>105</v>
      </c>
      <c r="D2164" s="142" t="s">
        <v>105</v>
      </c>
    </row>
    <row r="2165" spans="1:4" x14ac:dyDescent="0.2">
      <c r="A2165" s="143" t="s">
        <v>11022</v>
      </c>
      <c r="B2165" s="10" t="s">
        <v>11021</v>
      </c>
      <c r="C2165" s="143">
        <v>35</v>
      </c>
      <c r="D2165" s="142">
        <v>3.5</v>
      </c>
    </row>
    <row r="2166" spans="1:4" x14ac:dyDescent="0.2">
      <c r="A2166" s="143" t="s">
        <v>6616</v>
      </c>
      <c r="B2166" s="10" t="s">
        <v>6615</v>
      </c>
      <c r="C2166" s="143">
        <v>600</v>
      </c>
      <c r="D2166" s="142">
        <v>60</v>
      </c>
    </row>
    <row r="2167" spans="1:4" x14ac:dyDescent="0.2">
      <c r="A2167" s="143" t="s">
        <v>12037</v>
      </c>
      <c r="B2167" s="10" t="s">
        <v>12036</v>
      </c>
      <c r="C2167" s="143">
        <v>1000</v>
      </c>
      <c r="D2167" s="142">
        <v>100</v>
      </c>
    </row>
    <row r="2168" spans="1:4" x14ac:dyDescent="0.2">
      <c r="A2168" s="143" t="s">
        <v>5063</v>
      </c>
      <c r="B2168" s="10" t="s">
        <v>5062</v>
      </c>
      <c r="C2168" s="143">
        <v>1000</v>
      </c>
      <c r="D2168" s="142">
        <v>100</v>
      </c>
    </row>
    <row r="2169" spans="1:4" x14ac:dyDescent="0.2">
      <c r="A2169" s="143" t="s">
        <v>10238</v>
      </c>
      <c r="B2169" s="10" t="s">
        <v>10237</v>
      </c>
      <c r="C2169" s="143" t="s">
        <v>105</v>
      </c>
      <c r="D2169" s="142" t="s">
        <v>105</v>
      </c>
    </row>
    <row r="2170" spans="1:4" x14ac:dyDescent="0.2">
      <c r="A2170" s="143" t="s">
        <v>7573</v>
      </c>
      <c r="B2170" s="10" t="s">
        <v>7572</v>
      </c>
      <c r="C2170" s="143">
        <v>110</v>
      </c>
      <c r="D2170" s="142">
        <v>11</v>
      </c>
    </row>
    <row r="2171" spans="1:4" x14ac:dyDescent="0.2">
      <c r="A2171" s="143" t="s">
        <v>12374</v>
      </c>
      <c r="B2171" s="10" t="s">
        <v>12373</v>
      </c>
      <c r="C2171" s="143">
        <v>2420</v>
      </c>
      <c r="D2171" s="142">
        <v>242</v>
      </c>
    </row>
    <row r="2172" spans="1:4" x14ac:dyDescent="0.2">
      <c r="A2172" s="143" t="s">
        <v>4677</v>
      </c>
      <c r="B2172" s="10" t="s">
        <v>4676</v>
      </c>
      <c r="C2172" s="143" t="s">
        <v>105</v>
      </c>
      <c r="D2172" s="142" t="s">
        <v>105</v>
      </c>
    </row>
    <row r="2173" spans="1:4" x14ac:dyDescent="0.2">
      <c r="A2173" s="143" t="s">
        <v>5187</v>
      </c>
      <c r="B2173" s="10" t="s">
        <v>5186</v>
      </c>
      <c r="C2173" s="143">
        <v>3.6</v>
      </c>
      <c r="D2173" s="142">
        <v>4.1000000000000002E-2</v>
      </c>
    </row>
    <row r="2174" spans="1:4" x14ac:dyDescent="0.2">
      <c r="A2174" s="143" t="s">
        <v>10161</v>
      </c>
      <c r="B2174" s="10" t="s">
        <v>10160</v>
      </c>
      <c r="C2174" s="143" t="s">
        <v>105</v>
      </c>
      <c r="D2174" s="142" t="s">
        <v>105</v>
      </c>
    </row>
    <row r="2175" spans="1:4" x14ac:dyDescent="0.2">
      <c r="A2175" s="143" t="s">
        <v>10166</v>
      </c>
      <c r="B2175" s="10" t="s">
        <v>10165</v>
      </c>
      <c r="C2175" s="143" t="s">
        <v>105</v>
      </c>
      <c r="D2175" s="142" t="s">
        <v>105</v>
      </c>
    </row>
    <row r="2176" spans="1:4" x14ac:dyDescent="0.2">
      <c r="A2176" s="143" t="s">
        <v>10167</v>
      </c>
      <c r="B2176" s="10" t="s">
        <v>10165</v>
      </c>
      <c r="C2176" s="143">
        <v>1000</v>
      </c>
      <c r="D2176" s="142">
        <v>100</v>
      </c>
    </row>
    <row r="2177" spans="1:4" x14ac:dyDescent="0.2">
      <c r="A2177" s="143" t="s">
        <v>511</v>
      </c>
      <c r="B2177" s="10" t="s">
        <v>510</v>
      </c>
      <c r="C2177" s="143" t="s">
        <v>105</v>
      </c>
      <c r="D2177" s="142" t="s">
        <v>105</v>
      </c>
    </row>
    <row r="2178" spans="1:4" x14ac:dyDescent="0.2">
      <c r="A2178" s="143" t="s">
        <v>10552</v>
      </c>
      <c r="B2178" s="10" t="s">
        <v>10551</v>
      </c>
      <c r="C2178" s="143" t="s">
        <v>105</v>
      </c>
      <c r="D2178" s="142" t="s">
        <v>105</v>
      </c>
    </row>
    <row r="2179" spans="1:4" x14ac:dyDescent="0.2">
      <c r="A2179" s="143" t="s">
        <v>9421</v>
      </c>
      <c r="B2179" s="10" t="s">
        <v>9420</v>
      </c>
      <c r="C2179" s="143" t="s">
        <v>105</v>
      </c>
      <c r="D2179" s="142" t="s">
        <v>105</v>
      </c>
    </row>
    <row r="2180" spans="1:4" x14ac:dyDescent="0.2">
      <c r="A2180" s="143" t="s">
        <v>10308</v>
      </c>
      <c r="B2180" s="10" t="s">
        <v>10307</v>
      </c>
      <c r="C2180" s="143">
        <v>50</v>
      </c>
      <c r="D2180" s="142">
        <v>5</v>
      </c>
    </row>
    <row r="2181" spans="1:4" x14ac:dyDescent="0.2">
      <c r="A2181" s="143" t="s">
        <v>9419</v>
      </c>
      <c r="B2181" s="10" t="s">
        <v>9418</v>
      </c>
      <c r="C2181" s="143" t="s">
        <v>105</v>
      </c>
      <c r="D2181" s="142" t="s">
        <v>105</v>
      </c>
    </row>
    <row r="2182" spans="1:4" x14ac:dyDescent="0.2">
      <c r="A2182" s="143" t="s">
        <v>4261</v>
      </c>
      <c r="B2182" s="10" t="s">
        <v>4260</v>
      </c>
      <c r="C2182" s="143" t="s">
        <v>105</v>
      </c>
      <c r="D2182" s="142" t="s">
        <v>105</v>
      </c>
    </row>
    <row r="2183" spans="1:4" x14ac:dyDescent="0.2">
      <c r="A2183" s="143" t="s">
        <v>7505</v>
      </c>
      <c r="B2183" s="10" t="s">
        <v>7504</v>
      </c>
      <c r="C2183" s="143" t="s">
        <v>105</v>
      </c>
      <c r="D2183" s="142" t="s">
        <v>105</v>
      </c>
    </row>
    <row r="2184" spans="1:4" x14ac:dyDescent="0.2">
      <c r="A2184" s="143" t="s">
        <v>6724</v>
      </c>
      <c r="B2184" s="10" t="s">
        <v>6723</v>
      </c>
      <c r="C2184" s="143" t="s">
        <v>105</v>
      </c>
      <c r="D2184" s="142" t="s">
        <v>105</v>
      </c>
    </row>
    <row r="2185" spans="1:4" x14ac:dyDescent="0.2">
      <c r="A2185" s="143" t="s">
        <v>10159</v>
      </c>
      <c r="B2185" s="10" t="s">
        <v>10158</v>
      </c>
      <c r="C2185" s="143" t="s">
        <v>105</v>
      </c>
      <c r="D2185" s="142" t="s">
        <v>105</v>
      </c>
    </row>
    <row r="2186" spans="1:4" x14ac:dyDescent="0.2">
      <c r="A2186" s="143" t="s">
        <v>11388</v>
      </c>
      <c r="B2186" s="10" t="s">
        <v>11387</v>
      </c>
      <c r="C2186" s="143" t="s">
        <v>105</v>
      </c>
      <c r="D2186" s="142" t="s">
        <v>105</v>
      </c>
    </row>
    <row r="2187" spans="1:4" x14ac:dyDescent="0.2">
      <c r="A2187" s="143" t="s">
        <v>3462</v>
      </c>
      <c r="B2187" s="10" t="s">
        <v>3461</v>
      </c>
      <c r="C2187" s="143" t="s">
        <v>105</v>
      </c>
      <c r="D2187" s="142" t="s">
        <v>105</v>
      </c>
    </row>
    <row r="2188" spans="1:4" x14ac:dyDescent="0.2">
      <c r="A2188" s="143" t="s">
        <v>1460</v>
      </c>
      <c r="B2188" s="10" t="s">
        <v>1459</v>
      </c>
      <c r="C2188" s="143" t="s">
        <v>105</v>
      </c>
      <c r="D2188" s="142" t="s">
        <v>105</v>
      </c>
    </row>
    <row r="2189" spans="1:4" x14ac:dyDescent="0.2">
      <c r="A2189" s="143" t="s">
        <v>1461</v>
      </c>
      <c r="B2189" s="10" t="s">
        <v>1459</v>
      </c>
      <c r="C2189" s="143">
        <v>1000</v>
      </c>
      <c r="D2189" s="142">
        <v>100</v>
      </c>
    </row>
    <row r="2190" spans="1:4" x14ac:dyDescent="0.2">
      <c r="A2190" s="143" t="s">
        <v>10236</v>
      </c>
      <c r="B2190" s="10" t="s">
        <v>10235</v>
      </c>
      <c r="C2190" s="143" t="s">
        <v>105</v>
      </c>
      <c r="D2190" s="142" t="s">
        <v>105</v>
      </c>
    </row>
    <row r="2191" spans="1:4" x14ac:dyDescent="0.2">
      <c r="A2191" s="143" t="s">
        <v>10189</v>
      </c>
      <c r="B2191" s="10" t="s">
        <v>10188</v>
      </c>
      <c r="C2191" s="143" t="s">
        <v>105</v>
      </c>
      <c r="D2191" s="142" t="s">
        <v>105</v>
      </c>
    </row>
    <row r="2192" spans="1:4" x14ac:dyDescent="0.2">
      <c r="A2192" s="143" t="s">
        <v>7942</v>
      </c>
      <c r="B2192" s="10" t="s">
        <v>7941</v>
      </c>
      <c r="C2192" s="143">
        <v>30</v>
      </c>
      <c r="D2192" s="142">
        <v>3</v>
      </c>
    </row>
    <row r="2193" spans="1:4" x14ac:dyDescent="0.2">
      <c r="A2193" s="143" t="s">
        <v>12127</v>
      </c>
      <c r="B2193" s="10" t="s">
        <v>12126</v>
      </c>
      <c r="C2193" s="143" t="s">
        <v>105</v>
      </c>
      <c r="D2193" s="142" t="s">
        <v>105</v>
      </c>
    </row>
    <row r="2194" spans="1:4" x14ac:dyDescent="0.2">
      <c r="A2194" s="143" t="s">
        <v>11649</v>
      </c>
      <c r="B2194" s="10" t="s">
        <v>11648</v>
      </c>
      <c r="C2194" s="143">
        <v>8</v>
      </c>
      <c r="D2194" s="142">
        <v>0.8</v>
      </c>
    </row>
    <row r="2195" spans="1:4" x14ac:dyDescent="0.2">
      <c r="A2195" s="143" t="s">
        <v>3555</v>
      </c>
      <c r="B2195" s="10" t="s">
        <v>3554</v>
      </c>
      <c r="C2195" s="143">
        <v>10</v>
      </c>
      <c r="D2195" s="142">
        <v>1</v>
      </c>
    </row>
    <row r="2196" spans="1:4" x14ac:dyDescent="0.2">
      <c r="A2196" s="143" t="s">
        <v>8760</v>
      </c>
      <c r="B2196" s="10" t="s">
        <v>8759</v>
      </c>
      <c r="C2196" s="143" t="s">
        <v>105</v>
      </c>
      <c r="D2196" s="142" t="s">
        <v>105</v>
      </c>
    </row>
    <row r="2197" spans="1:4" x14ac:dyDescent="0.2">
      <c r="A2197" s="143" t="s">
        <v>8580</v>
      </c>
      <c r="B2197" s="10" t="s">
        <v>8579</v>
      </c>
      <c r="C2197" s="143">
        <v>300</v>
      </c>
      <c r="D2197" s="142">
        <v>30</v>
      </c>
    </row>
    <row r="2198" spans="1:4" x14ac:dyDescent="0.2">
      <c r="A2198" s="143" t="s">
        <v>9351</v>
      </c>
      <c r="B2198" s="10" t="s">
        <v>9350</v>
      </c>
      <c r="C2198" s="143">
        <v>170</v>
      </c>
      <c r="D2198" s="142">
        <v>17</v>
      </c>
    </row>
    <row r="2199" spans="1:4" x14ac:dyDescent="0.2">
      <c r="A2199" s="143" t="s">
        <v>10232</v>
      </c>
      <c r="B2199" s="10" t="s">
        <v>10231</v>
      </c>
      <c r="C2199" s="143" t="s">
        <v>105</v>
      </c>
      <c r="D2199" s="142" t="s">
        <v>105</v>
      </c>
    </row>
    <row r="2200" spans="1:4" x14ac:dyDescent="0.2">
      <c r="A2200" s="143" t="s">
        <v>10173</v>
      </c>
      <c r="B2200" s="10" t="s">
        <v>10172</v>
      </c>
      <c r="C2200" s="143" t="s">
        <v>105</v>
      </c>
      <c r="D2200" s="142" t="s">
        <v>105</v>
      </c>
    </row>
    <row r="2201" spans="1:4" x14ac:dyDescent="0.2">
      <c r="A2201" s="143" t="s">
        <v>10174</v>
      </c>
      <c r="B2201" s="10" t="s">
        <v>10172</v>
      </c>
      <c r="C2201" s="143">
        <v>500</v>
      </c>
      <c r="D2201" s="142">
        <v>50</v>
      </c>
    </row>
    <row r="2202" spans="1:4" x14ac:dyDescent="0.2">
      <c r="A2202" s="143" t="s">
        <v>12265</v>
      </c>
      <c r="B2202" s="10" t="s">
        <v>12264</v>
      </c>
      <c r="C2202" s="143" t="s">
        <v>105</v>
      </c>
      <c r="D2202" s="142" t="s">
        <v>105</v>
      </c>
    </row>
    <row r="2203" spans="1:4" x14ac:dyDescent="0.2">
      <c r="A2203" s="143" t="s">
        <v>4515</v>
      </c>
      <c r="B2203" s="10" t="s">
        <v>4514</v>
      </c>
      <c r="C2203" s="143">
        <v>100</v>
      </c>
      <c r="D2203" s="142">
        <v>10</v>
      </c>
    </row>
    <row r="2204" spans="1:4" x14ac:dyDescent="0.2">
      <c r="A2204" s="143" t="s">
        <v>11111</v>
      </c>
      <c r="B2204" s="10" t="s">
        <v>11110</v>
      </c>
      <c r="C2204" s="143">
        <v>30</v>
      </c>
      <c r="D2204" s="142">
        <v>3</v>
      </c>
    </row>
    <row r="2205" spans="1:4" x14ac:dyDescent="0.2">
      <c r="A2205" s="143" t="s">
        <v>6213</v>
      </c>
      <c r="B2205" s="10" t="s">
        <v>6212</v>
      </c>
      <c r="C2205" s="143">
        <v>610</v>
      </c>
      <c r="D2205" s="142">
        <v>61</v>
      </c>
    </row>
    <row r="2206" spans="1:4" x14ac:dyDescent="0.2">
      <c r="A2206" s="143" t="s">
        <v>3589</v>
      </c>
      <c r="B2206" s="10" t="s">
        <v>3588</v>
      </c>
      <c r="C2206" s="143">
        <v>600</v>
      </c>
      <c r="D2206" s="142">
        <v>60</v>
      </c>
    </row>
    <row r="2207" spans="1:4" x14ac:dyDescent="0.2">
      <c r="A2207" s="143" t="s">
        <v>5641</v>
      </c>
      <c r="B2207" s="10" t="s">
        <v>5640</v>
      </c>
      <c r="C2207" s="143">
        <v>500</v>
      </c>
      <c r="D2207" s="142">
        <v>50</v>
      </c>
    </row>
    <row r="2208" spans="1:4" x14ac:dyDescent="0.2">
      <c r="A2208" s="143" t="s">
        <v>9623</v>
      </c>
      <c r="B2208" s="10" t="s">
        <v>9622</v>
      </c>
      <c r="C2208" s="143" t="s">
        <v>105</v>
      </c>
      <c r="D2208" s="142" t="s">
        <v>105</v>
      </c>
    </row>
    <row r="2209" spans="1:4" x14ac:dyDescent="0.2">
      <c r="A2209" s="143" t="s">
        <v>9624</v>
      </c>
      <c r="B2209" s="10" t="s">
        <v>9622</v>
      </c>
      <c r="C2209" s="143">
        <v>600</v>
      </c>
      <c r="D2209" s="142">
        <v>60</v>
      </c>
    </row>
    <row r="2210" spans="1:4" x14ac:dyDescent="0.2">
      <c r="A2210" s="143" t="s">
        <v>6066</v>
      </c>
      <c r="B2210" s="10" t="s">
        <v>6065</v>
      </c>
      <c r="C2210" s="143">
        <v>3400</v>
      </c>
      <c r="D2210" s="142">
        <v>340</v>
      </c>
    </row>
    <row r="2211" spans="1:4" x14ac:dyDescent="0.2">
      <c r="A2211" s="143" t="s">
        <v>9277</v>
      </c>
      <c r="B2211" s="10" t="s">
        <v>9276</v>
      </c>
      <c r="C2211" s="143">
        <v>110</v>
      </c>
      <c r="D2211" s="142">
        <v>11</v>
      </c>
    </row>
    <row r="2212" spans="1:4" x14ac:dyDescent="0.2">
      <c r="A2212" s="143" t="s">
        <v>1139</v>
      </c>
      <c r="B2212" s="10" t="s">
        <v>1138</v>
      </c>
      <c r="C2212" s="143">
        <v>460</v>
      </c>
      <c r="D2212" s="142">
        <v>46</v>
      </c>
    </row>
    <row r="2213" spans="1:4" x14ac:dyDescent="0.2">
      <c r="A2213" s="143" t="s">
        <v>2889</v>
      </c>
      <c r="B2213" s="10" t="s">
        <v>2888</v>
      </c>
      <c r="C2213" s="143">
        <v>1300</v>
      </c>
      <c r="D2213" s="142">
        <v>130</v>
      </c>
    </row>
    <row r="2214" spans="1:4" x14ac:dyDescent="0.2">
      <c r="A2214" s="143" t="s">
        <v>10408</v>
      </c>
      <c r="B2214" s="10" t="s">
        <v>10407</v>
      </c>
      <c r="C2214" s="143" t="s">
        <v>105</v>
      </c>
      <c r="D2214" s="142" t="s">
        <v>105</v>
      </c>
    </row>
    <row r="2215" spans="1:4" x14ac:dyDescent="0.2">
      <c r="A2215" s="143" t="s">
        <v>10409</v>
      </c>
      <c r="B2215" s="10" t="s">
        <v>10407</v>
      </c>
      <c r="C2215" s="143">
        <v>1000</v>
      </c>
      <c r="D2215" s="142">
        <v>100</v>
      </c>
    </row>
    <row r="2216" spans="1:4" x14ac:dyDescent="0.2">
      <c r="A2216" s="143" t="s">
        <v>9423</v>
      </c>
      <c r="B2216" s="10" t="s">
        <v>9422</v>
      </c>
      <c r="C2216" s="143" t="s">
        <v>105</v>
      </c>
      <c r="D2216" s="142" t="s">
        <v>105</v>
      </c>
    </row>
    <row r="2217" spans="1:4" x14ac:dyDescent="0.2">
      <c r="A2217" s="143" t="s">
        <v>8375</v>
      </c>
      <c r="B2217" s="10" t="s">
        <v>8374</v>
      </c>
      <c r="C2217" s="143" t="s">
        <v>105</v>
      </c>
      <c r="D2217" s="142" t="s">
        <v>105</v>
      </c>
    </row>
    <row r="2218" spans="1:4" x14ac:dyDescent="0.2">
      <c r="A2218" s="143" t="s">
        <v>3460</v>
      </c>
      <c r="B2218" s="10" t="s">
        <v>3459</v>
      </c>
      <c r="C2218" s="143" t="s">
        <v>105</v>
      </c>
      <c r="D2218" s="142" t="s">
        <v>105</v>
      </c>
    </row>
    <row r="2219" spans="1:4" x14ac:dyDescent="0.2">
      <c r="A2219" s="143" t="s">
        <v>11381</v>
      </c>
      <c r="B2219" s="10" t="s">
        <v>11380</v>
      </c>
      <c r="C2219" s="143" t="s">
        <v>105</v>
      </c>
      <c r="D2219" s="142" t="s">
        <v>105</v>
      </c>
    </row>
    <row r="2220" spans="1:4" x14ac:dyDescent="0.2">
      <c r="A2220" s="143" t="s">
        <v>666</v>
      </c>
      <c r="B2220" s="10" t="s">
        <v>665</v>
      </c>
      <c r="C2220" s="143" t="s">
        <v>105</v>
      </c>
      <c r="D2220" s="142" t="s">
        <v>105</v>
      </c>
    </row>
    <row r="2221" spans="1:4" x14ac:dyDescent="0.2">
      <c r="A2221" s="143" t="s">
        <v>6429</v>
      </c>
      <c r="B2221" s="10" t="s">
        <v>6428</v>
      </c>
      <c r="C2221" s="143">
        <v>700</v>
      </c>
      <c r="D2221" s="142">
        <v>70</v>
      </c>
    </row>
    <row r="2222" spans="1:4" x14ac:dyDescent="0.2">
      <c r="A2222" s="143" t="s">
        <v>9431</v>
      </c>
      <c r="B2222" s="10" t="s">
        <v>9430</v>
      </c>
      <c r="C2222" s="143">
        <v>30</v>
      </c>
      <c r="D2222" s="142">
        <v>3</v>
      </c>
    </row>
    <row r="2223" spans="1:4" x14ac:dyDescent="0.2">
      <c r="A2223" s="143" t="s">
        <v>5948</v>
      </c>
      <c r="B2223" s="10" t="s">
        <v>5947</v>
      </c>
      <c r="C2223" s="143">
        <v>70</v>
      </c>
      <c r="D2223" s="142">
        <v>7</v>
      </c>
    </row>
    <row r="2224" spans="1:4" x14ac:dyDescent="0.2">
      <c r="A2224" s="143" t="s">
        <v>7569</v>
      </c>
      <c r="B2224" s="10" t="s">
        <v>7568</v>
      </c>
      <c r="C2224" s="143">
        <v>1700</v>
      </c>
      <c r="D2224" s="142">
        <v>170</v>
      </c>
    </row>
    <row r="2225" spans="1:4" x14ac:dyDescent="0.2">
      <c r="A2225" s="143" t="s">
        <v>6316</v>
      </c>
      <c r="B2225" s="10" t="s">
        <v>6315</v>
      </c>
      <c r="C2225" s="143">
        <v>1200</v>
      </c>
      <c r="D2225" s="142">
        <v>120</v>
      </c>
    </row>
    <row r="2226" spans="1:4" x14ac:dyDescent="0.2">
      <c r="A2226" s="143" t="s">
        <v>11795</v>
      </c>
      <c r="B2226" s="10" t="s">
        <v>11794</v>
      </c>
      <c r="C2226" s="143" t="s">
        <v>105</v>
      </c>
      <c r="D2226" s="142" t="s">
        <v>105</v>
      </c>
    </row>
    <row r="2227" spans="1:4" x14ac:dyDescent="0.2">
      <c r="A2227" s="143" t="s">
        <v>11796</v>
      </c>
      <c r="B2227" s="10" t="s">
        <v>11794</v>
      </c>
      <c r="C2227" s="143">
        <v>1000</v>
      </c>
      <c r="D2227" s="142">
        <v>390</v>
      </c>
    </row>
    <row r="2228" spans="1:4" x14ac:dyDescent="0.2">
      <c r="A2228" s="143" t="s">
        <v>11787</v>
      </c>
      <c r="B2228" s="10" t="s">
        <v>11786</v>
      </c>
      <c r="C2228" s="143">
        <v>2450</v>
      </c>
      <c r="D2228" s="142">
        <v>245</v>
      </c>
    </row>
    <row r="2229" spans="1:4" x14ac:dyDescent="0.2">
      <c r="A2229" s="143" t="s">
        <v>4494</v>
      </c>
      <c r="B2229" s="10" t="s">
        <v>4493</v>
      </c>
      <c r="C2229" s="143" t="s">
        <v>105</v>
      </c>
      <c r="D2229" s="142" t="s">
        <v>105</v>
      </c>
    </row>
    <row r="2230" spans="1:4" x14ac:dyDescent="0.2">
      <c r="A2230" s="143" t="s">
        <v>5816</v>
      </c>
      <c r="B2230" s="10" t="s">
        <v>5815</v>
      </c>
      <c r="C2230" s="143">
        <v>40</v>
      </c>
      <c r="D2230" s="142">
        <v>4</v>
      </c>
    </row>
    <row r="2231" spans="1:4" x14ac:dyDescent="0.2">
      <c r="A2231" s="143" t="s">
        <v>3161</v>
      </c>
      <c r="B2231" s="10" t="s">
        <v>3160</v>
      </c>
      <c r="C2231" s="143">
        <v>960</v>
      </c>
      <c r="D2231" s="142">
        <v>96</v>
      </c>
    </row>
    <row r="2232" spans="1:4" x14ac:dyDescent="0.2">
      <c r="A2232" s="143" t="s">
        <v>4490</v>
      </c>
      <c r="B2232" s="10" t="s">
        <v>4489</v>
      </c>
      <c r="C2232" s="143">
        <v>100</v>
      </c>
      <c r="D2232" s="142">
        <v>10</v>
      </c>
    </row>
    <row r="2233" spans="1:4" x14ac:dyDescent="0.2">
      <c r="A2233" s="143" t="s">
        <v>2848</v>
      </c>
      <c r="B2233" s="10" t="s">
        <v>2847</v>
      </c>
      <c r="C2233" s="143">
        <v>1000</v>
      </c>
      <c r="D2233" s="142">
        <v>100</v>
      </c>
    </row>
    <row r="2234" spans="1:4" x14ac:dyDescent="0.2">
      <c r="A2234" s="143" t="s">
        <v>2557</v>
      </c>
      <c r="B2234" s="10" t="s">
        <v>2556</v>
      </c>
      <c r="C2234" s="143">
        <v>1000</v>
      </c>
      <c r="D2234" s="142">
        <v>100</v>
      </c>
    </row>
    <row r="2235" spans="1:4" x14ac:dyDescent="0.2">
      <c r="A2235" s="143" t="s">
        <v>2765</v>
      </c>
      <c r="B2235" s="10" t="s">
        <v>2764</v>
      </c>
      <c r="C2235" s="143">
        <v>2700</v>
      </c>
      <c r="D2235" s="142">
        <v>12</v>
      </c>
    </row>
    <row r="2236" spans="1:4" x14ac:dyDescent="0.2">
      <c r="A2236" s="143" t="s">
        <v>6102</v>
      </c>
      <c r="B2236" s="10" t="s">
        <v>6101</v>
      </c>
      <c r="C2236" s="143">
        <v>2450</v>
      </c>
      <c r="D2236" s="142">
        <v>245</v>
      </c>
    </row>
    <row r="2237" spans="1:4" x14ac:dyDescent="0.2">
      <c r="A2237" s="143" t="s">
        <v>6233</v>
      </c>
      <c r="B2237" s="10" t="s">
        <v>6232</v>
      </c>
      <c r="C2237" s="143">
        <v>2</v>
      </c>
      <c r="D2237" s="142">
        <v>0.2</v>
      </c>
    </row>
    <row r="2238" spans="1:4" x14ac:dyDescent="0.2">
      <c r="A2238" s="143" t="s">
        <v>5864</v>
      </c>
      <c r="B2238" s="10" t="s">
        <v>5863</v>
      </c>
      <c r="C2238" s="143">
        <v>900</v>
      </c>
      <c r="D2238" s="142">
        <v>160</v>
      </c>
    </row>
    <row r="2239" spans="1:4" x14ac:dyDescent="0.2">
      <c r="A2239" s="143" t="s">
        <v>12412</v>
      </c>
      <c r="B2239" s="10" t="s">
        <v>12411</v>
      </c>
      <c r="C2239" s="143">
        <v>24</v>
      </c>
      <c r="D2239" s="142">
        <v>2.4</v>
      </c>
    </row>
    <row r="2240" spans="1:4" x14ac:dyDescent="0.2">
      <c r="A2240" s="143" t="s">
        <v>6241</v>
      </c>
      <c r="B2240" s="10" t="s">
        <v>6240</v>
      </c>
      <c r="C2240" s="143">
        <v>700</v>
      </c>
      <c r="D2240" s="142">
        <v>70</v>
      </c>
    </row>
    <row r="2241" spans="1:4" x14ac:dyDescent="0.2">
      <c r="A2241" s="143" t="s">
        <v>6242</v>
      </c>
      <c r="B2241" s="10" t="s">
        <v>6240</v>
      </c>
      <c r="C2241" s="143" t="s">
        <v>105</v>
      </c>
      <c r="D2241" s="142" t="s">
        <v>105</v>
      </c>
    </row>
    <row r="2242" spans="1:4" x14ac:dyDescent="0.2">
      <c r="A2242" s="143" t="s">
        <v>11674</v>
      </c>
      <c r="B2242" s="10" t="s">
        <v>11673</v>
      </c>
      <c r="C2242" s="143">
        <v>70</v>
      </c>
      <c r="D2242" s="142">
        <v>7</v>
      </c>
    </row>
    <row r="2243" spans="1:4" x14ac:dyDescent="0.2">
      <c r="A2243" s="143" t="s">
        <v>10228</v>
      </c>
      <c r="B2243" s="10" t="s">
        <v>10227</v>
      </c>
      <c r="C2243" s="143">
        <v>1000</v>
      </c>
      <c r="D2243" s="142">
        <v>100</v>
      </c>
    </row>
    <row r="2244" spans="1:4" x14ac:dyDescent="0.2">
      <c r="A2244" s="143" t="s">
        <v>10180</v>
      </c>
      <c r="B2244" s="10" t="s">
        <v>10179</v>
      </c>
      <c r="C2244" s="143" t="s">
        <v>105</v>
      </c>
      <c r="D2244" s="142" t="s">
        <v>105</v>
      </c>
    </row>
    <row r="2245" spans="1:4" x14ac:dyDescent="0.2">
      <c r="A2245" s="143" t="s">
        <v>10181</v>
      </c>
      <c r="B2245" s="10" t="s">
        <v>10179</v>
      </c>
      <c r="C2245" s="143">
        <v>1000</v>
      </c>
      <c r="D2245" s="142">
        <v>100</v>
      </c>
    </row>
    <row r="2246" spans="1:4" x14ac:dyDescent="0.2">
      <c r="A2246" s="143" t="s">
        <v>10218</v>
      </c>
      <c r="B2246" s="10" t="s">
        <v>10217</v>
      </c>
      <c r="C2246" s="143" t="s">
        <v>105</v>
      </c>
      <c r="D2246" s="142" t="s">
        <v>105</v>
      </c>
    </row>
    <row r="2247" spans="1:4" x14ac:dyDescent="0.2">
      <c r="A2247" s="143" t="s">
        <v>10219</v>
      </c>
      <c r="B2247" s="10" t="s">
        <v>10217</v>
      </c>
      <c r="C2247" s="143">
        <v>1000</v>
      </c>
      <c r="D2247" s="142">
        <v>100</v>
      </c>
    </row>
    <row r="2248" spans="1:4" x14ac:dyDescent="0.2">
      <c r="A2248" s="143" t="s">
        <v>5267</v>
      </c>
      <c r="B2248" s="10" t="s">
        <v>5266</v>
      </c>
      <c r="C2248" s="143">
        <v>3500</v>
      </c>
      <c r="D2248" s="142">
        <v>350</v>
      </c>
    </row>
    <row r="2249" spans="1:4" x14ac:dyDescent="0.2">
      <c r="A2249" s="143" t="s">
        <v>11647</v>
      </c>
      <c r="B2249" s="10" t="s">
        <v>11646</v>
      </c>
      <c r="C2249" s="143">
        <v>250</v>
      </c>
      <c r="D2249" s="142">
        <v>48</v>
      </c>
    </row>
    <row r="2250" spans="1:4" x14ac:dyDescent="0.2">
      <c r="A2250" s="143" t="s">
        <v>2977</v>
      </c>
      <c r="B2250" s="10" t="s">
        <v>2976</v>
      </c>
      <c r="C2250" s="143">
        <v>420</v>
      </c>
      <c r="D2250" s="142">
        <v>42</v>
      </c>
    </row>
    <row r="2251" spans="1:4" x14ac:dyDescent="0.2">
      <c r="A2251" s="143" t="s">
        <v>7897</v>
      </c>
      <c r="B2251" s="10" t="s">
        <v>7896</v>
      </c>
      <c r="C2251" s="143">
        <v>1500</v>
      </c>
      <c r="D2251" s="142">
        <v>150</v>
      </c>
    </row>
    <row r="2252" spans="1:4" x14ac:dyDescent="0.2">
      <c r="A2252" s="143" t="s">
        <v>5679</v>
      </c>
      <c r="B2252" s="10" t="s">
        <v>5678</v>
      </c>
      <c r="C2252" s="143">
        <v>5700</v>
      </c>
      <c r="D2252" s="142">
        <v>570</v>
      </c>
    </row>
    <row r="2253" spans="1:4" x14ac:dyDescent="0.2">
      <c r="A2253" s="143" t="s">
        <v>5967</v>
      </c>
      <c r="B2253" s="10" t="s">
        <v>5966</v>
      </c>
      <c r="C2253" s="143">
        <v>2500</v>
      </c>
      <c r="D2253" s="142">
        <v>250</v>
      </c>
    </row>
    <row r="2254" spans="1:4" x14ac:dyDescent="0.2">
      <c r="A2254" s="143" t="s">
        <v>11653</v>
      </c>
      <c r="B2254" s="10" t="s">
        <v>11652</v>
      </c>
      <c r="C2254" s="143">
        <v>33</v>
      </c>
      <c r="D2254" s="142">
        <v>3.3</v>
      </c>
    </row>
    <row r="2255" spans="1:4" x14ac:dyDescent="0.2">
      <c r="A2255" s="143" t="s">
        <v>12619</v>
      </c>
      <c r="B2255" s="10" t="s">
        <v>12620</v>
      </c>
      <c r="C2255" s="143">
        <v>8.1</v>
      </c>
      <c r="D2255" s="142">
        <v>0.55000000000000004</v>
      </c>
    </row>
    <row r="2256" spans="1:4" x14ac:dyDescent="0.2">
      <c r="A2256" s="143" t="s">
        <v>12621</v>
      </c>
      <c r="B2256" s="10" t="s">
        <v>12620</v>
      </c>
      <c r="C2256" s="143">
        <v>3.3</v>
      </c>
      <c r="D2256" s="142">
        <v>6.3E-2</v>
      </c>
    </row>
    <row r="2257" spans="1:4" x14ac:dyDescent="0.2">
      <c r="A2257" s="143" t="s">
        <v>11890</v>
      </c>
      <c r="B2257" s="10" t="s">
        <v>11889</v>
      </c>
      <c r="C2257" s="143">
        <v>2.5</v>
      </c>
      <c r="D2257" s="142">
        <v>0.25</v>
      </c>
    </row>
    <row r="2258" spans="1:4" x14ac:dyDescent="0.2">
      <c r="A2258" s="143" t="s">
        <v>6476</v>
      </c>
      <c r="B2258" s="10" t="s">
        <v>6475</v>
      </c>
      <c r="C2258" s="143">
        <v>40</v>
      </c>
      <c r="D2258" s="142">
        <v>4</v>
      </c>
    </row>
    <row r="2259" spans="1:4" x14ac:dyDescent="0.2">
      <c r="A2259" s="143" t="s">
        <v>9487</v>
      </c>
      <c r="B2259" s="10" t="s">
        <v>9486</v>
      </c>
      <c r="C2259" s="143">
        <v>3400</v>
      </c>
      <c r="D2259" s="142">
        <v>340</v>
      </c>
    </row>
    <row r="2260" spans="1:4" x14ac:dyDescent="0.2">
      <c r="A2260" s="143" t="s">
        <v>6472</v>
      </c>
      <c r="B2260" s="10" t="s">
        <v>6471</v>
      </c>
      <c r="C2260" s="143">
        <v>5700</v>
      </c>
      <c r="D2260" s="142">
        <v>570</v>
      </c>
    </row>
    <row r="2261" spans="1:4" x14ac:dyDescent="0.2">
      <c r="A2261" s="143" t="s">
        <v>6836</v>
      </c>
      <c r="B2261" s="10" t="s">
        <v>6835</v>
      </c>
      <c r="C2261" s="143">
        <v>290</v>
      </c>
      <c r="D2261" s="142">
        <v>3.3</v>
      </c>
    </row>
    <row r="2262" spans="1:4" x14ac:dyDescent="0.2">
      <c r="A2262" s="143" t="s">
        <v>597</v>
      </c>
      <c r="B2262" s="10" t="s">
        <v>596</v>
      </c>
      <c r="C2262" s="143">
        <v>2340</v>
      </c>
      <c r="D2262" s="142">
        <v>234</v>
      </c>
    </row>
    <row r="2263" spans="1:4" x14ac:dyDescent="0.2">
      <c r="A2263" s="143" t="s">
        <v>11690</v>
      </c>
      <c r="B2263" s="10" t="s">
        <v>11689</v>
      </c>
      <c r="C2263" s="143">
        <v>1000</v>
      </c>
      <c r="D2263" s="142">
        <v>100</v>
      </c>
    </row>
    <row r="2264" spans="1:4" x14ac:dyDescent="0.2">
      <c r="A2264" s="143" t="s">
        <v>11691</v>
      </c>
      <c r="B2264" s="10" t="s">
        <v>11689</v>
      </c>
      <c r="C2264" s="143" t="s">
        <v>105</v>
      </c>
      <c r="D2264" s="142" t="s">
        <v>105</v>
      </c>
    </row>
    <row r="2265" spans="1:4" x14ac:dyDescent="0.2">
      <c r="A2265" s="143" t="s">
        <v>7366</v>
      </c>
      <c r="B2265" s="10" t="s">
        <v>7365</v>
      </c>
      <c r="C2265" s="143">
        <v>1000</v>
      </c>
      <c r="D2265" s="142">
        <v>100</v>
      </c>
    </row>
    <row r="2266" spans="1:4" x14ac:dyDescent="0.2">
      <c r="A2266" s="143" t="s">
        <v>12226</v>
      </c>
      <c r="B2266" s="10" t="s">
        <v>12225</v>
      </c>
      <c r="C2266" s="143">
        <v>1000</v>
      </c>
      <c r="D2266" s="142">
        <v>100</v>
      </c>
    </row>
    <row r="2267" spans="1:4" x14ac:dyDescent="0.2">
      <c r="A2267" s="143" t="s">
        <v>10633</v>
      </c>
      <c r="B2267" s="10" t="s">
        <v>10632</v>
      </c>
      <c r="C2267" s="143">
        <v>1000</v>
      </c>
      <c r="D2267" s="142">
        <v>100</v>
      </c>
    </row>
    <row r="2268" spans="1:4" x14ac:dyDescent="0.2">
      <c r="A2268" s="143" t="s">
        <v>3248</v>
      </c>
      <c r="B2268" s="10" t="s">
        <v>3247</v>
      </c>
      <c r="C2268" s="143">
        <v>500</v>
      </c>
      <c r="D2268" s="142">
        <v>50</v>
      </c>
    </row>
    <row r="2269" spans="1:4" x14ac:dyDescent="0.2">
      <c r="A2269" s="143" t="s">
        <v>11439</v>
      </c>
      <c r="B2269" s="10" t="s">
        <v>11438</v>
      </c>
      <c r="C2269" s="143">
        <v>60000</v>
      </c>
      <c r="D2269" s="142">
        <v>6000</v>
      </c>
    </row>
    <row r="2270" spans="1:4" x14ac:dyDescent="0.2">
      <c r="A2270" s="143" t="s">
        <v>6838</v>
      </c>
      <c r="B2270" s="10" t="s">
        <v>6837</v>
      </c>
      <c r="C2270" s="143">
        <v>1250</v>
      </c>
      <c r="D2270" s="142">
        <v>125</v>
      </c>
    </row>
    <row r="2271" spans="1:4" x14ac:dyDescent="0.2">
      <c r="A2271" s="143" t="s">
        <v>8491</v>
      </c>
      <c r="B2271" s="10" t="s">
        <v>8490</v>
      </c>
      <c r="C2271" s="143">
        <v>0.05</v>
      </c>
      <c r="D2271" s="142">
        <v>5.0000000000000001E-3</v>
      </c>
    </row>
    <row r="2272" spans="1:4" x14ac:dyDescent="0.2">
      <c r="A2272" s="143" t="s">
        <v>12164</v>
      </c>
      <c r="B2272" s="10" t="s">
        <v>12163</v>
      </c>
      <c r="C2272" s="143">
        <v>4400</v>
      </c>
      <c r="D2272" s="142">
        <v>54</v>
      </c>
    </row>
    <row r="2273" spans="1:4" x14ac:dyDescent="0.2">
      <c r="A2273" s="143" t="s">
        <v>9075</v>
      </c>
      <c r="B2273" s="10" t="s">
        <v>9074</v>
      </c>
      <c r="C2273" s="143">
        <v>0.7</v>
      </c>
      <c r="D2273" s="142">
        <v>0.1</v>
      </c>
    </row>
    <row r="2274" spans="1:4" x14ac:dyDescent="0.2">
      <c r="A2274" s="143" t="s">
        <v>11859</v>
      </c>
      <c r="B2274" s="10" t="s">
        <v>11858</v>
      </c>
      <c r="C2274" s="143">
        <v>50</v>
      </c>
      <c r="D2274" s="142">
        <v>5</v>
      </c>
    </row>
    <row r="2275" spans="1:4" x14ac:dyDescent="0.2">
      <c r="A2275" s="143" t="s">
        <v>7712</v>
      </c>
      <c r="B2275" s="10" t="s">
        <v>7711</v>
      </c>
      <c r="C2275" s="143">
        <v>30</v>
      </c>
      <c r="D2275" s="142">
        <v>3</v>
      </c>
    </row>
    <row r="2276" spans="1:4" x14ac:dyDescent="0.2">
      <c r="A2276" s="143" t="s">
        <v>2491</v>
      </c>
      <c r="B2276" s="10" t="s">
        <v>2490</v>
      </c>
      <c r="C2276" s="143" t="s">
        <v>105</v>
      </c>
      <c r="D2276" s="142" t="s">
        <v>105</v>
      </c>
    </row>
    <row r="2277" spans="1:4" x14ac:dyDescent="0.2">
      <c r="A2277" s="143" t="s">
        <v>12199</v>
      </c>
      <c r="B2277" s="10" t="s">
        <v>12198</v>
      </c>
      <c r="C2277" s="143">
        <v>100</v>
      </c>
      <c r="D2277" s="142">
        <v>10</v>
      </c>
    </row>
    <row r="2278" spans="1:4" x14ac:dyDescent="0.2">
      <c r="A2278" s="143" t="s">
        <v>9417</v>
      </c>
      <c r="B2278" s="10" t="s">
        <v>9416</v>
      </c>
      <c r="C2278" s="143" t="s">
        <v>105</v>
      </c>
      <c r="D2278" s="142" t="s">
        <v>105</v>
      </c>
    </row>
    <row r="2279" spans="1:4" x14ac:dyDescent="0.2">
      <c r="A2279" s="143" t="s">
        <v>8431</v>
      </c>
      <c r="B2279" s="10" t="s">
        <v>8430</v>
      </c>
      <c r="C2279" s="143" t="s">
        <v>105</v>
      </c>
      <c r="D2279" s="142" t="s">
        <v>105</v>
      </c>
    </row>
    <row r="2280" spans="1:4" x14ac:dyDescent="0.2">
      <c r="A2280" s="143" t="s">
        <v>8432</v>
      </c>
      <c r="B2280" s="10" t="s">
        <v>8430</v>
      </c>
      <c r="C2280" s="143">
        <v>1000</v>
      </c>
      <c r="D2280" s="142">
        <v>100</v>
      </c>
    </row>
    <row r="2281" spans="1:4" x14ac:dyDescent="0.2">
      <c r="A2281" s="143" t="s">
        <v>10537</v>
      </c>
      <c r="B2281" s="10" t="s">
        <v>10536</v>
      </c>
      <c r="C2281" s="143">
        <v>50</v>
      </c>
      <c r="D2281" s="142">
        <v>5</v>
      </c>
    </row>
    <row r="2282" spans="1:4" x14ac:dyDescent="0.2">
      <c r="A2282" s="143" t="s">
        <v>2485</v>
      </c>
      <c r="B2282" s="10" t="s">
        <v>2484</v>
      </c>
      <c r="C2282" s="143" t="s">
        <v>105</v>
      </c>
      <c r="D2282" s="142" t="s">
        <v>105</v>
      </c>
    </row>
    <row r="2283" spans="1:4" x14ac:dyDescent="0.2">
      <c r="A2283" s="143" t="s">
        <v>10199</v>
      </c>
      <c r="B2283" s="10" t="s">
        <v>10198</v>
      </c>
      <c r="C2283" s="143" t="s">
        <v>105</v>
      </c>
      <c r="D2283" s="142" t="s">
        <v>105</v>
      </c>
    </row>
    <row r="2284" spans="1:4" x14ac:dyDescent="0.2">
      <c r="A2284" s="143" t="s">
        <v>10327</v>
      </c>
      <c r="B2284" s="10" t="s">
        <v>10326</v>
      </c>
      <c r="C2284" s="143">
        <v>1000</v>
      </c>
      <c r="D2284" s="142">
        <v>100</v>
      </c>
    </row>
    <row r="2285" spans="1:4" x14ac:dyDescent="0.2">
      <c r="A2285" s="143" t="s">
        <v>4239</v>
      </c>
      <c r="B2285" s="10" t="s">
        <v>4238</v>
      </c>
      <c r="C2285" s="143">
        <v>5</v>
      </c>
      <c r="D2285" s="142">
        <v>0.5</v>
      </c>
    </row>
    <row r="2286" spans="1:4" x14ac:dyDescent="0.2">
      <c r="A2286" s="143" t="s">
        <v>1421</v>
      </c>
      <c r="B2286" s="10" t="s">
        <v>1420</v>
      </c>
      <c r="C2286" s="143">
        <v>16</v>
      </c>
      <c r="D2286" s="142">
        <v>0.54</v>
      </c>
    </row>
    <row r="2287" spans="1:4" x14ac:dyDescent="0.2">
      <c r="A2287" s="143" t="s">
        <v>8596</v>
      </c>
      <c r="B2287" s="10" t="s">
        <v>8595</v>
      </c>
      <c r="C2287" s="143">
        <v>2340</v>
      </c>
      <c r="D2287" s="142">
        <v>234</v>
      </c>
    </row>
    <row r="2288" spans="1:4" x14ac:dyDescent="0.2">
      <c r="A2288" s="143" t="s">
        <v>140</v>
      </c>
      <c r="B2288" s="10" t="s">
        <v>139</v>
      </c>
      <c r="C2288" s="143">
        <v>20</v>
      </c>
      <c r="D2288" s="142">
        <v>2</v>
      </c>
    </row>
    <row r="2289" spans="1:4" x14ac:dyDescent="0.2">
      <c r="A2289" s="143" t="s">
        <v>10252</v>
      </c>
      <c r="B2289" s="10" t="s">
        <v>10251</v>
      </c>
      <c r="C2289" s="143" t="s">
        <v>105</v>
      </c>
      <c r="D2289" s="142" t="s">
        <v>105</v>
      </c>
    </row>
    <row r="2290" spans="1:4" x14ac:dyDescent="0.2">
      <c r="A2290" s="143" t="s">
        <v>10253</v>
      </c>
      <c r="B2290" s="10" t="s">
        <v>10251</v>
      </c>
      <c r="C2290" s="143">
        <v>500</v>
      </c>
      <c r="D2290" s="142">
        <v>50</v>
      </c>
    </row>
    <row r="2291" spans="1:4" x14ac:dyDescent="0.2">
      <c r="A2291" s="143" t="s">
        <v>537</v>
      </c>
      <c r="B2291" s="10" t="s">
        <v>536</v>
      </c>
      <c r="C2291" s="143">
        <v>18</v>
      </c>
      <c r="D2291" s="142">
        <v>1.8</v>
      </c>
    </row>
    <row r="2292" spans="1:4" x14ac:dyDescent="0.2">
      <c r="A2292" s="143" t="s">
        <v>396</v>
      </c>
      <c r="B2292" s="10" t="s">
        <v>395</v>
      </c>
      <c r="C2292" s="143">
        <v>10000</v>
      </c>
      <c r="D2292" s="142">
        <v>1000</v>
      </c>
    </row>
    <row r="2293" spans="1:4" x14ac:dyDescent="0.2">
      <c r="A2293" s="143" t="s">
        <v>8138</v>
      </c>
      <c r="B2293" s="10" t="s">
        <v>8137</v>
      </c>
      <c r="C2293" s="143">
        <v>50</v>
      </c>
      <c r="D2293" s="142">
        <v>5</v>
      </c>
    </row>
    <row r="2294" spans="1:4" x14ac:dyDescent="0.2">
      <c r="A2294" s="143" t="s">
        <v>8917</v>
      </c>
      <c r="B2294" s="10" t="s">
        <v>8916</v>
      </c>
      <c r="C2294" s="143" t="s">
        <v>105</v>
      </c>
      <c r="D2294" s="142" t="s">
        <v>105</v>
      </c>
    </row>
    <row r="2295" spans="1:4" x14ac:dyDescent="0.2">
      <c r="A2295" s="143" t="s">
        <v>12180</v>
      </c>
      <c r="B2295" s="10" t="s">
        <v>12179</v>
      </c>
      <c r="C2295" s="143" t="s">
        <v>105</v>
      </c>
      <c r="D2295" s="142" t="s">
        <v>105</v>
      </c>
    </row>
    <row r="2296" spans="1:4" x14ac:dyDescent="0.2">
      <c r="A2296" s="143" t="s">
        <v>12181</v>
      </c>
      <c r="B2296" s="10" t="s">
        <v>12179</v>
      </c>
      <c r="C2296" s="143">
        <v>1000</v>
      </c>
      <c r="D2296" s="142">
        <v>100</v>
      </c>
    </row>
    <row r="2297" spans="1:4" x14ac:dyDescent="0.2">
      <c r="A2297" s="143" t="s">
        <v>12015</v>
      </c>
      <c r="B2297" s="10" t="s">
        <v>12014</v>
      </c>
      <c r="C2297" s="143">
        <v>600</v>
      </c>
      <c r="D2297" s="142">
        <v>60</v>
      </c>
    </row>
    <row r="2298" spans="1:4" x14ac:dyDescent="0.2">
      <c r="A2298" s="143" t="s">
        <v>3413</v>
      </c>
      <c r="B2298" s="10" t="s">
        <v>3412</v>
      </c>
      <c r="C2298" s="143" t="s">
        <v>105</v>
      </c>
      <c r="D2298" s="142" t="s">
        <v>105</v>
      </c>
    </row>
    <row r="2299" spans="1:4" x14ac:dyDescent="0.2">
      <c r="A2299" s="143" t="s">
        <v>3414</v>
      </c>
      <c r="B2299" s="10" t="s">
        <v>3412</v>
      </c>
      <c r="C2299" s="143">
        <v>1000</v>
      </c>
      <c r="D2299" s="142">
        <v>100</v>
      </c>
    </row>
    <row r="2300" spans="1:4" x14ac:dyDescent="0.2">
      <c r="A2300" s="143" t="s">
        <v>4065</v>
      </c>
      <c r="B2300" s="10" t="s">
        <v>4064</v>
      </c>
      <c r="C2300" s="143" t="s">
        <v>105</v>
      </c>
      <c r="D2300" s="142" t="s">
        <v>105</v>
      </c>
    </row>
    <row r="2301" spans="1:4" x14ac:dyDescent="0.2">
      <c r="A2301" s="143" t="s">
        <v>12115</v>
      </c>
      <c r="B2301" s="10" t="s">
        <v>12114</v>
      </c>
      <c r="C2301" s="143">
        <v>150</v>
      </c>
      <c r="D2301" s="142">
        <v>15</v>
      </c>
    </row>
    <row r="2302" spans="1:4" x14ac:dyDescent="0.2">
      <c r="A2302" s="143" t="s">
        <v>5279</v>
      </c>
      <c r="B2302" s="10" t="s">
        <v>5278</v>
      </c>
      <c r="C2302" s="143">
        <v>700</v>
      </c>
      <c r="D2302" s="142">
        <v>70</v>
      </c>
    </row>
    <row r="2303" spans="1:4" x14ac:dyDescent="0.2">
      <c r="A2303" s="143" t="s">
        <v>10479</v>
      </c>
      <c r="B2303" s="10" t="s">
        <v>10478</v>
      </c>
      <c r="C2303" s="143" t="s">
        <v>105</v>
      </c>
      <c r="D2303" s="142" t="s">
        <v>105</v>
      </c>
    </row>
    <row r="2304" spans="1:4" x14ac:dyDescent="0.2">
      <c r="A2304" s="143" t="s">
        <v>7558</v>
      </c>
      <c r="B2304" s="10" t="s">
        <v>7557</v>
      </c>
      <c r="C2304" s="143">
        <v>2000</v>
      </c>
      <c r="D2304" s="142">
        <v>200</v>
      </c>
    </row>
    <row r="2305" spans="1:4" x14ac:dyDescent="0.2">
      <c r="A2305" s="143" t="s">
        <v>7264</v>
      </c>
      <c r="B2305" s="10" t="s">
        <v>7263</v>
      </c>
      <c r="C2305" s="143" t="s">
        <v>105</v>
      </c>
      <c r="D2305" s="142" t="s">
        <v>105</v>
      </c>
    </row>
    <row r="2306" spans="1:4" x14ac:dyDescent="0.2">
      <c r="A2306" s="143" t="s">
        <v>3753</v>
      </c>
      <c r="B2306" s="10" t="s">
        <v>3752</v>
      </c>
      <c r="C2306" s="143" t="s">
        <v>105</v>
      </c>
      <c r="D2306" s="142" t="s">
        <v>105</v>
      </c>
    </row>
    <row r="2307" spans="1:4" x14ac:dyDescent="0.2">
      <c r="A2307" s="143" t="s">
        <v>5000</v>
      </c>
      <c r="B2307" s="10" t="s">
        <v>4999</v>
      </c>
      <c r="C2307" s="143" t="s">
        <v>105</v>
      </c>
      <c r="D2307" s="142" t="s">
        <v>105</v>
      </c>
    </row>
    <row r="2308" spans="1:4" x14ac:dyDescent="0.2">
      <c r="A2308" s="143" t="s">
        <v>1314</v>
      </c>
      <c r="B2308" s="10" t="s">
        <v>1313</v>
      </c>
      <c r="C2308" s="143">
        <v>120</v>
      </c>
      <c r="D2308" s="142">
        <v>12</v>
      </c>
    </row>
    <row r="2309" spans="1:4" x14ac:dyDescent="0.2">
      <c r="A2309" s="143" t="s">
        <v>3513</v>
      </c>
      <c r="B2309" s="10" t="s">
        <v>3512</v>
      </c>
      <c r="C2309" s="143" t="s">
        <v>105</v>
      </c>
      <c r="D2309" s="142" t="s">
        <v>105</v>
      </c>
    </row>
    <row r="2310" spans="1:4" x14ac:dyDescent="0.2">
      <c r="A2310" s="143" t="s">
        <v>670</v>
      </c>
      <c r="B2310" s="10" t="s">
        <v>669</v>
      </c>
      <c r="C2310" s="143">
        <v>410</v>
      </c>
      <c r="D2310" s="142">
        <v>41</v>
      </c>
    </row>
    <row r="2311" spans="1:4" x14ac:dyDescent="0.2">
      <c r="A2311" s="143" t="s">
        <v>9291</v>
      </c>
      <c r="B2311" s="10" t="s">
        <v>9290</v>
      </c>
      <c r="C2311" s="143" t="s">
        <v>105</v>
      </c>
      <c r="D2311" s="142" t="s">
        <v>105</v>
      </c>
    </row>
    <row r="2312" spans="1:4" x14ac:dyDescent="0.2">
      <c r="A2312" s="143" t="s">
        <v>10296</v>
      </c>
      <c r="B2312" s="10" t="s">
        <v>10295</v>
      </c>
      <c r="C2312" s="143">
        <v>600</v>
      </c>
      <c r="D2312" s="142">
        <v>60</v>
      </c>
    </row>
    <row r="2313" spans="1:4" x14ac:dyDescent="0.2">
      <c r="A2313" s="143" t="s">
        <v>8993</v>
      </c>
      <c r="B2313" s="10" t="s">
        <v>8992</v>
      </c>
      <c r="C2313" s="143">
        <v>100</v>
      </c>
      <c r="D2313" s="142">
        <v>10</v>
      </c>
    </row>
    <row r="2314" spans="1:4" x14ac:dyDescent="0.2">
      <c r="A2314" s="143" t="s">
        <v>5696</v>
      </c>
      <c r="B2314" s="10" t="s">
        <v>5695</v>
      </c>
      <c r="C2314" s="143">
        <v>100</v>
      </c>
      <c r="D2314" s="142">
        <v>10</v>
      </c>
    </row>
    <row r="2315" spans="1:4" x14ac:dyDescent="0.2">
      <c r="A2315" s="143" t="s">
        <v>2953</v>
      </c>
      <c r="B2315" s="10" t="s">
        <v>2952</v>
      </c>
      <c r="C2315" s="143">
        <v>3500</v>
      </c>
      <c r="D2315" s="142">
        <v>350</v>
      </c>
    </row>
    <row r="2316" spans="1:4" x14ac:dyDescent="0.2">
      <c r="A2316" s="143" t="s">
        <v>3544</v>
      </c>
      <c r="B2316" s="10" t="s">
        <v>3543</v>
      </c>
      <c r="C2316" s="143">
        <v>0.5</v>
      </c>
      <c r="D2316" s="142">
        <v>0.05</v>
      </c>
    </row>
    <row r="2317" spans="1:4" x14ac:dyDescent="0.2">
      <c r="A2317" s="143" t="s">
        <v>10193</v>
      </c>
      <c r="B2317" s="10" t="s">
        <v>10192</v>
      </c>
      <c r="C2317" s="143" t="s">
        <v>105</v>
      </c>
      <c r="D2317" s="142" t="s">
        <v>105</v>
      </c>
    </row>
    <row r="2318" spans="1:4" x14ac:dyDescent="0.2">
      <c r="A2318" s="143" t="s">
        <v>10194</v>
      </c>
      <c r="B2318" s="10" t="s">
        <v>10192</v>
      </c>
      <c r="C2318" s="143">
        <v>500</v>
      </c>
      <c r="D2318" s="142">
        <v>50</v>
      </c>
    </row>
    <row r="2319" spans="1:4" x14ac:dyDescent="0.2">
      <c r="A2319" s="143" t="s">
        <v>2038</v>
      </c>
      <c r="B2319" s="10" t="s">
        <v>2037</v>
      </c>
      <c r="C2319" s="143">
        <v>40</v>
      </c>
      <c r="D2319" s="142">
        <v>4</v>
      </c>
    </row>
    <row r="2320" spans="1:4" x14ac:dyDescent="0.2">
      <c r="A2320" s="143" t="s">
        <v>714</v>
      </c>
      <c r="B2320" s="10" t="s">
        <v>713</v>
      </c>
      <c r="C2320" s="143" t="s">
        <v>105</v>
      </c>
      <c r="D2320" s="142" t="s">
        <v>105</v>
      </c>
    </row>
    <row r="2321" spans="1:4" x14ac:dyDescent="0.2">
      <c r="A2321" s="143" t="s">
        <v>715</v>
      </c>
      <c r="B2321" s="10" t="s">
        <v>713</v>
      </c>
      <c r="C2321" s="143">
        <v>1000</v>
      </c>
      <c r="D2321" s="142">
        <v>100</v>
      </c>
    </row>
    <row r="2322" spans="1:4" x14ac:dyDescent="0.2">
      <c r="A2322" s="143" t="s">
        <v>794</v>
      </c>
      <c r="B2322" s="10" t="s">
        <v>793</v>
      </c>
      <c r="C2322" s="143" t="s">
        <v>105</v>
      </c>
      <c r="D2322" s="142" t="s">
        <v>105</v>
      </c>
    </row>
    <row r="2323" spans="1:4" x14ac:dyDescent="0.2">
      <c r="A2323" s="143" t="s">
        <v>847</v>
      </c>
      <c r="B2323" s="10" t="s">
        <v>846</v>
      </c>
      <c r="C2323" s="143" t="s">
        <v>105</v>
      </c>
      <c r="D2323" s="142" t="s">
        <v>105</v>
      </c>
    </row>
    <row r="2324" spans="1:4" x14ac:dyDescent="0.2">
      <c r="A2324" s="143" t="s">
        <v>1696</v>
      </c>
      <c r="B2324" s="10" t="s">
        <v>1695</v>
      </c>
      <c r="C2324" s="143">
        <v>1700</v>
      </c>
      <c r="D2324" s="142">
        <v>330</v>
      </c>
    </row>
    <row r="2325" spans="1:4" x14ac:dyDescent="0.2">
      <c r="A2325" s="143" t="s">
        <v>1175</v>
      </c>
      <c r="B2325" s="10" t="s">
        <v>1174</v>
      </c>
      <c r="C2325" s="143">
        <v>3500</v>
      </c>
      <c r="D2325" s="142">
        <v>350</v>
      </c>
    </row>
    <row r="2326" spans="1:4" x14ac:dyDescent="0.2">
      <c r="A2326" s="143" t="s">
        <v>680</v>
      </c>
      <c r="B2326" s="10" t="s">
        <v>679</v>
      </c>
      <c r="C2326" s="143">
        <v>3500</v>
      </c>
      <c r="D2326" s="142">
        <v>350</v>
      </c>
    </row>
    <row r="2327" spans="1:4" x14ac:dyDescent="0.2">
      <c r="A2327" s="143" t="s">
        <v>11571</v>
      </c>
      <c r="B2327" s="10" t="s">
        <v>11570</v>
      </c>
      <c r="C2327" s="143" t="s">
        <v>105</v>
      </c>
      <c r="D2327" s="142" t="s">
        <v>105</v>
      </c>
    </row>
    <row r="2328" spans="1:4" x14ac:dyDescent="0.2">
      <c r="A2328" s="143" t="s">
        <v>10221</v>
      </c>
      <c r="B2328" s="10" t="s">
        <v>10220</v>
      </c>
      <c r="C2328" s="143" t="s">
        <v>105</v>
      </c>
      <c r="D2328" s="142" t="s">
        <v>105</v>
      </c>
    </row>
    <row r="2329" spans="1:4" x14ac:dyDescent="0.2">
      <c r="A2329" s="143" t="s">
        <v>3300</v>
      </c>
      <c r="B2329" s="10" t="s">
        <v>3299</v>
      </c>
      <c r="C2329" s="143">
        <v>100</v>
      </c>
      <c r="D2329" s="142">
        <v>10</v>
      </c>
    </row>
    <row r="2330" spans="1:4" x14ac:dyDescent="0.2">
      <c r="A2330" s="143" t="s">
        <v>796</v>
      </c>
      <c r="B2330" s="10" t="s">
        <v>795</v>
      </c>
      <c r="C2330" s="143" t="s">
        <v>105</v>
      </c>
      <c r="D2330" s="142" t="s">
        <v>105</v>
      </c>
    </row>
    <row r="2331" spans="1:4" x14ac:dyDescent="0.2">
      <c r="A2331" s="143" t="s">
        <v>3851</v>
      </c>
      <c r="B2331" s="10" t="s">
        <v>3850</v>
      </c>
      <c r="C2331" s="143" t="s">
        <v>105</v>
      </c>
      <c r="D2331" s="142" t="s">
        <v>105</v>
      </c>
    </row>
    <row r="2332" spans="1:4" x14ac:dyDescent="0.2">
      <c r="A2332" s="143" t="s">
        <v>3852</v>
      </c>
      <c r="B2332" s="10" t="s">
        <v>3850</v>
      </c>
      <c r="C2332" s="143">
        <v>1000</v>
      </c>
      <c r="D2332" s="142">
        <v>100</v>
      </c>
    </row>
    <row r="2333" spans="1:4" x14ac:dyDescent="0.2">
      <c r="A2333" s="143" t="s">
        <v>406</v>
      </c>
      <c r="B2333" s="10" t="s">
        <v>405</v>
      </c>
      <c r="C2333" s="143">
        <v>100</v>
      </c>
      <c r="D2333" s="142">
        <v>10</v>
      </c>
    </row>
    <row r="2334" spans="1:4" x14ac:dyDescent="0.2">
      <c r="A2334" s="143" t="s">
        <v>6552</v>
      </c>
      <c r="B2334" s="10" t="s">
        <v>6551</v>
      </c>
      <c r="C2334" s="143" t="s">
        <v>105</v>
      </c>
      <c r="D2334" s="142" t="s">
        <v>105</v>
      </c>
    </row>
    <row r="2335" spans="1:4" x14ac:dyDescent="0.2">
      <c r="A2335" s="143" t="s">
        <v>5929</v>
      </c>
      <c r="B2335" s="10" t="s">
        <v>5928</v>
      </c>
      <c r="C2335" s="143">
        <v>100</v>
      </c>
      <c r="D2335" s="142">
        <v>10</v>
      </c>
    </row>
    <row r="2336" spans="1:4" x14ac:dyDescent="0.2">
      <c r="A2336" s="143" t="s">
        <v>6531</v>
      </c>
      <c r="B2336" s="10" t="s">
        <v>6530</v>
      </c>
      <c r="C2336" s="143" t="s">
        <v>105</v>
      </c>
      <c r="D2336" s="142" t="s">
        <v>105</v>
      </c>
    </row>
    <row r="2337" spans="1:4" x14ac:dyDescent="0.2">
      <c r="A2337" s="143" t="s">
        <v>6532</v>
      </c>
      <c r="B2337" s="10" t="s">
        <v>6530</v>
      </c>
      <c r="C2337" s="143">
        <v>600</v>
      </c>
      <c r="D2337" s="142">
        <v>60</v>
      </c>
    </row>
    <row r="2338" spans="1:4" x14ac:dyDescent="0.2">
      <c r="A2338" s="143" t="s">
        <v>6522</v>
      </c>
      <c r="B2338" s="10" t="s">
        <v>6521</v>
      </c>
      <c r="C2338" s="143" t="s">
        <v>105</v>
      </c>
      <c r="D2338" s="142" t="s">
        <v>105</v>
      </c>
    </row>
    <row r="2339" spans="1:4" x14ac:dyDescent="0.2">
      <c r="A2339" s="143" t="s">
        <v>6523</v>
      </c>
      <c r="B2339" s="10" t="s">
        <v>6521</v>
      </c>
      <c r="C2339" s="143">
        <v>600</v>
      </c>
      <c r="D2339" s="142">
        <v>60</v>
      </c>
    </row>
    <row r="2340" spans="1:4" x14ac:dyDescent="0.2">
      <c r="A2340" s="143" t="s">
        <v>11285</v>
      </c>
      <c r="B2340" s="10" t="s">
        <v>11284</v>
      </c>
      <c r="C2340" s="143">
        <v>1000</v>
      </c>
      <c r="D2340" s="142">
        <v>100</v>
      </c>
    </row>
    <row r="2341" spans="1:4" x14ac:dyDescent="0.2">
      <c r="A2341" s="143" t="s">
        <v>2145</v>
      </c>
      <c r="B2341" s="10" t="s">
        <v>2144</v>
      </c>
      <c r="C2341" s="143">
        <v>110</v>
      </c>
      <c r="D2341" s="142">
        <v>11</v>
      </c>
    </row>
    <row r="2342" spans="1:4" x14ac:dyDescent="0.2">
      <c r="A2342" s="143" t="s">
        <v>6811</v>
      </c>
      <c r="B2342" s="10" t="s">
        <v>6810</v>
      </c>
      <c r="C2342" s="143">
        <v>400</v>
      </c>
      <c r="D2342" s="142">
        <v>40</v>
      </c>
    </row>
    <row r="2343" spans="1:4" x14ac:dyDescent="0.2">
      <c r="A2343" s="143" t="s">
        <v>583</v>
      </c>
      <c r="B2343" s="10" t="s">
        <v>582</v>
      </c>
      <c r="C2343" s="143">
        <v>350</v>
      </c>
      <c r="D2343" s="142">
        <v>35</v>
      </c>
    </row>
    <row r="2344" spans="1:4" x14ac:dyDescent="0.2">
      <c r="A2344" s="143" t="s">
        <v>6711</v>
      </c>
      <c r="B2344" s="10" t="s">
        <v>6710</v>
      </c>
      <c r="C2344" s="143" t="s">
        <v>105</v>
      </c>
      <c r="D2344" s="142" t="s">
        <v>105</v>
      </c>
    </row>
    <row r="2345" spans="1:4" x14ac:dyDescent="0.2">
      <c r="A2345" s="143" t="s">
        <v>6712</v>
      </c>
      <c r="B2345" s="10" t="s">
        <v>6710</v>
      </c>
      <c r="C2345" s="143">
        <v>850</v>
      </c>
      <c r="D2345" s="142">
        <v>85</v>
      </c>
    </row>
    <row r="2346" spans="1:4" x14ac:dyDescent="0.2">
      <c r="A2346" s="143" t="s">
        <v>7550</v>
      </c>
      <c r="B2346" s="10" t="s">
        <v>7549</v>
      </c>
      <c r="C2346" s="143">
        <v>8.1</v>
      </c>
      <c r="D2346" s="142">
        <v>0.55000000000000004</v>
      </c>
    </row>
    <row r="2347" spans="1:4" x14ac:dyDescent="0.2">
      <c r="A2347" s="143" t="s">
        <v>9979</v>
      </c>
      <c r="B2347" s="10" t="s">
        <v>9978</v>
      </c>
      <c r="C2347" s="143" t="s">
        <v>105</v>
      </c>
      <c r="D2347" s="142" t="s">
        <v>105</v>
      </c>
    </row>
    <row r="2348" spans="1:4" x14ac:dyDescent="0.2">
      <c r="A2348" s="143" t="s">
        <v>5502</v>
      </c>
      <c r="B2348" s="10" t="s">
        <v>5501</v>
      </c>
      <c r="C2348" s="143">
        <v>100</v>
      </c>
      <c r="D2348" s="142">
        <v>10</v>
      </c>
    </row>
    <row r="2349" spans="1:4" x14ac:dyDescent="0.2">
      <c r="A2349" s="143" t="s">
        <v>4110</v>
      </c>
      <c r="B2349" s="10" t="s">
        <v>4109</v>
      </c>
      <c r="C2349" s="143">
        <v>530</v>
      </c>
      <c r="D2349" s="142">
        <v>53</v>
      </c>
    </row>
    <row r="2350" spans="1:4" x14ac:dyDescent="0.2">
      <c r="A2350" s="143" t="s">
        <v>5504</v>
      </c>
      <c r="B2350" s="10" t="s">
        <v>5503</v>
      </c>
      <c r="C2350" s="143">
        <v>50</v>
      </c>
      <c r="D2350" s="142">
        <v>5</v>
      </c>
    </row>
    <row r="2351" spans="1:4" x14ac:dyDescent="0.2">
      <c r="A2351" s="143" t="s">
        <v>12711</v>
      </c>
      <c r="B2351" s="10" t="s">
        <v>8616</v>
      </c>
      <c r="C2351" s="143">
        <v>8.1</v>
      </c>
      <c r="D2351" s="142">
        <v>0.55000000000000004</v>
      </c>
    </row>
    <row r="2352" spans="1:4" x14ac:dyDescent="0.2">
      <c r="A2352" s="143" t="s">
        <v>12712</v>
      </c>
      <c r="B2352" s="10" t="s">
        <v>8616</v>
      </c>
      <c r="C2352" s="143">
        <v>3.3</v>
      </c>
      <c r="D2352" s="142">
        <v>6.3E-2</v>
      </c>
    </row>
    <row r="2353" spans="1:4" x14ac:dyDescent="0.2">
      <c r="A2353" s="143" t="s">
        <v>9466</v>
      </c>
      <c r="B2353" s="10" t="s">
        <v>9465</v>
      </c>
      <c r="C2353" s="143">
        <v>1000</v>
      </c>
      <c r="D2353" s="142">
        <v>100</v>
      </c>
    </row>
    <row r="2354" spans="1:4" x14ac:dyDescent="0.2">
      <c r="A2354" s="143" t="s">
        <v>11880</v>
      </c>
      <c r="B2354" s="10" t="s">
        <v>11879</v>
      </c>
      <c r="C2354" s="143">
        <v>0.7</v>
      </c>
      <c r="D2354" s="142">
        <v>0.1</v>
      </c>
    </row>
    <row r="2355" spans="1:4" x14ac:dyDescent="0.2">
      <c r="A2355" s="143" t="s">
        <v>8598</v>
      </c>
      <c r="B2355" s="10" t="s">
        <v>8597</v>
      </c>
      <c r="C2355" s="143">
        <v>2000</v>
      </c>
      <c r="D2355" s="142">
        <v>200</v>
      </c>
    </row>
    <row r="2356" spans="1:4" x14ac:dyDescent="0.2">
      <c r="A2356" s="143" t="s">
        <v>7781</v>
      </c>
      <c r="B2356" s="10" t="s">
        <v>7780</v>
      </c>
      <c r="C2356" s="143">
        <v>10</v>
      </c>
      <c r="D2356" s="142">
        <v>1</v>
      </c>
    </row>
    <row r="2357" spans="1:4" x14ac:dyDescent="0.2">
      <c r="A2357" s="143" t="s">
        <v>1161</v>
      </c>
      <c r="B2357" s="10" t="s">
        <v>1160</v>
      </c>
      <c r="C2357" s="143">
        <v>1000</v>
      </c>
      <c r="D2357" s="142">
        <v>100</v>
      </c>
    </row>
    <row r="2358" spans="1:4" x14ac:dyDescent="0.2">
      <c r="A2358" s="143" t="s">
        <v>12248</v>
      </c>
      <c r="B2358" s="10" t="s">
        <v>12247</v>
      </c>
      <c r="C2358" s="143">
        <v>100</v>
      </c>
      <c r="D2358" s="142">
        <v>10</v>
      </c>
    </row>
    <row r="2359" spans="1:4" x14ac:dyDescent="0.2">
      <c r="A2359" s="143" t="s">
        <v>3350</v>
      </c>
      <c r="B2359" s="10" t="s">
        <v>3349</v>
      </c>
      <c r="C2359" s="143">
        <v>720</v>
      </c>
      <c r="D2359" s="142">
        <v>72</v>
      </c>
    </row>
    <row r="2360" spans="1:4" x14ac:dyDescent="0.2">
      <c r="A2360" s="143" t="s">
        <v>2434</v>
      </c>
      <c r="B2360" s="10" t="s">
        <v>2433</v>
      </c>
      <c r="C2360" s="143">
        <v>170</v>
      </c>
      <c r="D2360" s="142">
        <v>17</v>
      </c>
    </row>
    <row r="2361" spans="1:4" x14ac:dyDescent="0.2">
      <c r="A2361" s="143" t="s">
        <v>9996</v>
      </c>
      <c r="B2361" s="10" t="s">
        <v>9995</v>
      </c>
      <c r="C2361" s="143">
        <v>50</v>
      </c>
      <c r="D2361" s="142">
        <v>5</v>
      </c>
    </row>
    <row r="2362" spans="1:4" x14ac:dyDescent="0.2">
      <c r="A2362" s="143" t="s">
        <v>6478</v>
      </c>
      <c r="B2362" s="10" t="s">
        <v>6477</v>
      </c>
      <c r="C2362" s="143">
        <v>40</v>
      </c>
      <c r="D2362" s="142">
        <v>4</v>
      </c>
    </row>
    <row r="2363" spans="1:4" x14ac:dyDescent="0.2">
      <c r="A2363" s="143" t="s">
        <v>6528</v>
      </c>
      <c r="B2363" s="10" t="s">
        <v>6527</v>
      </c>
      <c r="C2363" s="143" t="s">
        <v>105</v>
      </c>
      <c r="D2363" s="142" t="s">
        <v>105</v>
      </c>
    </row>
    <row r="2364" spans="1:4" x14ac:dyDescent="0.2">
      <c r="A2364" s="143" t="s">
        <v>6529</v>
      </c>
      <c r="B2364" s="10" t="s">
        <v>6527</v>
      </c>
      <c r="C2364" s="143">
        <v>600</v>
      </c>
      <c r="D2364" s="142">
        <v>60</v>
      </c>
    </row>
    <row r="2365" spans="1:4" x14ac:dyDescent="0.2">
      <c r="A2365" s="143" t="s">
        <v>440</v>
      </c>
      <c r="B2365" s="10" t="s">
        <v>439</v>
      </c>
      <c r="C2365" s="143">
        <v>130</v>
      </c>
      <c r="D2365" s="142">
        <v>13</v>
      </c>
    </row>
    <row r="2366" spans="1:4" x14ac:dyDescent="0.2">
      <c r="A2366" s="143" t="s">
        <v>682</v>
      </c>
      <c r="B2366" s="10" t="s">
        <v>681</v>
      </c>
      <c r="C2366" s="143">
        <v>45</v>
      </c>
      <c r="D2366" s="142">
        <v>4.5</v>
      </c>
    </row>
    <row r="2367" spans="1:4" x14ac:dyDescent="0.2">
      <c r="A2367" s="143" t="s">
        <v>3326</v>
      </c>
      <c r="B2367" s="10" t="s">
        <v>3325</v>
      </c>
      <c r="C2367" s="143">
        <v>0.05</v>
      </c>
      <c r="D2367" s="142">
        <v>5.0000000000000001E-3</v>
      </c>
    </row>
    <row r="2368" spans="1:4" x14ac:dyDescent="0.2">
      <c r="A2368" s="143" t="s">
        <v>11037</v>
      </c>
      <c r="B2368" s="10" t="s">
        <v>11036</v>
      </c>
      <c r="C2368" s="143">
        <v>2</v>
      </c>
      <c r="D2368" s="142">
        <v>0.2</v>
      </c>
    </row>
    <row r="2369" spans="1:4" x14ac:dyDescent="0.2">
      <c r="A2369" s="143" t="s">
        <v>7936</v>
      </c>
      <c r="B2369" s="10" t="s">
        <v>7935</v>
      </c>
      <c r="C2369" s="143">
        <v>5600</v>
      </c>
      <c r="D2369" s="142">
        <v>540</v>
      </c>
    </row>
    <row r="2370" spans="1:4" x14ac:dyDescent="0.2">
      <c r="A2370" s="143" t="s">
        <v>6608</v>
      </c>
      <c r="B2370" s="10" t="s">
        <v>6607</v>
      </c>
      <c r="C2370" s="143">
        <v>1000</v>
      </c>
      <c r="D2370" s="142">
        <v>100</v>
      </c>
    </row>
    <row r="2371" spans="1:4" x14ac:dyDescent="0.2">
      <c r="A2371" s="143" t="s">
        <v>5882</v>
      </c>
      <c r="B2371" s="10" t="s">
        <v>5881</v>
      </c>
      <c r="C2371" s="143">
        <v>460</v>
      </c>
      <c r="D2371" s="142">
        <v>46</v>
      </c>
    </row>
    <row r="2372" spans="1:4" x14ac:dyDescent="0.2">
      <c r="A2372" s="143" t="s">
        <v>6131</v>
      </c>
      <c r="B2372" s="10" t="s">
        <v>6130</v>
      </c>
      <c r="C2372" s="143">
        <v>100</v>
      </c>
      <c r="D2372" s="142">
        <v>10</v>
      </c>
    </row>
    <row r="2373" spans="1:4" x14ac:dyDescent="0.2">
      <c r="A2373" s="143" t="s">
        <v>3048</v>
      </c>
      <c r="B2373" s="10" t="s">
        <v>3047</v>
      </c>
      <c r="C2373" s="143" t="s">
        <v>105</v>
      </c>
      <c r="D2373" s="142" t="s">
        <v>105</v>
      </c>
    </row>
    <row r="2374" spans="1:4" x14ac:dyDescent="0.2">
      <c r="A2374" s="143" t="s">
        <v>3013</v>
      </c>
      <c r="B2374" s="10" t="s">
        <v>3012</v>
      </c>
      <c r="C2374" s="143">
        <v>2500</v>
      </c>
      <c r="D2374" s="142">
        <v>250</v>
      </c>
    </row>
    <row r="2375" spans="1:4" x14ac:dyDescent="0.2">
      <c r="A2375" s="143" t="s">
        <v>7914</v>
      </c>
      <c r="B2375" s="10" t="s">
        <v>7913</v>
      </c>
      <c r="C2375" s="143">
        <v>5000</v>
      </c>
      <c r="D2375" s="142">
        <v>500</v>
      </c>
    </row>
    <row r="2376" spans="1:4" x14ac:dyDescent="0.2">
      <c r="A2376" s="143" t="s">
        <v>11629</v>
      </c>
      <c r="B2376" s="10" t="s">
        <v>11628</v>
      </c>
      <c r="C2376" s="143">
        <v>100</v>
      </c>
      <c r="D2376" s="142">
        <v>10</v>
      </c>
    </row>
    <row r="2377" spans="1:4" x14ac:dyDescent="0.2">
      <c r="A2377" s="143" t="s">
        <v>5524</v>
      </c>
      <c r="B2377" s="10" t="s">
        <v>5523</v>
      </c>
      <c r="C2377" s="143">
        <v>100</v>
      </c>
      <c r="D2377" s="142">
        <v>10</v>
      </c>
    </row>
    <row r="2378" spans="1:4" x14ac:dyDescent="0.2">
      <c r="A2378" s="143" t="s">
        <v>5141</v>
      </c>
      <c r="B2378" s="10" t="s">
        <v>5140</v>
      </c>
      <c r="C2378" s="143" t="s">
        <v>105</v>
      </c>
      <c r="D2378" s="142" t="s">
        <v>105</v>
      </c>
    </row>
    <row r="2379" spans="1:4" x14ac:dyDescent="0.2">
      <c r="A2379" s="143" t="s">
        <v>8592</v>
      </c>
      <c r="B2379" s="10" t="s">
        <v>8591</v>
      </c>
      <c r="C2379" s="143">
        <v>290</v>
      </c>
      <c r="D2379" s="142">
        <v>480</v>
      </c>
    </row>
    <row r="2380" spans="1:4" x14ac:dyDescent="0.2">
      <c r="A2380" s="143" t="s">
        <v>6074</v>
      </c>
      <c r="B2380" s="10" t="s">
        <v>6073</v>
      </c>
      <c r="C2380" s="143">
        <v>50</v>
      </c>
      <c r="D2380" s="142">
        <v>5</v>
      </c>
    </row>
    <row r="2381" spans="1:4" x14ac:dyDescent="0.2">
      <c r="A2381" s="143" t="s">
        <v>1670</v>
      </c>
      <c r="B2381" s="10" t="s">
        <v>1669</v>
      </c>
      <c r="C2381" s="143">
        <v>50</v>
      </c>
      <c r="D2381" s="142">
        <v>5</v>
      </c>
    </row>
    <row r="2382" spans="1:4" x14ac:dyDescent="0.2">
      <c r="A2382" s="143" t="s">
        <v>6173</v>
      </c>
      <c r="B2382" s="10" t="s">
        <v>6172</v>
      </c>
      <c r="C2382" s="143" t="s">
        <v>105</v>
      </c>
      <c r="D2382" s="142" t="s">
        <v>105</v>
      </c>
    </row>
    <row r="2383" spans="1:4" x14ac:dyDescent="0.2">
      <c r="A2383" s="143" t="s">
        <v>6171</v>
      </c>
      <c r="B2383" s="10" t="s">
        <v>6170</v>
      </c>
      <c r="C2383" s="143">
        <v>10</v>
      </c>
      <c r="D2383" s="142">
        <v>1</v>
      </c>
    </row>
    <row r="2384" spans="1:4" x14ac:dyDescent="0.2">
      <c r="A2384" s="143" t="s">
        <v>800</v>
      </c>
      <c r="B2384" s="10" t="s">
        <v>799</v>
      </c>
      <c r="C2384" s="143" t="s">
        <v>105</v>
      </c>
      <c r="D2384" s="142" t="s">
        <v>105</v>
      </c>
    </row>
    <row r="2385" spans="1:4" x14ac:dyDescent="0.2">
      <c r="A2385" s="143" t="s">
        <v>2330</v>
      </c>
      <c r="B2385" s="10" t="s">
        <v>2329</v>
      </c>
      <c r="C2385" s="143">
        <v>170</v>
      </c>
      <c r="D2385" s="142">
        <v>17</v>
      </c>
    </row>
    <row r="2386" spans="1:4" x14ac:dyDescent="0.2">
      <c r="A2386" s="143" t="s">
        <v>11018</v>
      </c>
      <c r="B2386" s="10" t="s">
        <v>11017</v>
      </c>
      <c r="C2386" s="143" t="s">
        <v>105</v>
      </c>
      <c r="D2386" s="142" t="s">
        <v>105</v>
      </c>
    </row>
    <row r="2387" spans="1:4" x14ac:dyDescent="0.2">
      <c r="A2387" s="143" t="s">
        <v>6509</v>
      </c>
      <c r="B2387" s="10" t="s">
        <v>6508</v>
      </c>
      <c r="C2387" s="143" t="s">
        <v>105</v>
      </c>
      <c r="D2387" s="142" t="s">
        <v>105</v>
      </c>
    </row>
    <row r="2388" spans="1:4" x14ac:dyDescent="0.2">
      <c r="A2388" s="143" t="s">
        <v>6510</v>
      </c>
      <c r="B2388" s="10" t="s">
        <v>6508</v>
      </c>
      <c r="C2388" s="143">
        <v>600</v>
      </c>
      <c r="D2388" s="142">
        <v>60</v>
      </c>
    </row>
    <row r="2389" spans="1:4" x14ac:dyDescent="0.2">
      <c r="A2389" s="143" t="s">
        <v>1618</v>
      </c>
      <c r="B2389" s="10" t="s">
        <v>1617</v>
      </c>
      <c r="C2389" s="143">
        <v>90</v>
      </c>
      <c r="D2389" s="142">
        <v>9</v>
      </c>
    </row>
    <row r="2390" spans="1:4" x14ac:dyDescent="0.2">
      <c r="A2390" s="143" t="s">
        <v>1056</v>
      </c>
      <c r="B2390" s="10" t="s">
        <v>1055</v>
      </c>
      <c r="C2390" s="143">
        <v>420</v>
      </c>
      <c r="D2390" s="142">
        <v>42</v>
      </c>
    </row>
    <row r="2391" spans="1:4" x14ac:dyDescent="0.2">
      <c r="A2391" s="143" t="s">
        <v>9327</v>
      </c>
      <c r="B2391" s="10" t="s">
        <v>9326</v>
      </c>
      <c r="C2391" s="143">
        <v>420</v>
      </c>
      <c r="D2391" s="142">
        <v>42</v>
      </c>
    </row>
    <row r="2392" spans="1:4" x14ac:dyDescent="0.2">
      <c r="A2392" s="143" t="s">
        <v>9155</v>
      </c>
      <c r="B2392" s="10" t="s">
        <v>9154</v>
      </c>
      <c r="C2392" s="143" t="s">
        <v>105</v>
      </c>
      <c r="D2392" s="142" t="s">
        <v>105</v>
      </c>
    </row>
    <row r="2393" spans="1:4" x14ac:dyDescent="0.2">
      <c r="A2393" s="143" t="s">
        <v>9156</v>
      </c>
      <c r="B2393" s="10" t="s">
        <v>9154</v>
      </c>
      <c r="C2393" s="143">
        <v>1000</v>
      </c>
      <c r="D2393" s="142">
        <v>100</v>
      </c>
    </row>
    <row r="2394" spans="1:4" x14ac:dyDescent="0.2">
      <c r="A2394" s="143" t="s">
        <v>3066</v>
      </c>
      <c r="B2394" s="10" t="s">
        <v>3065</v>
      </c>
      <c r="C2394" s="143">
        <v>440</v>
      </c>
      <c r="D2394" s="142">
        <v>44</v>
      </c>
    </row>
    <row r="2395" spans="1:4" x14ac:dyDescent="0.2">
      <c r="A2395" s="143" t="s">
        <v>8590</v>
      </c>
      <c r="B2395" s="10" t="s">
        <v>8589</v>
      </c>
      <c r="C2395" s="143">
        <v>700</v>
      </c>
      <c r="D2395" s="142">
        <v>70</v>
      </c>
    </row>
    <row r="2396" spans="1:4" x14ac:dyDescent="0.2">
      <c r="A2396" s="143" t="s">
        <v>9493</v>
      </c>
      <c r="B2396" s="10" t="s">
        <v>9492</v>
      </c>
      <c r="C2396" s="143">
        <v>110</v>
      </c>
      <c r="D2396" s="142">
        <v>14</v>
      </c>
    </row>
    <row r="2397" spans="1:4" x14ac:dyDescent="0.2">
      <c r="A2397" s="143" t="s">
        <v>10310</v>
      </c>
      <c r="B2397" s="10" t="s">
        <v>10309</v>
      </c>
      <c r="C2397" s="143">
        <v>125</v>
      </c>
      <c r="D2397" s="142">
        <v>12.5</v>
      </c>
    </row>
    <row r="2398" spans="1:4" x14ac:dyDescent="0.2">
      <c r="A2398" s="143" t="s">
        <v>5646</v>
      </c>
      <c r="B2398" s="10" t="s">
        <v>5645</v>
      </c>
      <c r="C2398" s="143">
        <v>30</v>
      </c>
      <c r="D2398" s="142">
        <v>3</v>
      </c>
    </row>
    <row r="2399" spans="1:4" x14ac:dyDescent="0.2">
      <c r="A2399" s="143" t="s">
        <v>8923</v>
      </c>
      <c r="B2399" s="10" t="s">
        <v>8922</v>
      </c>
      <c r="C2399" s="143" t="s">
        <v>105</v>
      </c>
      <c r="D2399" s="142" t="s">
        <v>105</v>
      </c>
    </row>
    <row r="2400" spans="1:4" x14ac:dyDescent="0.2">
      <c r="A2400" s="143" t="s">
        <v>7940</v>
      </c>
      <c r="B2400" s="10" t="s">
        <v>7939</v>
      </c>
      <c r="C2400" s="143">
        <v>2700</v>
      </c>
      <c r="D2400" s="142">
        <v>270</v>
      </c>
    </row>
    <row r="2401" spans="1:4" x14ac:dyDescent="0.2">
      <c r="A2401" s="143" t="s">
        <v>629</v>
      </c>
      <c r="B2401" s="10" t="s">
        <v>628</v>
      </c>
      <c r="C2401" s="143">
        <v>45</v>
      </c>
      <c r="D2401" s="142">
        <v>4.5</v>
      </c>
    </row>
    <row r="2402" spans="1:4" x14ac:dyDescent="0.2">
      <c r="A2402" s="143" t="s">
        <v>9437</v>
      </c>
      <c r="B2402" s="10" t="s">
        <v>9436</v>
      </c>
      <c r="C2402" s="143">
        <v>4</v>
      </c>
      <c r="D2402" s="142">
        <v>0.4</v>
      </c>
    </row>
    <row r="2403" spans="1:4" x14ac:dyDescent="0.2">
      <c r="A2403" s="143" t="s">
        <v>11470</v>
      </c>
      <c r="B2403" s="10" t="s">
        <v>11469</v>
      </c>
      <c r="C2403" s="143">
        <v>210</v>
      </c>
      <c r="D2403" s="142">
        <v>21</v>
      </c>
    </row>
    <row r="2404" spans="1:4" x14ac:dyDescent="0.2">
      <c r="A2404" s="143" t="s">
        <v>6807</v>
      </c>
      <c r="B2404" s="10" t="s">
        <v>6806</v>
      </c>
      <c r="C2404" s="143" t="s">
        <v>105</v>
      </c>
      <c r="D2404" s="142" t="s">
        <v>105</v>
      </c>
    </row>
    <row r="2405" spans="1:4" x14ac:dyDescent="0.2">
      <c r="A2405" s="143" t="s">
        <v>879</v>
      </c>
      <c r="B2405" s="10" t="s">
        <v>878</v>
      </c>
      <c r="C2405" s="143">
        <v>490</v>
      </c>
      <c r="D2405" s="142">
        <v>49</v>
      </c>
    </row>
    <row r="2406" spans="1:4" x14ac:dyDescent="0.2">
      <c r="A2406" s="143" t="s">
        <v>1928</v>
      </c>
      <c r="B2406" s="10" t="s">
        <v>1927</v>
      </c>
      <c r="C2406" s="143">
        <v>50</v>
      </c>
      <c r="D2406" s="142">
        <v>5</v>
      </c>
    </row>
    <row r="2407" spans="1:4" x14ac:dyDescent="0.2">
      <c r="A2407" s="143" t="s">
        <v>1149</v>
      </c>
      <c r="B2407" s="10" t="s">
        <v>1148</v>
      </c>
      <c r="C2407" s="143">
        <v>2450</v>
      </c>
      <c r="D2407" s="142">
        <v>245</v>
      </c>
    </row>
    <row r="2408" spans="1:4" x14ac:dyDescent="0.2">
      <c r="A2408" s="143" t="s">
        <v>5733</v>
      </c>
      <c r="B2408" s="10" t="s">
        <v>5732</v>
      </c>
      <c r="C2408" s="143">
        <v>1000</v>
      </c>
      <c r="D2408" s="142">
        <v>100</v>
      </c>
    </row>
    <row r="2409" spans="1:4" x14ac:dyDescent="0.2">
      <c r="A2409" s="143" t="s">
        <v>6512</v>
      </c>
      <c r="B2409" s="10" t="s">
        <v>6511</v>
      </c>
      <c r="C2409" s="143" t="s">
        <v>105</v>
      </c>
      <c r="D2409" s="142" t="s">
        <v>105</v>
      </c>
    </row>
    <row r="2410" spans="1:4" x14ac:dyDescent="0.2">
      <c r="A2410" s="143" t="s">
        <v>6513</v>
      </c>
      <c r="B2410" s="10" t="s">
        <v>6511</v>
      </c>
      <c r="C2410" s="143">
        <v>600</v>
      </c>
      <c r="D2410" s="142">
        <v>60</v>
      </c>
    </row>
    <row r="2411" spans="1:4" x14ac:dyDescent="0.2">
      <c r="A2411" s="143" t="s">
        <v>10453</v>
      </c>
      <c r="B2411" s="10" t="s">
        <v>10452</v>
      </c>
      <c r="C2411" s="143">
        <v>30</v>
      </c>
      <c r="D2411" s="142">
        <v>3</v>
      </c>
    </row>
    <row r="2412" spans="1:4" x14ac:dyDescent="0.2">
      <c r="A2412" s="143" t="s">
        <v>6068</v>
      </c>
      <c r="B2412" s="10" t="s">
        <v>6067</v>
      </c>
      <c r="C2412" s="143">
        <v>4300</v>
      </c>
      <c r="D2412" s="142">
        <v>430</v>
      </c>
    </row>
    <row r="2413" spans="1:4" x14ac:dyDescent="0.2">
      <c r="A2413" s="143" t="s">
        <v>6069</v>
      </c>
      <c r="B2413" s="10" t="s">
        <v>6067</v>
      </c>
      <c r="C2413" s="143" t="s">
        <v>105</v>
      </c>
      <c r="D2413" s="142" t="s">
        <v>105</v>
      </c>
    </row>
    <row r="2414" spans="1:4" x14ac:dyDescent="0.2">
      <c r="A2414" s="143" t="s">
        <v>9500</v>
      </c>
      <c r="B2414" s="10" t="s">
        <v>9499</v>
      </c>
      <c r="C2414" s="143">
        <v>290</v>
      </c>
      <c r="D2414" s="142">
        <v>3.3</v>
      </c>
    </row>
    <row r="2415" spans="1:4" x14ac:dyDescent="0.2">
      <c r="A2415" s="143" t="s">
        <v>3118</v>
      </c>
      <c r="B2415" s="10" t="s">
        <v>3117</v>
      </c>
      <c r="C2415" s="143">
        <v>1200</v>
      </c>
      <c r="D2415" s="142">
        <v>120</v>
      </c>
    </row>
    <row r="2416" spans="1:4" x14ac:dyDescent="0.2">
      <c r="A2416" s="143" t="s">
        <v>11771</v>
      </c>
      <c r="B2416" s="10" t="s">
        <v>11770</v>
      </c>
      <c r="C2416" s="143">
        <v>180</v>
      </c>
      <c r="D2416" s="142">
        <v>18</v>
      </c>
    </row>
    <row r="2417" spans="1:4" x14ac:dyDescent="0.2">
      <c r="A2417" s="143" t="s">
        <v>3362</v>
      </c>
      <c r="B2417" s="10" t="s">
        <v>3361</v>
      </c>
      <c r="C2417" s="143">
        <v>100</v>
      </c>
      <c r="D2417" s="142">
        <v>10</v>
      </c>
    </row>
    <row r="2418" spans="1:4" x14ac:dyDescent="0.2">
      <c r="A2418" s="143" t="s">
        <v>4492</v>
      </c>
      <c r="B2418" s="10" t="s">
        <v>4491</v>
      </c>
      <c r="C2418" s="143" t="s">
        <v>105</v>
      </c>
      <c r="D2418" s="142" t="s">
        <v>105</v>
      </c>
    </row>
    <row r="2419" spans="1:4" x14ac:dyDescent="0.2">
      <c r="A2419" s="143" t="s">
        <v>9969</v>
      </c>
      <c r="B2419" s="10" t="s">
        <v>9968</v>
      </c>
      <c r="C2419" s="143" t="s">
        <v>105</v>
      </c>
      <c r="D2419" s="142" t="s">
        <v>105</v>
      </c>
    </row>
    <row r="2420" spans="1:4" x14ac:dyDescent="0.2">
      <c r="A2420" s="143" t="s">
        <v>9319</v>
      </c>
      <c r="B2420" s="10" t="s">
        <v>9318</v>
      </c>
      <c r="C2420" s="143">
        <v>5700</v>
      </c>
      <c r="D2420" s="142">
        <v>570</v>
      </c>
    </row>
    <row r="2421" spans="1:4" x14ac:dyDescent="0.2">
      <c r="A2421" s="143" t="s">
        <v>7934</v>
      </c>
      <c r="B2421" s="10" t="s">
        <v>7933</v>
      </c>
      <c r="C2421" s="143">
        <v>580</v>
      </c>
      <c r="D2421" s="142">
        <v>58</v>
      </c>
    </row>
    <row r="2422" spans="1:4" x14ac:dyDescent="0.2">
      <c r="A2422" s="143" t="s">
        <v>2159</v>
      </c>
      <c r="B2422" s="10" t="s">
        <v>2158</v>
      </c>
      <c r="C2422" s="143">
        <v>340</v>
      </c>
      <c r="D2422" s="142">
        <v>34</v>
      </c>
    </row>
    <row r="2423" spans="1:4" x14ac:dyDescent="0.2">
      <c r="A2423" s="143" t="s">
        <v>3840</v>
      </c>
      <c r="B2423" s="10" t="s">
        <v>3839</v>
      </c>
      <c r="C2423" s="143" t="s">
        <v>105</v>
      </c>
      <c r="D2423" s="142" t="s">
        <v>105</v>
      </c>
    </row>
    <row r="2424" spans="1:4" x14ac:dyDescent="0.2">
      <c r="A2424" s="143" t="s">
        <v>5366</v>
      </c>
      <c r="B2424" s="10" t="s">
        <v>5365</v>
      </c>
      <c r="C2424" s="143">
        <v>0.21</v>
      </c>
      <c r="D2424" s="142">
        <v>1.6999999999999999E-3</v>
      </c>
    </row>
    <row r="2425" spans="1:4" x14ac:dyDescent="0.2">
      <c r="A2425" s="143" t="s">
        <v>8283</v>
      </c>
      <c r="B2425" s="10" t="s">
        <v>8282</v>
      </c>
      <c r="C2425" s="143">
        <v>1</v>
      </c>
      <c r="D2425" s="142">
        <v>0.1</v>
      </c>
    </row>
    <row r="2426" spans="1:4" x14ac:dyDescent="0.2">
      <c r="A2426" s="143" t="s">
        <v>4919</v>
      </c>
      <c r="B2426" s="10" t="s">
        <v>4918</v>
      </c>
      <c r="C2426" s="143" t="s">
        <v>105</v>
      </c>
      <c r="D2426" s="142" t="s">
        <v>105</v>
      </c>
    </row>
    <row r="2427" spans="1:4" x14ac:dyDescent="0.2">
      <c r="A2427" s="143" t="s">
        <v>3781</v>
      </c>
      <c r="B2427" s="10" t="s">
        <v>3780</v>
      </c>
      <c r="C2427" s="143" t="s">
        <v>105</v>
      </c>
      <c r="D2427" s="142" t="s">
        <v>105</v>
      </c>
    </row>
    <row r="2428" spans="1:4" x14ac:dyDescent="0.2">
      <c r="A2428" s="143" t="s">
        <v>3782</v>
      </c>
      <c r="B2428" s="10" t="s">
        <v>3780</v>
      </c>
      <c r="C2428" s="143">
        <v>600</v>
      </c>
      <c r="D2428" s="142">
        <v>60</v>
      </c>
    </row>
    <row r="2429" spans="1:4" x14ac:dyDescent="0.2">
      <c r="A2429" s="143" t="s">
        <v>1010</v>
      </c>
      <c r="B2429" s="10" t="s">
        <v>1009</v>
      </c>
      <c r="C2429" s="143">
        <v>10000</v>
      </c>
      <c r="D2429" s="142">
        <v>1000</v>
      </c>
    </row>
    <row r="2430" spans="1:4" x14ac:dyDescent="0.2">
      <c r="A2430" s="143" t="s">
        <v>2046</v>
      </c>
      <c r="B2430" s="10" t="s">
        <v>2045</v>
      </c>
      <c r="C2430" s="143">
        <v>10000</v>
      </c>
      <c r="D2430" s="142">
        <v>1000</v>
      </c>
    </row>
    <row r="2431" spans="1:4" x14ac:dyDescent="0.2">
      <c r="A2431" s="143" t="s">
        <v>10291</v>
      </c>
      <c r="B2431" s="10" t="s">
        <v>10290</v>
      </c>
      <c r="C2431" s="143" t="s">
        <v>105</v>
      </c>
      <c r="D2431" s="142" t="s">
        <v>105</v>
      </c>
    </row>
    <row r="2432" spans="1:4" x14ac:dyDescent="0.2">
      <c r="A2432" s="143" t="s">
        <v>10292</v>
      </c>
      <c r="B2432" s="10" t="s">
        <v>10290</v>
      </c>
      <c r="C2432" s="143">
        <v>1000</v>
      </c>
      <c r="D2432" s="142">
        <v>100</v>
      </c>
    </row>
    <row r="2433" spans="1:4" x14ac:dyDescent="0.2">
      <c r="A2433" s="143" t="s">
        <v>3882</v>
      </c>
      <c r="B2433" s="10" t="s">
        <v>3881</v>
      </c>
      <c r="C2433" s="143" t="s">
        <v>105</v>
      </c>
      <c r="D2433" s="142" t="s">
        <v>105</v>
      </c>
    </row>
    <row r="2434" spans="1:4" x14ac:dyDescent="0.2">
      <c r="A2434" s="143" t="s">
        <v>3883</v>
      </c>
      <c r="B2434" s="10" t="s">
        <v>3881</v>
      </c>
      <c r="C2434" s="143">
        <v>1000</v>
      </c>
      <c r="D2434" s="142">
        <v>100</v>
      </c>
    </row>
    <row r="2435" spans="1:4" x14ac:dyDescent="0.2">
      <c r="A2435" s="143" t="s">
        <v>668</v>
      </c>
      <c r="B2435" s="10" t="s">
        <v>667</v>
      </c>
      <c r="C2435" s="143" t="s">
        <v>105</v>
      </c>
      <c r="D2435" s="142" t="s">
        <v>105</v>
      </c>
    </row>
    <row r="2436" spans="1:4" x14ac:dyDescent="0.2">
      <c r="A2436" s="143" t="s">
        <v>9356</v>
      </c>
      <c r="B2436" s="10" t="s">
        <v>9355</v>
      </c>
      <c r="C2436" s="143" t="s">
        <v>105</v>
      </c>
      <c r="D2436" s="142" t="s">
        <v>105</v>
      </c>
    </row>
    <row r="2437" spans="1:4" x14ac:dyDescent="0.2">
      <c r="A2437" s="143" t="s">
        <v>2781</v>
      </c>
      <c r="B2437" s="10" t="s">
        <v>2780</v>
      </c>
      <c r="C2437" s="143" t="s">
        <v>105</v>
      </c>
      <c r="D2437" s="142" t="s">
        <v>105</v>
      </c>
    </row>
    <row r="2438" spans="1:4" x14ac:dyDescent="0.2">
      <c r="A2438" s="143" t="s">
        <v>2782</v>
      </c>
      <c r="B2438" s="10" t="s">
        <v>2780</v>
      </c>
      <c r="C2438" s="143">
        <v>600</v>
      </c>
      <c r="D2438" s="142">
        <v>60</v>
      </c>
    </row>
    <row r="2439" spans="1:4" x14ac:dyDescent="0.2">
      <c r="A2439" s="143" t="s">
        <v>6363</v>
      </c>
      <c r="B2439" s="10" t="s">
        <v>6362</v>
      </c>
      <c r="C2439" s="143">
        <v>50</v>
      </c>
      <c r="D2439" s="142">
        <v>5</v>
      </c>
    </row>
    <row r="2440" spans="1:4" x14ac:dyDescent="0.2">
      <c r="A2440" s="143" t="s">
        <v>6744</v>
      </c>
      <c r="B2440" s="10" t="s">
        <v>6743</v>
      </c>
      <c r="C2440" s="143">
        <v>200</v>
      </c>
      <c r="D2440" s="142">
        <v>20</v>
      </c>
    </row>
    <row r="2441" spans="1:4" x14ac:dyDescent="0.2">
      <c r="A2441" s="143" t="s">
        <v>1880</v>
      </c>
      <c r="B2441" s="10" t="s">
        <v>1879</v>
      </c>
      <c r="C2441" s="143">
        <v>5700</v>
      </c>
      <c r="D2441" s="142">
        <v>570</v>
      </c>
    </row>
    <row r="2442" spans="1:4" x14ac:dyDescent="0.2">
      <c r="A2442" s="143" t="s">
        <v>8024</v>
      </c>
      <c r="B2442" s="10" t="s">
        <v>8023</v>
      </c>
      <c r="C2442" s="143">
        <v>1500</v>
      </c>
      <c r="D2442" s="142">
        <v>150</v>
      </c>
    </row>
    <row r="2443" spans="1:4" x14ac:dyDescent="0.2">
      <c r="A2443" s="143" t="s">
        <v>7928</v>
      </c>
      <c r="B2443" s="10" t="s">
        <v>7927</v>
      </c>
      <c r="C2443" s="143">
        <v>2700</v>
      </c>
      <c r="D2443" s="142">
        <v>270</v>
      </c>
    </row>
    <row r="2444" spans="1:4" x14ac:dyDescent="0.2">
      <c r="A2444" s="143" t="s">
        <v>8221</v>
      </c>
      <c r="B2444" s="10" t="s">
        <v>8220</v>
      </c>
      <c r="C2444" s="143">
        <v>40</v>
      </c>
      <c r="D2444" s="142">
        <v>4</v>
      </c>
    </row>
    <row r="2445" spans="1:4" x14ac:dyDescent="0.2">
      <c r="A2445" s="143" t="s">
        <v>8618</v>
      </c>
      <c r="B2445" s="10" t="s">
        <v>8617</v>
      </c>
      <c r="C2445" s="143" t="s">
        <v>105</v>
      </c>
      <c r="D2445" s="142" t="s">
        <v>105</v>
      </c>
    </row>
    <row r="2446" spans="1:4" x14ac:dyDescent="0.2">
      <c r="A2446" s="143" t="s">
        <v>1549</v>
      </c>
      <c r="B2446" s="10" t="s">
        <v>1548</v>
      </c>
      <c r="C2446" s="143">
        <v>280</v>
      </c>
      <c r="D2446" s="142">
        <v>28</v>
      </c>
    </row>
    <row r="2447" spans="1:4" x14ac:dyDescent="0.2">
      <c r="A2447" s="143" t="s">
        <v>4044</v>
      </c>
      <c r="B2447" s="10" t="s">
        <v>4043</v>
      </c>
      <c r="C2447" s="143">
        <v>5</v>
      </c>
      <c r="D2447" s="142">
        <v>0.5</v>
      </c>
    </row>
    <row r="2448" spans="1:4" x14ac:dyDescent="0.2">
      <c r="A2448" s="143" t="s">
        <v>4007</v>
      </c>
      <c r="B2448" s="10" t="s">
        <v>4006</v>
      </c>
      <c r="C2448" s="143" t="s">
        <v>105</v>
      </c>
      <c r="D2448" s="142" t="s">
        <v>105</v>
      </c>
    </row>
    <row r="2449" spans="1:4" x14ac:dyDescent="0.2">
      <c r="A2449" s="143" t="s">
        <v>8665</v>
      </c>
      <c r="B2449" s="10" t="s">
        <v>8664</v>
      </c>
      <c r="C2449" s="143">
        <v>260</v>
      </c>
      <c r="D2449" s="142">
        <v>26</v>
      </c>
    </row>
    <row r="2450" spans="1:4" x14ac:dyDescent="0.2">
      <c r="A2450" s="143" t="s">
        <v>3274</v>
      </c>
      <c r="B2450" s="10" t="s">
        <v>3273</v>
      </c>
      <c r="C2450" s="143">
        <v>160</v>
      </c>
      <c r="D2450" s="142">
        <v>16</v>
      </c>
    </row>
    <row r="2451" spans="1:4" x14ac:dyDescent="0.2">
      <c r="A2451" s="143" t="s">
        <v>701</v>
      </c>
      <c r="B2451" s="10" t="s">
        <v>700</v>
      </c>
      <c r="C2451" s="143">
        <v>40</v>
      </c>
      <c r="D2451" s="142">
        <v>4</v>
      </c>
    </row>
    <row r="2452" spans="1:4" x14ac:dyDescent="0.2">
      <c r="A2452" s="143" t="s">
        <v>2290</v>
      </c>
      <c r="B2452" s="10" t="s">
        <v>2289</v>
      </c>
      <c r="C2452" s="143">
        <v>400</v>
      </c>
      <c r="D2452" s="142">
        <v>40</v>
      </c>
    </row>
    <row r="2453" spans="1:4" x14ac:dyDescent="0.2">
      <c r="A2453" s="143" t="s">
        <v>12390</v>
      </c>
      <c r="B2453" s="10" t="s">
        <v>12389</v>
      </c>
      <c r="C2453" s="143">
        <v>910</v>
      </c>
      <c r="D2453" s="142">
        <v>180</v>
      </c>
    </row>
    <row r="2454" spans="1:4" x14ac:dyDescent="0.2">
      <c r="A2454" s="143" t="s">
        <v>7932</v>
      </c>
      <c r="B2454" s="10" t="s">
        <v>7931</v>
      </c>
      <c r="C2454" s="143">
        <v>100</v>
      </c>
      <c r="D2454" s="142">
        <v>10</v>
      </c>
    </row>
    <row r="2455" spans="1:4" x14ac:dyDescent="0.2">
      <c r="A2455" s="143" t="s">
        <v>7714</v>
      </c>
      <c r="B2455" s="10" t="s">
        <v>7713</v>
      </c>
      <c r="C2455" s="143">
        <v>90</v>
      </c>
      <c r="D2455" s="142">
        <v>9</v>
      </c>
    </row>
    <row r="2456" spans="1:4" x14ac:dyDescent="0.2">
      <c r="A2456" s="143" t="s">
        <v>3120</v>
      </c>
      <c r="B2456" s="10" t="s">
        <v>3119</v>
      </c>
      <c r="C2456" s="143">
        <v>530</v>
      </c>
      <c r="D2456" s="142">
        <v>53</v>
      </c>
    </row>
    <row r="2457" spans="1:4" x14ac:dyDescent="0.2">
      <c r="A2457" s="143" t="s">
        <v>11478</v>
      </c>
      <c r="B2457" s="10" t="s">
        <v>11477</v>
      </c>
      <c r="C2457" s="143" t="s">
        <v>105</v>
      </c>
      <c r="D2457" s="142" t="s">
        <v>105</v>
      </c>
    </row>
    <row r="2458" spans="1:4" x14ac:dyDescent="0.2">
      <c r="A2458" s="143" t="s">
        <v>6085</v>
      </c>
      <c r="B2458" s="10" t="s">
        <v>6084</v>
      </c>
      <c r="C2458" s="143">
        <v>50</v>
      </c>
      <c r="D2458" s="142">
        <v>5</v>
      </c>
    </row>
    <row r="2459" spans="1:4" x14ac:dyDescent="0.2">
      <c r="A2459" s="143" t="s">
        <v>234</v>
      </c>
      <c r="B2459" s="10" t="s">
        <v>233</v>
      </c>
      <c r="C2459" s="143">
        <v>100</v>
      </c>
      <c r="D2459" s="142">
        <v>10</v>
      </c>
    </row>
    <row r="2460" spans="1:4" x14ac:dyDescent="0.2">
      <c r="A2460" s="143" t="s">
        <v>4743</v>
      </c>
      <c r="B2460" s="10" t="s">
        <v>4742</v>
      </c>
      <c r="C2460" s="143" t="s">
        <v>105</v>
      </c>
      <c r="D2460" s="142" t="s">
        <v>105</v>
      </c>
    </row>
    <row r="2461" spans="1:4" x14ac:dyDescent="0.2">
      <c r="A2461" s="143" t="s">
        <v>202</v>
      </c>
      <c r="B2461" s="10" t="s">
        <v>201</v>
      </c>
      <c r="C2461" s="143" t="s">
        <v>105</v>
      </c>
      <c r="D2461" s="142" t="s">
        <v>105</v>
      </c>
    </row>
    <row r="2462" spans="1:4" x14ac:dyDescent="0.2">
      <c r="A2462" s="143" t="s">
        <v>10207</v>
      </c>
      <c r="B2462" s="10" t="s">
        <v>10206</v>
      </c>
      <c r="C2462" s="143">
        <v>4300</v>
      </c>
      <c r="D2462" s="142">
        <v>430</v>
      </c>
    </row>
    <row r="2463" spans="1:4" x14ac:dyDescent="0.2">
      <c r="A2463" s="143" t="s">
        <v>10208</v>
      </c>
      <c r="B2463" s="10" t="s">
        <v>10206</v>
      </c>
      <c r="C2463" s="143" t="s">
        <v>105</v>
      </c>
      <c r="D2463" s="142" t="s">
        <v>105</v>
      </c>
    </row>
    <row r="2464" spans="1:4" x14ac:dyDescent="0.2">
      <c r="A2464" s="143" t="s">
        <v>1333</v>
      </c>
      <c r="B2464" s="10" t="s">
        <v>1332</v>
      </c>
      <c r="C2464" s="143">
        <v>170</v>
      </c>
      <c r="D2464" s="142">
        <v>17</v>
      </c>
    </row>
    <row r="2465" spans="1:4" x14ac:dyDescent="0.2">
      <c r="A2465" s="143" t="s">
        <v>12246</v>
      </c>
      <c r="B2465" s="10" t="s">
        <v>12245</v>
      </c>
      <c r="C2465" s="143">
        <v>60</v>
      </c>
      <c r="D2465" s="142">
        <v>6</v>
      </c>
    </row>
    <row r="2466" spans="1:4" x14ac:dyDescent="0.2">
      <c r="A2466" s="143" t="s">
        <v>2905</v>
      </c>
      <c r="B2466" s="10" t="s">
        <v>2904</v>
      </c>
      <c r="C2466" s="143">
        <v>970</v>
      </c>
      <c r="D2466" s="142">
        <v>97</v>
      </c>
    </row>
    <row r="2467" spans="1:4" x14ac:dyDescent="0.2">
      <c r="A2467" s="143" t="s">
        <v>1357</v>
      </c>
      <c r="B2467" s="10" t="s">
        <v>1356</v>
      </c>
      <c r="C2467" s="143" t="s">
        <v>105</v>
      </c>
      <c r="D2467" s="142" t="s">
        <v>105</v>
      </c>
    </row>
    <row r="2468" spans="1:4" x14ac:dyDescent="0.2">
      <c r="A2468" s="143" t="s">
        <v>12476</v>
      </c>
      <c r="B2468" s="10" t="s">
        <v>12475</v>
      </c>
      <c r="C2468" s="143">
        <v>20</v>
      </c>
      <c r="D2468" s="142">
        <v>2</v>
      </c>
    </row>
    <row r="2469" spans="1:4" x14ac:dyDescent="0.2">
      <c r="A2469" s="143" t="s">
        <v>6539</v>
      </c>
      <c r="B2469" s="10" t="s">
        <v>6538</v>
      </c>
      <c r="C2469" s="143">
        <v>50</v>
      </c>
      <c r="D2469" s="142">
        <v>5</v>
      </c>
    </row>
    <row r="2470" spans="1:4" x14ac:dyDescent="0.2">
      <c r="A2470" s="143" t="s">
        <v>12071</v>
      </c>
      <c r="B2470" s="10" t="s">
        <v>12070</v>
      </c>
      <c r="C2470" s="143">
        <v>170</v>
      </c>
      <c r="D2470" s="142">
        <v>6.6</v>
      </c>
    </row>
    <row r="2471" spans="1:4" x14ac:dyDescent="0.2">
      <c r="A2471" s="143" t="s">
        <v>6143</v>
      </c>
      <c r="B2471" s="10" t="s">
        <v>6142</v>
      </c>
      <c r="C2471" s="143">
        <v>100</v>
      </c>
      <c r="D2471" s="142">
        <v>10</v>
      </c>
    </row>
    <row r="2472" spans="1:4" x14ac:dyDescent="0.2">
      <c r="A2472" s="143" t="s">
        <v>6793</v>
      </c>
      <c r="B2472" s="10" t="s">
        <v>6792</v>
      </c>
      <c r="C2472" s="143">
        <v>860</v>
      </c>
      <c r="D2472" s="142">
        <v>86</v>
      </c>
    </row>
    <row r="2473" spans="1:4" x14ac:dyDescent="0.2">
      <c r="A2473" s="143" t="s">
        <v>1141</v>
      </c>
      <c r="B2473" s="10" t="s">
        <v>1140</v>
      </c>
      <c r="C2473" s="143">
        <v>1200</v>
      </c>
      <c r="D2473" s="142">
        <v>120</v>
      </c>
    </row>
    <row r="2474" spans="1:4" x14ac:dyDescent="0.2">
      <c r="A2474" s="143" t="s">
        <v>1112</v>
      </c>
      <c r="B2474" s="10" t="s">
        <v>1111</v>
      </c>
      <c r="C2474" s="143" t="s">
        <v>105</v>
      </c>
      <c r="D2474" s="142" t="s">
        <v>105</v>
      </c>
    </row>
    <row r="2475" spans="1:4" x14ac:dyDescent="0.2">
      <c r="A2475" s="143" t="s">
        <v>3568</v>
      </c>
      <c r="B2475" s="10" t="s">
        <v>3567</v>
      </c>
      <c r="C2475" s="143">
        <v>2900</v>
      </c>
      <c r="D2475" s="142">
        <v>290</v>
      </c>
    </row>
    <row r="2476" spans="1:4" x14ac:dyDescent="0.2">
      <c r="A2476" s="143" t="s">
        <v>7526</v>
      </c>
      <c r="B2476" s="10" t="s">
        <v>7525</v>
      </c>
      <c r="C2476" s="143">
        <v>8.1</v>
      </c>
      <c r="D2476" s="142">
        <v>0.55000000000000004</v>
      </c>
    </row>
    <row r="2477" spans="1:4" x14ac:dyDescent="0.2">
      <c r="A2477" s="143" t="s">
        <v>6468</v>
      </c>
      <c r="B2477" s="10" t="s">
        <v>6467</v>
      </c>
      <c r="C2477" s="143" t="s">
        <v>105</v>
      </c>
      <c r="D2477" s="142" t="s">
        <v>105</v>
      </c>
    </row>
    <row r="2478" spans="1:4" x14ac:dyDescent="0.2">
      <c r="A2478" s="143" t="s">
        <v>6720</v>
      </c>
      <c r="B2478" s="10" t="s">
        <v>6719</v>
      </c>
      <c r="C2478" s="143">
        <v>2000</v>
      </c>
      <c r="D2478" s="142">
        <v>200</v>
      </c>
    </row>
    <row r="2479" spans="1:4" x14ac:dyDescent="0.2">
      <c r="A2479" s="143" t="s">
        <v>11811</v>
      </c>
      <c r="B2479" s="10" t="s">
        <v>11810</v>
      </c>
      <c r="C2479" s="143">
        <v>100</v>
      </c>
      <c r="D2479" s="142">
        <v>10</v>
      </c>
    </row>
    <row r="2480" spans="1:4" x14ac:dyDescent="0.2">
      <c r="A2480" s="143" t="s">
        <v>11732</v>
      </c>
      <c r="B2480" s="10" t="s">
        <v>11731</v>
      </c>
      <c r="C2480" s="143">
        <v>270</v>
      </c>
      <c r="D2480" s="142">
        <v>27</v>
      </c>
    </row>
    <row r="2481" spans="1:4" x14ac:dyDescent="0.2">
      <c r="A2481" s="143" t="s">
        <v>9114</v>
      </c>
      <c r="B2481" s="10" t="s">
        <v>9113</v>
      </c>
      <c r="C2481" s="143" t="s">
        <v>105</v>
      </c>
      <c r="D2481" s="142" t="s">
        <v>105</v>
      </c>
    </row>
    <row r="2482" spans="1:4" x14ac:dyDescent="0.2">
      <c r="A2482" s="143" t="s">
        <v>3332</v>
      </c>
      <c r="B2482" s="10" t="s">
        <v>3331</v>
      </c>
      <c r="C2482" s="143">
        <v>190</v>
      </c>
      <c r="D2482" s="142">
        <v>19</v>
      </c>
    </row>
    <row r="2483" spans="1:4" x14ac:dyDescent="0.2">
      <c r="A2483" s="143" t="s">
        <v>11134</v>
      </c>
      <c r="B2483" s="10" t="s">
        <v>11133</v>
      </c>
      <c r="C2483" s="143" t="s">
        <v>105</v>
      </c>
      <c r="D2483" s="142" t="s">
        <v>105</v>
      </c>
    </row>
    <row r="2484" spans="1:4" x14ac:dyDescent="0.2">
      <c r="A2484" s="143" t="s">
        <v>2032</v>
      </c>
      <c r="B2484" s="10" t="s">
        <v>2031</v>
      </c>
      <c r="C2484" s="143">
        <v>10000</v>
      </c>
      <c r="D2484" s="142">
        <v>1000</v>
      </c>
    </row>
    <row r="2485" spans="1:4" x14ac:dyDescent="0.2">
      <c r="A2485" s="143" t="s">
        <v>4711</v>
      </c>
      <c r="B2485" s="10" t="s">
        <v>4710</v>
      </c>
      <c r="C2485" s="143" t="s">
        <v>105</v>
      </c>
      <c r="D2485" s="142" t="s">
        <v>105</v>
      </c>
    </row>
    <row r="2486" spans="1:4" x14ac:dyDescent="0.2">
      <c r="A2486" s="143" t="s">
        <v>6495</v>
      </c>
      <c r="B2486" s="10" t="s">
        <v>6494</v>
      </c>
      <c r="C2486" s="143" t="s">
        <v>105</v>
      </c>
      <c r="D2486" s="142" t="s">
        <v>105</v>
      </c>
    </row>
    <row r="2487" spans="1:4" x14ac:dyDescent="0.2">
      <c r="A2487" s="143" t="s">
        <v>6496</v>
      </c>
      <c r="B2487" s="10" t="s">
        <v>6494</v>
      </c>
      <c r="C2487" s="143">
        <v>600</v>
      </c>
      <c r="D2487" s="142">
        <v>60</v>
      </c>
    </row>
    <row r="2488" spans="1:4" x14ac:dyDescent="0.2">
      <c r="A2488" s="143" t="s">
        <v>3292</v>
      </c>
      <c r="B2488" s="10" t="s">
        <v>3291</v>
      </c>
      <c r="C2488" s="143">
        <v>380</v>
      </c>
      <c r="D2488" s="142">
        <v>38</v>
      </c>
    </row>
    <row r="2489" spans="1:4" x14ac:dyDescent="0.2">
      <c r="A2489" s="143" t="s">
        <v>545</v>
      </c>
      <c r="B2489" s="10" t="s">
        <v>544</v>
      </c>
      <c r="C2489" s="143">
        <v>2000</v>
      </c>
      <c r="D2489" s="142">
        <v>200</v>
      </c>
    </row>
    <row r="2490" spans="1:4" x14ac:dyDescent="0.2">
      <c r="A2490" s="143" t="s">
        <v>6078</v>
      </c>
      <c r="B2490" s="10" t="s">
        <v>6077</v>
      </c>
      <c r="C2490" s="143">
        <v>50</v>
      </c>
      <c r="D2490" s="142">
        <v>5</v>
      </c>
    </row>
    <row r="2491" spans="1:4" x14ac:dyDescent="0.2">
      <c r="A2491" s="143" t="s">
        <v>5585</v>
      </c>
      <c r="B2491" s="10" t="s">
        <v>5584</v>
      </c>
      <c r="C2491" s="143">
        <v>680</v>
      </c>
      <c r="D2491" s="142">
        <v>68</v>
      </c>
    </row>
    <row r="2492" spans="1:4" x14ac:dyDescent="0.2">
      <c r="A2492" s="143" t="s">
        <v>8588</v>
      </c>
      <c r="B2492" s="10" t="s">
        <v>8587</v>
      </c>
      <c r="C2492" s="143">
        <v>13</v>
      </c>
      <c r="D2492" s="142">
        <v>1.3</v>
      </c>
    </row>
    <row r="2493" spans="1:4" x14ac:dyDescent="0.2">
      <c r="A2493" s="143" t="s">
        <v>228</v>
      </c>
      <c r="B2493" s="10" t="s">
        <v>227</v>
      </c>
      <c r="C2493" s="143" t="s">
        <v>105</v>
      </c>
      <c r="D2493" s="142" t="s">
        <v>105</v>
      </c>
    </row>
    <row r="2494" spans="1:4" x14ac:dyDescent="0.2">
      <c r="A2494" s="143" t="s">
        <v>6185</v>
      </c>
      <c r="B2494" s="10" t="s">
        <v>6184</v>
      </c>
      <c r="C2494" s="143">
        <v>200</v>
      </c>
      <c r="D2494" s="142">
        <v>20</v>
      </c>
    </row>
    <row r="2495" spans="1:4" x14ac:dyDescent="0.2">
      <c r="A2495" s="143" t="s">
        <v>2114</v>
      </c>
      <c r="B2495" s="10" t="s">
        <v>2113</v>
      </c>
      <c r="C2495" s="143">
        <v>2560</v>
      </c>
      <c r="D2495" s="142">
        <v>256</v>
      </c>
    </row>
    <row r="2496" spans="1:4" x14ac:dyDescent="0.2">
      <c r="A2496" s="143" t="s">
        <v>5554</v>
      </c>
      <c r="B2496" s="10" t="s">
        <v>5553</v>
      </c>
      <c r="C2496" s="143">
        <v>17000</v>
      </c>
      <c r="D2496" s="142">
        <v>1700</v>
      </c>
    </row>
    <row r="2497" spans="1:4" x14ac:dyDescent="0.2">
      <c r="A2497" s="143" t="s">
        <v>3060</v>
      </c>
      <c r="B2497" s="10" t="s">
        <v>3059</v>
      </c>
      <c r="C2497" s="143" t="s">
        <v>105</v>
      </c>
      <c r="D2497" s="142" t="s">
        <v>105</v>
      </c>
    </row>
    <row r="2498" spans="1:4" x14ac:dyDescent="0.2">
      <c r="A2498" s="143" t="s">
        <v>11724</v>
      </c>
      <c r="B2498" s="10" t="s">
        <v>11723</v>
      </c>
      <c r="C2498" s="143">
        <v>350</v>
      </c>
      <c r="D2498" s="142">
        <v>35</v>
      </c>
    </row>
    <row r="2499" spans="1:4" x14ac:dyDescent="0.2">
      <c r="A2499" s="143" t="s">
        <v>9462</v>
      </c>
      <c r="B2499" s="10" t="s">
        <v>9461</v>
      </c>
      <c r="C2499" s="143">
        <v>240</v>
      </c>
      <c r="D2499" s="142">
        <v>24</v>
      </c>
    </row>
    <row r="2500" spans="1:4" x14ac:dyDescent="0.2">
      <c r="A2500" s="143" t="s">
        <v>5629</v>
      </c>
      <c r="B2500" s="10" t="s">
        <v>5628</v>
      </c>
      <c r="C2500" s="143">
        <v>17000</v>
      </c>
      <c r="D2500" s="142">
        <v>1700</v>
      </c>
    </row>
    <row r="2501" spans="1:4" x14ac:dyDescent="0.2">
      <c r="A2501" s="143" t="s">
        <v>6205</v>
      </c>
      <c r="B2501" s="10" t="s">
        <v>6204</v>
      </c>
      <c r="C2501" s="143">
        <v>200</v>
      </c>
      <c r="D2501" s="142">
        <v>20</v>
      </c>
    </row>
    <row r="2502" spans="1:4" x14ac:dyDescent="0.2">
      <c r="A2502" s="143" t="s">
        <v>1099</v>
      </c>
      <c r="B2502" s="10" t="s">
        <v>1098</v>
      </c>
      <c r="C2502" s="143">
        <v>50</v>
      </c>
      <c r="D2502" s="142">
        <v>5</v>
      </c>
    </row>
    <row r="2503" spans="1:4" x14ac:dyDescent="0.2">
      <c r="A2503" s="143" t="s">
        <v>1100</v>
      </c>
      <c r="B2503" s="10" t="s">
        <v>1098</v>
      </c>
      <c r="C2503" s="143">
        <v>100</v>
      </c>
      <c r="D2503" s="142">
        <v>10</v>
      </c>
    </row>
    <row r="2504" spans="1:4" x14ac:dyDescent="0.2">
      <c r="A2504" s="143" t="s">
        <v>3154</v>
      </c>
      <c r="B2504" s="10" t="s">
        <v>3153</v>
      </c>
      <c r="C2504" s="143" t="s">
        <v>105</v>
      </c>
      <c r="D2504" s="142" t="s">
        <v>105</v>
      </c>
    </row>
    <row r="2505" spans="1:4" x14ac:dyDescent="0.2">
      <c r="A2505" s="143" t="s">
        <v>3155</v>
      </c>
      <c r="B2505" s="10" t="s">
        <v>3153</v>
      </c>
      <c r="C2505" s="143">
        <v>100</v>
      </c>
      <c r="D2505" s="142">
        <v>10</v>
      </c>
    </row>
    <row r="2506" spans="1:4" x14ac:dyDescent="0.2">
      <c r="A2506" s="143" t="s">
        <v>1094</v>
      </c>
      <c r="B2506" s="10" t="s">
        <v>1093</v>
      </c>
      <c r="C2506" s="143">
        <v>50</v>
      </c>
      <c r="D2506" s="142">
        <v>5</v>
      </c>
    </row>
    <row r="2507" spans="1:4" x14ac:dyDescent="0.2">
      <c r="A2507" s="143" t="s">
        <v>1095</v>
      </c>
      <c r="B2507" s="10" t="s">
        <v>1093</v>
      </c>
      <c r="C2507" s="143">
        <v>100</v>
      </c>
      <c r="D2507" s="142">
        <v>10</v>
      </c>
    </row>
    <row r="2508" spans="1:4" x14ac:dyDescent="0.2">
      <c r="A2508" s="143" t="s">
        <v>9607</v>
      </c>
      <c r="B2508" s="10" t="s">
        <v>9606</v>
      </c>
      <c r="C2508" s="143">
        <v>100</v>
      </c>
      <c r="D2508" s="142">
        <v>10</v>
      </c>
    </row>
    <row r="2509" spans="1:4" x14ac:dyDescent="0.2">
      <c r="A2509" s="143" t="s">
        <v>11806</v>
      </c>
      <c r="B2509" s="10" t="s">
        <v>11805</v>
      </c>
      <c r="C2509" s="143">
        <v>125</v>
      </c>
      <c r="D2509" s="142">
        <v>12.5</v>
      </c>
    </row>
    <row r="2510" spans="1:4" x14ac:dyDescent="0.2">
      <c r="A2510" s="143" t="s">
        <v>1205</v>
      </c>
      <c r="B2510" s="10" t="s">
        <v>1204</v>
      </c>
      <c r="C2510" s="143">
        <v>60</v>
      </c>
      <c r="D2510" s="142">
        <v>6</v>
      </c>
    </row>
    <row r="2511" spans="1:4" x14ac:dyDescent="0.2">
      <c r="A2511" s="143" t="s">
        <v>12148</v>
      </c>
      <c r="B2511" s="10" t="s">
        <v>12147</v>
      </c>
      <c r="C2511" s="143">
        <v>1000</v>
      </c>
      <c r="D2511" s="142">
        <v>100</v>
      </c>
    </row>
    <row r="2512" spans="1:4" x14ac:dyDescent="0.2">
      <c r="A2512" s="143" t="s">
        <v>539</v>
      </c>
      <c r="B2512" s="10" t="s">
        <v>538</v>
      </c>
      <c r="C2512" s="143">
        <v>50</v>
      </c>
      <c r="D2512" s="142">
        <v>5</v>
      </c>
    </row>
    <row r="2513" spans="1:4" x14ac:dyDescent="0.2">
      <c r="A2513" s="143" t="s">
        <v>5474</v>
      </c>
      <c r="B2513" s="10" t="s">
        <v>5473</v>
      </c>
      <c r="C2513" s="143" t="s">
        <v>105</v>
      </c>
      <c r="D2513" s="142" t="s">
        <v>105</v>
      </c>
    </row>
    <row r="2514" spans="1:4" x14ac:dyDescent="0.2">
      <c r="A2514" s="143" t="s">
        <v>12178</v>
      </c>
      <c r="B2514" s="10" t="s">
        <v>12177</v>
      </c>
      <c r="C2514" s="143">
        <v>10</v>
      </c>
      <c r="D2514" s="142">
        <v>1</v>
      </c>
    </row>
    <row r="2515" spans="1:4" x14ac:dyDescent="0.2">
      <c r="A2515" s="143" t="s">
        <v>152</v>
      </c>
      <c r="B2515" s="10" t="s">
        <v>151</v>
      </c>
      <c r="C2515" s="143">
        <v>260</v>
      </c>
      <c r="D2515" s="142">
        <v>26</v>
      </c>
    </row>
    <row r="2516" spans="1:4" x14ac:dyDescent="0.2">
      <c r="A2516" s="143" t="s">
        <v>3680</v>
      </c>
      <c r="B2516" s="10" t="s">
        <v>3679</v>
      </c>
      <c r="C2516" s="143">
        <v>3500</v>
      </c>
      <c r="D2516" s="142">
        <v>350</v>
      </c>
    </row>
    <row r="2517" spans="1:4" x14ac:dyDescent="0.2">
      <c r="A2517" s="143" t="s">
        <v>3678</v>
      </c>
      <c r="B2517" s="10" t="s">
        <v>3677</v>
      </c>
      <c r="C2517" s="143">
        <v>3500</v>
      </c>
      <c r="D2517" s="142">
        <v>350</v>
      </c>
    </row>
    <row r="2518" spans="1:4" x14ac:dyDescent="0.2">
      <c r="A2518" s="143" t="s">
        <v>2542</v>
      </c>
      <c r="B2518" s="10" t="s">
        <v>2541</v>
      </c>
      <c r="C2518" s="143" t="s">
        <v>105</v>
      </c>
      <c r="D2518" s="142" t="s">
        <v>105</v>
      </c>
    </row>
    <row r="2519" spans="1:4" x14ac:dyDescent="0.2">
      <c r="A2519" s="143" t="s">
        <v>2543</v>
      </c>
      <c r="B2519" s="10" t="s">
        <v>2541</v>
      </c>
      <c r="C2519" s="143">
        <v>1000</v>
      </c>
      <c r="D2519" s="142">
        <v>100</v>
      </c>
    </row>
    <row r="2520" spans="1:4" x14ac:dyDescent="0.2">
      <c r="A2520" s="143" t="s">
        <v>1351</v>
      </c>
      <c r="B2520" s="10" t="s">
        <v>1350</v>
      </c>
      <c r="C2520" s="143">
        <v>600</v>
      </c>
      <c r="D2520" s="142">
        <v>60</v>
      </c>
    </row>
    <row r="2521" spans="1:4" x14ac:dyDescent="0.2">
      <c r="A2521" s="143" t="s">
        <v>4460</v>
      </c>
      <c r="B2521" s="10" t="s">
        <v>4459</v>
      </c>
      <c r="C2521" s="143">
        <v>100</v>
      </c>
      <c r="D2521" s="142">
        <v>10</v>
      </c>
    </row>
    <row r="2522" spans="1:4" x14ac:dyDescent="0.2">
      <c r="A2522" s="143" t="s">
        <v>1130</v>
      </c>
      <c r="B2522" s="10" t="s">
        <v>1129</v>
      </c>
      <c r="C2522" s="143">
        <v>470</v>
      </c>
      <c r="D2522" s="142">
        <v>47</v>
      </c>
    </row>
    <row r="2523" spans="1:4" x14ac:dyDescent="0.2">
      <c r="A2523" s="143" t="s">
        <v>426</v>
      </c>
      <c r="B2523" s="10" t="s">
        <v>425</v>
      </c>
      <c r="C2523" s="143">
        <v>100</v>
      </c>
      <c r="D2523" s="142">
        <v>10</v>
      </c>
    </row>
    <row r="2524" spans="1:4" x14ac:dyDescent="0.2">
      <c r="A2524" s="143" t="s">
        <v>6500</v>
      </c>
      <c r="B2524" s="10" t="s">
        <v>6499</v>
      </c>
      <c r="C2524" s="143" t="s">
        <v>105</v>
      </c>
      <c r="D2524" s="142" t="s">
        <v>105</v>
      </c>
    </row>
    <row r="2525" spans="1:4" x14ac:dyDescent="0.2">
      <c r="A2525" s="143" t="s">
        <v>6501</v>
      </c>
      <c r="B2525" s="10" t="s">
        <v>6499</v>
      </c>
      <c r="C2525" s="143">
        <v>600</v>
      </c>
      <c r="D2525" s="142">
        <v>60</v>
      </c>
    </row>
    <row r="2526" spans="1:4" x14ac:dyDescent="0.2">
      <c r="A2526" s="143" t="s">
        <v>4058</v>
      </c>
      <c r="B2526" s="10" t="s">
        <v>4057</v>
      </c>
      <c r="C2526" s="143" t="s">
        <v>105</v>
      </c>
      <c r="D2526" s="142" t="s">
        <v>105</v>
      </c>
    </row>
    <row r="2527" spans="1:4" x14ac:dyDescent="0.2">
      <c r="A2527" s="143" t="s">
        <v>4059</v>
      </c>
      <c r="B2527" s="10" t="s">
        <v>4057</v>
      </c>
      <c r="C2527" s="143">
        <v>1000</v>
      </c>
      <c r="D2527" s="142">
        <v>100</v>
      </c>
    </row>
    <row r="2528" spans="1:4" x14ac:dyDescent="0.2">
      <c r="A2528" s="143" t="s">
        <v>11912</v>
      </c>
      <c r="B2528" s="10" t="s">
        <v>11910</v>
      </c>
      <c r="C2528" s="143">
        <v>10000</v>
      </c>
      <c r="D2528" s="142">
        <v>1000</v>
      </c>
    </row>
    <row r="2529" spans="1:4" x14ac:dyDescent="0.2">
      <c r="A2529" s="143" t="s">
        <v>9153</v>
      </c>
      <c r="B2529" s="10" t="s">
        <v>9152</v>
      </c>
      <c r="C2529" s="143">
        <v>100</v>
      </c>
      <c r="D2529" s="142">
        <v>10</v>
      </c>
    </row>
    <row r="2530" spans="1:4" x14ac:dyDescent="0.2">
      <c r="A2530" s="143" t="s">
        <v>5566</v>
      </c>
      <c r="B2530" s="10" t="s">
        <v>5565</v>
      </c>
      <c r="C2530" s="143">
        <v>10000</v>
      </c>
      <c r="D2530" s="142">
        <v>2700</v>
      </c>
    </row>
    <row r="2531" spans="1:4" x14ac:dyDescent="0.2">
      <c r="A2531" s="143" t="s">
        <v>2080</v>
      </c>
      <c r="B2531" s="10" t="s">
        <v>2079</v>
      </c>
      <c r="C2531" s="143">
        <v>125</v>
      </c>
      <c r="D2531" s="142">
        <v>12.5</v>
      </c>
    </row>
    <row r="2532" spans="1:4" x14ac:dyDescent="0.2">
      <c r="A2532" s="143" t="s">
        <v>1079</v>
      </c>
      <c r="B2532" s="10" t="s">
        <v>1078</v>
      </c>
      <c r="C2532" s="143">
        <v>50</v>
      </c>
      <c r="D2532" s="142">
        <v>5</v>
      </c>
    </row>
    <row r="2533" spans="1:4" x14ac:dyDescent="0.2">
      <c r="A2533" s="143" t="s">
        <v>1717</v>
      </c>
      <c r="B2533" s="10" t="s">
        <v>1716</v>
      </c>
      <c r="C2533" s="143" t="s">
        <v>105</v>
      </c>
      <c r="D2533" s="142" t="s">
        <v>105</v>
      </c>
    </row>
    <row r="2534" spans="1:4" x14ac:dyDescent="0.2">
      <c r="A2534" s="143" t="s">
        <v>5173</v>
      </c>
      <c r="B2534" s="10" t="s">
        <v>5172</v>
      </c>
      <c r="C2534" s="143">
        <v>1</v>
      </c>
      <c r="D2534" s="142">
        <v>0.1</v>
      </c>
    </row>
    <row r="2535" spans="1:4" x14ac:dyDescent="0.2">
      <c r="A2535" s="143" t="s">
        <v>2173</v>
      </c>
      <c r="B2535" s="10" t="s">
        <v>2172</v>
      </c>
      <c r="C2535" s="143">
        <v>500</v>
      </c>
      <c r="D2535" s="142">
        <v>50</v>
      </c>
    </row>
    <row r="2536" spans="1:4" x14ac:dyDescent="0.2">
      <c r="A2536" s="143" t="s">
        <v>1411</v>
      </c>
      <c r="B2536" s="10" t="s">
        <v>1410</v>
      </c>
      <c r="C2536" s="143">
        <v>13</v>
      </c>
      <c r="D2536" s="142">
        <v>1.3</v>
      </c>
    </row>
    <row r="2537" spans="1:4" x14ac:dyDescent="0.2">
      <c r="A2537" s="143" t="s">
        <v>11591</v>
      </c>
      <c r="B2537" s="10" t="s">
        <v>11590</v>
      </c>
      <c r="C2537" s="143" t="s">
        <v>105</v>
      </c>
      <c r="D2537" s="142" t="s">
        <v>105</v>
      </c>
    </row>
    <row r="2538" spans="1:4" x14ac:dyDescent="0.2">
      <c r="A2538" s="143" t="s">
        <v>11592</v>
      </c>
      <c r="B2538" s="10" t="s">
        <v>11590</v>
      </c>
      <c r="C2538" s="143">
        <v>500</v>
      </c>
      <c r="D2538" s="142">
        <v>50</v>
      </c>
    </row>
    <row r="2539" spans="1:4" x14ac:dyDescent="0.2">
      <c r="A2539" s="143" t="s">
        <v>5619</v>
      </c>
      <c r="B2539" s="10" t="s">
        <v>5618</v>
      </c>
      <c r="C2539" s="143">
        <v>3500</v>
      </c>
      <c r="D2539" s="142">
        <v>350</v>
      </c>
    </row>
    <row r="2540" spans="1:4" x14ac:dyDescent="0.2">
      <c r="A2540" s="143" t="s">
        <v>9989</v>
      </c>
      <c r="B2540" s="10" t="s">
        <v>9988</v>
      </c>
      <c r="C2540" s="143" t="s">
        <v>105</v>
      </c>
      <c r="D2540" s="142" t="s">
        <v>105</v>
      </c>
    </row>
    <row r="2541" spans="1:4" x14ac:dyDescent="0.2">
      <c r="A2541" s="143" t="s">
        <v>9990</v>
      </c>
      <c r="B2541" s="10" t="s">
        <v>9988</v>
      </c>
      <c r="C2541" s="143">
        <v>1500</v>
      </c>
      <c r="D2541" s="142">
        <v>150</v>
      </c>
    </row>
    <row r="2542" spans="1:4" x14ac:dyDescent="0.2">
      <c r="A2542" s="143" t="s">
        <v>623</v>
      </c>
      <c r="B2542" s="10" t="s">
        <v>622</v>
      </c>
      <c r="C2542" s="143" t="s">
        <v>105</v>
      </c>
      <c r="D2542" s="142" t="s">
        <v>105</v>
      </c>
    </row>
    <row r="2543" spans="1:4" x14ac:dyDescent="0.2">
      <c r="A2543" s="143" t="s">
        <v>8576</v>
      </c>
      <c r="B2543" s="10" t="s">
        <v>8575</v>
      </c>
      <c r="C2543" s="143">
        <v>140</v>
      </c>
      <c r="D2543" s="142">
        <v>14</v>
      </c>
    </row>
    <row r="2544" spans="1:4" x14ac:dyDescent="0.2">
      <c r="A2544" s="143" t="s">
        <v>1250</v>
      </c>
      <c r="B2544" s="10" t="s">
        <v>1249</v>
      </c>
      <c r="C2544" s="143">
        <v>40</v>
      </c>
      <c r="D2544" s="142">
        <v>4</v>
      </c>
    </row>
    <row r="2545" spans="1:4" x14ac:dyDescent="0.2">
      <c r="A2545" s="143" t="s">
        <v>11898</v>
      </c>
      <c r="B2545" s="10" t="s">
        <v>11897</v>
      </c>
      <c r="C2545" s="143">
        <v>50</v>
      </c>
      <c r="D2545" s="142">
        <v>5</v>
      </c>
    </row>
    <row r="2546" spans="1:4" x14ac:dyDescent="0.2">
      <c r="A2546" s="143" t="s">
        <v>10608</v>
      </c>
      <c r="B2546" s="10" t="s">
        <v>10607</v>
      </c>
      <c r="C2546" s="143">
        <v>1000</v>
      </c>
      <c r="D2546" s="142">
        <v>100</v>
      </c>
    </row>
    <row r="2547" spans="1:4" x14ac:dyDescent="0.2">
      <c r="A2547" s="143" t="s">
        <v>5556</v>
      </c>
      <c r="B2547" s="10" t="s">
        <v>5555</v>
      </c>
      <c r="C2547" s="143">
        <v>3500</v>
      </c>
      <c r="D2547" s="142">
        <v>350</v>
      </c>
    </row>
    <row r="2548" spans="1:4" x14ac:dyDescent="0.2">
      <c r="A2548" s="143" t="s">
        <v>10541</v>
      </c>
      <c r="B2548" s="10" t="s">
        <v>10540</v>
      </c>
      <c r="C2548" s="143" t="s">
        <v>105</v>
      </c>
      <c r="D2548" s="142" t="s">
        <v>105</v>
      </c>
    </row>
    <row r="2549" spans="1:4" x14ac:dyDescent="0.2">
      <c r="A2549" s="143" t="s">
        <v>10542</v>
      </c>
      <c r="B2549" s="10" t="s">
        <v>10540</v>
      </c>
      <c r="C2549" s="143">
        <v>600</v>
      </c>
      <c r="D2549" s="142">
        <v>60</v>
      </c>
    </row>
    <row r="2550" spans="1:4" x14ac:dyDescent="0.2">
      <c r="A2550" s="143" t="s">
        <v>12050</v>
      </c>
      <c r="B2550" s="10" t="s">
        <v>12049</v>
      </c>
      <c r="C2550" s="143">
        <v>1000</v>
      </c>
      <c r="D2550" s="142">
        <v>100</v>
      </c>
    </row>
    <row r="2551" spans="1:4" x14ac:dyDescent="0.2">
      <c r="A2551" s="143" t="s">
        <v>5558</v>
      </c>
      <c r="B2551" s="10" t="s">
        <v>5557</v>
      </c>
      <c r="C2551" s="143">
        <v>3500</v>
      </c>
      <c r="D2551" s="142">
        <v>350</v>
      </c>
    </row>
    <row r="2552" spans="1:4" x14ac:dyDescent="0.2">
      <c r="A2552" s="143" t="s">
        <v>941</v>
      </c>
      <c r="B2552" s="10" t="s">
        <v>940</v>
      </c>
      <c r="C2552" s="143">
        <v>20</v>
      </c>
      <c r="D2552" s="142">
        <v>2</v>
      </c>
    </row>
    <row r="2553" spans="1:4" x14ac:dyDescent="0.2">
      <c r="A2553" s="143" t="s">
        <v>10838</v>
      </c>
      <c r="B2553" s="10" t="s">
        <v>10837</v>
      </c>
      <c r="C2553" s="143">
        <v>170</v>
      </c>
      <c r="D2553" s="142">
        <v>17</v>
      </c>
    </row>
    <row r="2554" spans="1:4" x14ac:dyDescent="0.2">
      <c r="A2554" s="143" t="s">
        <v>7938</v>
      </c>
      <c r="B2554" s="10" t="s">
        <v>7937</v>
      </c>
      <c r="C2554" s="143">
        <v>375</v>
      </c>
      <c r="D2554" s="142">
        <v>38</v>
      </c>
    </row>
    <row r="2555" spans="1:4" x14ac:dyDescent="0.2">
      <c r="A2555" s="143" t="s">
        <v>10281</v>
      </c>
      <c r="B2555" s="10" t="s">
        <v>10280</v>
      </c>
      <c r="C2555" s="143" t="s">
        <v>105</v>
      </c>
      <c r="D2555" s="142" t="s">
        <v>105</v>
      </c>
    </row>
    <row r="2556" spans="1:4" x14ac:dyDescent="0.2">
      <c r="A2556" s="143" t="s">
        <v>5195</v>
      </c>
      <c r="B2556" s="10" t="s">
        <v>5194</v>
      </c>
      <c r="C2556" s="143">
        <v>3.6</v>
      </c>
      <c r="D2556" s="142">
        <v>4.1000000000000002E-2</v>
      </c>
    </row>
    <row r="2557" spans="1:4" x14ac:dyDescent="0.2">
      <c r="A2557" s="143" t="s">
        <v>5321</v>
      </c>
      <c r="B2557" s="10" t="s">
        <v>5320</v>
      </c>
      <c r="C2557" s="143" t="s">
        <v>105</v>
      </c>
      <c r="D2557" s="142" t="s">
        <v>105</v>
      </c>
    </row>
    <row r="2558" spans="1:4" x14ac:dyDescent="0.2">
      <c r="A2558" s="143" t="s">
        <v>7902</v>
      </c>
      <c r="B2558" s="10" t="s">
        <v>7901</v>
      </c>
      <c r="C2558" s="143" t="s">
        <v>105</v>
      </c>
      <c r="D2558" s="142" t="s">
        <v>105</v>
      </c>
    </row>
    <row r="2559" spans="1:4" x14ac:dyDescent="0.2">
      <c r="A2559" s="143" t="s">
        <v>2532</v>
      </c>
      <c r="B2559" s="10" t="s">
        <v>2531</v>
      </c>
      <c r="C2559" s="143">
        <v>200</v>
      </c>
      <c r="D2559" s="142">
        <v>20</v>
      </c>
    </row>
    <row r="2560" spans="1:4" x14ac:dyDescent="0.2">
      <c r="A2560" s="143" t="s">
        <v>6127</v>
      </c>
      <c r="B2560" s="10" t="s">
        <v>6126</v>
      </c>
      <c r="C2560" s="143">
        <v>14</v>
      </c>
      <c r="D2560" s="142">
        <v>1.4</v>
      </c>
    </row>
    <row r="2561" spans="1:4" x14ac:dyDescent="0.2">
      <c r="A2561" s="143" t="s">
        <v>8539</v>
      </c>
      <c r="B2561" s="10" t="s">
        <v>8538</v>
      </c>
      <c r="C2561" s="143">
        <v>2</v>
      </c>
      <c r="D2561" s="142">
        <v>0.2</v>
      </c>
    </row>
    <row r="2562" spans="1:4" x14ac:dyDescent="0.2">
      <c r="A2562" s="143" t="s">
        <v>9943</v>
      </c>
      <c r="B2562" s="10" t="s">
        <v>9942</v>
      </c>
      <c r="C2562" s="143">
        <v>0.5</v>
      </c>
      <c r="D2562" s="142">
        <v>0.05</v>
      </c>
    </row>
    <row r="2563" spans="1:4" x14ac:dyDescent="0.2">
      <c r="A2563" s="143" t="s">
        <v>6425</v>
      </c>
      <c r="B2563" s="10" t="s">
        <v>6424</v>
      </c>
      <c r="C2563" s="143">
        <v>0.5</v>
      </c>
      <c r="D2563" s="142">
        <v>0.05</v>
      </c>
    </row>
    <row r="2564" spans="1:4" x14ac:dyDescent="0.2">
      <c r="A2564" s="143" t="s">
        <v>9427</v>
      </c>
      <c r="B2564" s="10" t="s">
        <v>9426</v>
      </c>
      <c r="C2564" s="143">
        <v>140</v>
      </c>
      <c r="D2564" s="142">
        <v>14</v>
      </c>
    </row>
    <row r="2565" spans="1:4" x14ac:dyDescent="0.2">
      <c r="A2565" s="143" t="s">
        <v>2278</v>
      </c>
      <c r="B2565" s="10" t="s">
        <v>2277</v>
      </c>
      <c r="C2565" s="143">
        <v>5700</v>
      </c>
      <c r="D2565" s="142">
        <v>570</v>
      </c>
    </row>
    <row r="2566" spans="1:4" x14ac:dyDescent="0.2">
      <c r="A2566" s="143" t="s">
        <v>4484</v>
      </c>
      <c r="B2566" s="10" t="s">
        <v>4483</v>
      </c>
      <c r="C2566" s="143">
        <v>100</v>
      </c>
      <c r="D2566" s="142">
        <v>10</v>
      </c>
    </row>
    <row r="2567" spans="1:4" x14ac:dyDescent="0.2">
      <c r="A2567" s="143" t="s">
        <v>7394</v>
      </c>
      <c r="B2567" s="10" t="s">
        <v>7393</v>
      </c>
      <c r="C2567" s="143">
        <v>75</v>
      </c>
      <c r="D2567" s="142">
        <v>7.5</v>
      </c>
    </row>
    <row r="2568" spans="1:4" x14ac:dyDescent="0.2">
      <c r="A2568" s="143" t="s">
        <v>2122</v>
      </c>
      <c r="B2568" s="10" t="s">
        <v>2121</v>
      </c>
      <c r="C2568" s="143" t="s">
        <v>105</v>
      </c>
      <c r="D2568" s="142" t="s">
        <v>105</v>
      </c>
    </row>
    <row r="2569" spans="1:4" x14ac:dyDescent="0.2">
      <c r="A2569" s="143" t="s">
        <v>1983</v>
      </c>
      <c r="B2569" s="10" t="s">
        <v>1982</v>
      </c>
      <c r="C2569" s="143">
        <v>97</v>
      </c>
      <c r="D2569" s="142">
        <v>7</v>
      </c>
    </row>
    <row r="2570" spans="1:4" x14ac:dyDescent="0.2">
      <c r="A2570" s="143" t="s">
        <v>6335</v>
      </c>
      <c r="B2570" s="10" t="s">
        <v>6334</v>
      </c>
      <c r="C2570" s="143">
        <v>1000</v>
      </c>
      <c r="D2570" s="142">
        <v>100</v>
      </c>
    </row>
    <row r="2571" spans="1:4" x14ac:dyDescent="0.2">
      <c r="A2571" s="143" t="s">
        <v>6337</v>
      </c>
      <c r="B2571" s="10" t="s">
        <v>6336</v>
      </c>
      <c r="C2571" s="143">
        <v>1000</v>
      </c>
      <c r="D2571" s="142">
        <v>100</v>
      </c>
    </row>
    <row r="2572" spans="1:4" x14ac:dyDescent="0.2">
      <c r="A2572" s="143" t="s">
        <v>12732</v>
      </c>
      <c r="B2572" s="10" t="s">
        <v>10465</v>
      </c>
      <c r="C2572" s="143"/>
      <c r="D2572" s="142">
        <v>0.71</v>
      </c>
    </row>
    <row r="2573" spans="1:4" x14ac:dyDescent="0.2">
      <c r="A2573" s="143" t="s">
        <v>12731</v>
      </c>
      <c r="B2573" s="10" t="s">
        <v>10464</v>
      </c>
      <c r="C2573" s="143">
        <v>2.8</v>
      </c>
      <c r="D2573" s="142">
        <v>0.56999999999999995</v>
      </c>
    </row>
    <row r="2574" spans="1:4" x14ac:dyDescent="0.2">
      <c r="A2574" s="143" t="s">
        <v>10463</v>
      </c>
      <c r="B2574" s="10" t="s">
        <v>10462</v>
      </c>
      <c r="C2574" s="143">
        <v>17</v>
      </c>
      <c r="D2574" s="142">
        <v>8.1</v>
      </c>
    </row>
    <row r="2575" spans="1:4" x14ac:dyDescent="0.2">
      <c r="A2575" s="143" t="s">
        <v>7351</v>
      </c>
      <c r="B2575" s="10" t="s">
        <v>7350</v>
      </c>
      <c r="C2575" s="143" t="s">
        <v>105</v>
      </c>
      <c r="D2575" s="142" t="s">
        <v>105</v>
      </c>
    </row>
    <row r="2576" spans="1:4" x14ac:dyDescent="0.2">
      <c r="A2576" s="143" t="s">
        <v>7904</v>
      </c>
      <c r="B2576" s="10" t="s">
        <v>7903</v>
      </c>
      <c r="C2576" s="143">
        <v>8000</v>
      </c>
      <c r="D2576" s="142">
        <v>800</v>
      </c>
    </row>
    <row r="2577" spans="1:4" x14ac:dyDescent="0.2">
      <c r="A2577" s="143" t="s">
        <v>5617</v>
      </c>
      <c r="B2577" s="10" t="s">
        <v>5616</v>
      </c>
      <c r="C2577" s="143">
        <v>2000</v>
      </c>
      <c r="D2577" s="142">
        <v>200</v>
      </c>
    </row>
    <row r="2578" spans="1:4" x14ac:dyDescent="0.2">
      <c r="A2578" s="143" t="s">
        <v>9941</v>
      </c>
      <c r="B2578" s="10" t="s">
        <v>9940</v>
      </c>
      <c r="C2578" s="143">
        <v>1000</v>
      </c>
      <c r="D2578" s="142">
        <v>100</v>
      </c>
    </row>
    <row r="2579" spans="1:4" x14ac:dyDescent="0.2">
      <c r="A2579" s="143" t="s">
        <v>10803</v>
      </c>
      <c r="B2579" s="10" t="s">
        <v>10802</v>
      </c>
      <c r="C2579" s="143">
        <v>50</v>
      </c>
      <c r="D2579" s="142">
        <v>5</v>
      </c>
    </row>
    <row r="2580" spans="1:4" x14ac:dyDescent="0.2">
      <c r="A2580" s="143" t="s">
        <v>5516</v>
      </c>
      <c r="B2580" s="10" t="s">
        <v>5515</v>
      </c>
      <c r="C2580" s="143">
        <v>50</v>
      </c>
      <c r="D2580" s="142">
        <v>5</v>
      </c>
    </row>
    <row r="2581" spans="1:4" x14ac:dyDescent="0.2">
      <c r="A2581" s="143" t="s">
        <v>1761</v>
      </c>
      <c r="B2581" s="10" t="s">
        <v>1760</v>
      </c>
      <c r="C2581" s="143">
        <v>830</v>
      </c>
      <c r="D2581" s="142">
        <v>83</v>
      </c>
    </row>
    <row r="2582" spans="1:4" x14ac:dyDescent="0.2">
      <c r="A2582" s="143" t="s">
        <v>11218</v>
      </c>
      <c r="B2582" s="10" t="s">
        <v>11217</v>
      </c>
      <c r="C2582" s="143" t="s">
        <v>105</v>
      </c>
      <c r="D2582" s="142" t="s">
        <v>105</v>
      </c>
    </row>
    <row r="2583" spans="1:4" x14ac:dyDescent="0.2">
      <c r="A2583" s="143" t="s">
        <v>2266</v>
      </c>
      <c r="B2583" s="10" t="s">
        <v>2265</v>
      </c>
      <c r="C2583" s="143">
        <v>600</v>
      </c>
      <c r="D2583" s="142">
        <v>90</v>
      </c>
    </row>
    <row r="2584" spans="1:4" x14ac:dyDescent="0.2">
      <c r="A2584" s="143" t="s">
        <v>11621</v>
      </c>
      <c r="B2584" s="10" t="s">
        <v>11620</v>
      </c>
      <c r="C2584" s="143">
        <v>100</v>
      </c>
      <c r="D2584" s="142">
        <v>10</v>
      </c>
    </row>
    <row r="2585" spans="1:4" x14ac:dyDescent="0.2">
      <c r="A2585" s="143" t="s">
        <v>460</v>
      </c>
      <c r="B2585" s="10" t="s">
        <v>459</v>
      </c>
      <c r="C2585" s="143">
        <v>100</v>
      </c>
      <c r="D2585" s="142">
        <v>10</v>
      </c>
    </row>
    <row r="2586" spans="1:4" x14ac:dyDescent="0.2">
      <c r="A2586" s="143" t="s">
        <v>8874</v>
      </c>
      <c r="B2586" s="10" t="s">
        <v>8873</v>
      </c>
      <c r="C2586" s="143">
        <v>10</v>
      </c>
      <c r="D2586" s="142">
        <v>1</v>
      </c>
    </row>
    <row r="2587" spans="1:4" x14ac:dyDescent="0.2">
      <c r="A2587" s="143" t="s">
        <v>9146</v>
      </c>
      <c r="B2587" s="10" t="s">
        <v>9145</v>
      </c>
      <c r="C2587" s="143">
        <v>100</v>
      </c>
      <c r="D2587" s="142">
        <v>10</v>
      </c>
    </row>
    <row r="2588" spans="1:4" x14ac:dyDescent="0.2">
      <c r="A2588" s="143" t="s">
        <v>603</v>
      </c>
      <c r="B2588" s="10" t="s">
        <v>602</v>
      </c>
      <c r="C2588" s="143">
        <v>1</v>
      </c>
      <c r="D2588" s="142">
        <v>0.1</v>
      </c>
    </row>
    <row r="2589" spans="1:4" x14ac:dyDescent="0.2">
      <c r="A2589" s="143" t="s">
        <v>7691</v>
      </c>
      <c r="B2589" s="10" t="s">
        <v>7690</v>
      </c>
      <c r="C2589" s="143">
        <v>50</v>
      </c>
      <c r="D2589" s="142">
        <v>5</v>
      </c>
    </row>
    <row r="2590" spans="1:4" x14ac:dyDescent="0.2">
      <c r="A2590" s="143" t="s">
        <v>9516</v>
      </c>
      <c r="B2590" s="10" t="s">
        <v>9515</v>
      </c>
      <c r="C2590" s="143" t="s">
        <v>105</v>
      </c>
      <c r="D2590" s="142" t="s">
        <v>105</v>
      </c>
    </row>
    <row r="2591" spans="1:4" x14ac:dyDescent="0.2">
      <c r="A2591" s="143" t="s">
        <v>11328</v>
      </c>
      <c r="B2591" s="10" t="s">
        <v>11327</v>
      </c>
      <c r="C2591" s="143">
        <v>1</v>
      </c>
      <c r="D2591" s="142">
        <v>0.1</v>
      </c>
    </row>
    <row r="2592" spans="1:4" x14ac:dyDescent="0.2">
      <c r="A2592" s="143" t="s">
        <v>10085</v>
      </c>
      <c r="B2592" s="10" t="s">
        <v>10084</v>
      </c>
      <c r="C2592" s="143" t="s">
        <v>105</v>
      </c>
      <c r="D2592" s="142" t="s">
        <v>105</v>
      </c>
    </row>
    <row r="2593" spans="1:4" x14ac:dyDescent="0.2">
      <c r="A2593" s="143" t="s">
        <v>10622</v>
      </c>
      <c r="B2593" s="10" t="s">
        <v>10621</v>
      </c>
      <c r="C2593" s="143">
        <v>1000</v>
      </c>
      <c r="D2593" s="142">
        <v>100</v>
      </c>
    </row>
    <row r="2594" spans="1:4" x14ac:dyDescent="0.2">
      <c r="A2594" s="143" t="s">
        <v>978</v>
      </c>
      <c r="B2594" s="10" t="s">
        <v>977</v>
      </c>
      <c r="C2594" s="143">
        <v>540</v>
      </c>
      <c r="D2594" s="142">
        <v>54</v>
      </c>
    </row>
    <row r="2595" spans="1:4" x14ac:dyDescent="0.2">
      <c r="A2595" s="143" t="s">
        <v>5858</v>
      </c>
      <c r="B2595" s="10" t="s">
        <v>5857</v>
      </c>
      <c r="C2595" s="143">
        <v>33</v>
      </c>
      <c r="D2595" s="142">
        <v>3.3</v>
      </c>
    </row>
    <row r="2596" spans="1:4" x14ac:dyDescent="0.2">
      <c r="A2596" s="143" t="s">
        <v>7603</v>
      </c>
      <c r="B2596" s="10" t="s">
        <v>7602</v>
      </c>
      <c r="C2596" s="143">
        <v>0.13</v>
      </c>
      <c r="D2596" s="142">
        <v>1.2999999999999999E-2</v>
      </c>
    </row>
    <row r="2597" spans="1:4" x14ac:dyDescent="0.2">
      <c r="A2597" s="143" t="s">
        <v>12292</v>
      </c>
      <c r="B2597" s="10" t="s">
        <v>12291</v>
      </c>
      <c r="C2597" s="143">
        <v>1500</v>
      </c>
      <c r="D2597" s="142">
        <v>150</v>
      </c>
    </row>
    <row r="2598" spans="1:4" x14ac:dyDescent="0.2">
      <c r="A2598" s="143" t="s">
        <v>5068</v>
      </c>
      <c r="B2598" s="10" t="s">
        <v>5067</v>
      </c>
      <c r="C2598" s="143">
        <v>50</v>
      </c>
      <c r="D2598" s="142">
        <v>5</v>
      </c>
    </row>
    <row r="2599" spans="1:4" x14ac:dyDescent="0.2">
      <c r="A2599" s="143" t="s">
        <v>735</v>
      </c>
      <c r="B2599" s="10" t="s">
        <v>734</v>
      </c>
      <c r="C2599" s="143">
        <v>8.1</v>
      </c>
      <c r="D2599" s="142">
        <v>0.55000000000000004</v>
      </c>
    </row>
    <row r="2600" spans="1:4" x14ac:dyDescent="0.2">
      <c r="A2600" s="143" t="s">
        <v>1809</v>
      </c>
      <c r="B2600" s="10" t="s">
        <v>1808</v>
      </c>
      <c r="C2600" s="143">
        <v>100</v>
      </c>
      <c r="D2600" s="142">
        <v>10</v>
      </c>
    </row>
    <row r="2601" spans="1:4" x14ac:dyDescent="0.2">
      <c r="A2601" s="143" t="s">
        <v>4996</v>
      </c>
      <c r="B2601" s="10" t="s">
        <v>4995</v>
      </c>
      <c r="C2601" s="143" t="s">
        <v>105</v>
      </c>
      <c r="D2601" s="142" t="s">
        <v>105</v>
      </c>
    </row>
    <row r="2602" spans="1:4" x14ac:dyDescent="0.2">
      <c r="A2602" s="143" t="s">
        <v>410</v>
      </c>
      <c r="B2602" s="10" t="s">
        <v>409</v>
      </c>
      <c r="C2602" s="143">
        <v>42</v>
      </c>
      <c r="D2602" s="142">
        <v>4.2</v>
      </c>
    </row>
    <row r="2603" spans="1:4" x14ac:dyDescent="0.2">
      <c r="A2603" s="143" t="s">
        <v>500</v>
      </c>
      <c r="B2603" s="10" t="s">
        <v>499</v>
      </c>
      <c r="C2603" s="143">
        <v>200</v>
      </c>
      <c r="D2603" s="142">
        <v>20</v>
      </c>
    </row>
    <row r="2604" spans="1:4" x14ac:dyDescent="0.2">
      <c r="A2604" s="143" t="s">
        <v>8077</v>
      </c>
      <c r="B2604" s="10" t="s">
        <v>8076</v>
      </c>
      <c r="C2604" s="143">
        <v>30</v>
      </c>
      <c r="D2604" s="142">
        <v>3</v>
      </c>
    </row>
    <row r="2605" spans="1:4" x14ac:dyDescent="0.2">
      <c r="A2605" s="143" t="s">
        <v>1932</v>
      </c>
      <c r="B2605" s="10" t="s">
        <v>1931</v>
      </c>
      <c r="C2605" s="143">
        <v>3.3</v>
      </c>
      <c r="D2605" s="142">
        <v>0.33</v>
      </c>
    </row>
    <row r="2606" spans="1:4" x14ac:dyDescent="0.2">
      <c r="A2606" s="143" t="s">
        <v>12386</v>
      </c>
      <c r="B2606" s="10" t="s">
        <v>12385</v>
      </c>
      <c r="C2606" s="143" t="s">
        <v>105</v>
      </c>
      <c r="D2606" s="142" t="s">
        <v>105</v>
      </c>
    </row>
    <row r="2607" spans="1:4" x14ac:dyDescent="0.2">
      <c r="A2607" s="143" t="s">
        <v>8021</v>
      </c>
      <c r="B2607" s="10" t="s">
        <v>8020</v>
      </c>
      <c r="C2607" s="143">
        <v>580</v>
      </c>
      <c r="D2607" s="142">
        <v>58</v>
      </c>
    </row>
    <row r="2608" spans="1:4" x14ac:dyDescent="0.2">
      <c r="A2608" s="143" t="s">
        <v>3352</v>
      </c>
      <c r="B2608" s="10" t="s">
        <v>3351</v>
      </c>
      <c r="C2608" s="143">
        <v>430</v>
      </c>
      <c r="D2608" s="142">
        <v>43</v>
      </c>
    </row>
    <row r="2609" spans="1:4" x14ac:dyDescent="0.2">
      <c r="A2609" s="143" t="s">
        <v>2714</v>
      </c>
      <c r="B2609" s="10" t="s">
        <v>2713</v>
      </c>
      <c r="C2609" s="143">
        <v>2000</v>
      </c>
      <c r="D2609" s="142">
        <v>200</v>
      </c>
    </row>
    <row r="2610" spans="1:4" x14ac:dyDescent="0.2">
      <c r="A2610" s="143" t="s">
        <v>4745</v>
      </c>
      <c r="B2610" s="10" t="s">
        <v>4744</v>
      </c>
      <c r="C2610" s="143" t="s">
        <v>105</v>
      </c>
      <c r="D2610" s="142" t="s">
        <v>105</v>
      </c>
    </row>
    <row r="2611" spans="1:4" x14ac:dyDescent="0.2">
      <c r="A2611" s="143" t="s">
        <v>12185</v>
      </c>
      <c r="B2611" s="10" t="s">
        <v>12184</v>
      </c>
      <c r="C2611" s="143">
        <v>50</v>
      </c>
      <c r="D2611" s="142">
        <v>5</v>
      </c>
    </row>
    <row r="2612" spans="1:4" x14ac:dyDescent="0.2">
      <c r="A2612" s="143" t="s">
        <v>5110</v>
      </c>
      <c r="B2612" s="10" t="s">
        <v>5109</v>
      </c>
      <c r="C2612" s="143">
        <v>5</v>
      </c>
      <c r="D2612" s="142">
        <v>0.5</v>
      </c>
    </row>
    <row r="2613" spans="1:4" x14ac:dyDescent="0.2">
      <c r="A2613" s="143" t="s">
        <v>9683</v>
      </c>
      <c r="B2613" s="10" t="s">
        <v>9682</v>
      </c>
      <c r="C2613" s="143">
        <v>60</v>
      </c>
      <c r="D2613" s="142">
        <v>6</v>
      </c>
    </row>
    <row r="2614" spans="1:4" x14ac:dyDescent="0.2">
      <c r="A2614" s="143" t="s">
        <v>9569</v>
      </c>
      <c r="B2614" s="10" t="s">
        <v>9568</v>
      </c>
      <c r="C2614" s="143" t="s">
        <v>105</v>
      </c>
      <c r="D2614" s="142" t="s">
        <v>105</v>
      </c>
    </row>
    <row r="2615" spans="1:4" x14ac:dyDescent="0.2">
      <c r="A2615" s="143" t="s">
        <v>7649</v>
      </c>
      <c r="B2615" s="10" t="s">
        <v>7648</v>
      </c>
      <c r="C2615" s="143">
        <v>50</v>
      </c>
      <c r="D2615" s="142">
        <v>5</v>
      </c>
    </row>
    <row r="2616" spans="1:4" x14ac:dyDescent="0.2">
      <c r="A2616" s="143" t="s">
        <v>11979</v>
      </c>
      <c r="B2616" s="10" t="s">
        <v>11978</v>
      </c>
      <c r="C2616" s="143">
        <v>20</v>
      </c>
      <c r="D2616" s="142">
        <v>2</v>
      </c>
    </row>
    <row r="2617" spans="1:4" x14ac:dyDescent="0.2">
      <c r="A2617" s="143" t="s">
        <v>6450</v>
      </c>
      <c r="B2617" s="10" t="s">
        <v>6449</v>
      </c>
      <c r="C2617" s="143" t="s">
        <v>105</v>
      </c>
      <c r="D2617" s="142" t="s">
        <v>105</v>
      </c>
    </row>
    <row r="2618" spans="1:4" x14ac:dyDescent="0.2">
      <c r="A2618" s="143" t="s">
        <v>9769</v>
      </c>
      <c r="B2618" s="10" t="s">
        <v>9768</v>
      </c>
      <c r="C2618" s="143" t="s">
        <v>105</v>
      </c>
      <c r="D2618" s="142" t="s">
        <v>105</v>
      </c>
    </row>
    <row r="2619" spans="1:4" x14ac:dyDescent="0.2">
      <c r="A2619" s="143" t="s">
        <v>1469</v>
      </c>
      <c r="B2619" s="10" t="s">
        <v>1468</v>
      </c>
      <c r="C2619" s="143">
        <v>180</v>
      </c>
      <c r="D2619" s="142">
        <v>18</v>
      </c>
    </row>
    <row r="2620" spans="1:4" x14ac:dyDescent="0.2">
      <c r="A2620" s="143" t="s">
        <v>1118</v>
      </c>
      <c r="B2620" s="10" t="s">
        <v>1117</v>
      </c>
      <c r="C2620" s="143">
        <v>1300</v>
      </c>
      <c r="D2620" s="142">
        <v>130</v>
      </c>
    </row>
    <row r="2621" spans="1:4" x14ac:dyDescent="0.2">
      <c r="A2621" s="143" t="s">
        <v>1493</v>
      </c>
      <c r="B2621" s="10" t="s">
        <v>1492</v>
      </c>
      <c r="C2621" s="143">
        <v>3100</v>
      </c>
      <c r="D2621" s="142">
        <v>310</v>
      </c>
    </row>
    <row r="2622" spans="1:4" x14ac:dyDescent="0.2">
      <c r="A2622" s="143" t="s">
        <v>2545</v>
      </c>
      <c r="B2622" s="10" t="s">
        <v>2544</v>
      </c>
      <c r="C2622" s="143">
        <v>2200</v>
      </c>
      <c r="D2622" s="142">
        <v>220</v>
      </c>
    </row>
    <row r="2623" spans="1:4" x14ac:dyDescent="0.2">
      <c r="A2623" s="143" t="s">
        <v>6734</v>
      </c>
      <c r="B2623" s="10" t="s">
        <v>6733</v>
      </c>
      <c r="C2623" s="143">
        <v>100</v>
      </c>
      <c r="D2623" s="142">
        <v>10</v>
      </c>
    </row>
    <row r="2624" spans="1:4" x14ac:dyDescent="0.2">
      <c r="A2624" s="143" t="s">
        <v>398</v>
      </c>
      <c r="B2624" s="10" t="s">
        <v>397</v>
      </c>
      <c r="C2624" s="143">
        <v>3500</v>
      </c>
      <c r="D2624" s="142">
        <v>350</v>
      </c>
    </row>
    <row r="2625" spans="1:4" x14ac:dyDescent="0.2">
      <c r="A2625" s="143" t="s">
        <v>1656</v>
      </c>
      <c r="B2625" s="10" t="s">
        <v>1655</v>
      </c>
      <c r="C2625" s="143">
        <v>4800</v>
      </c>
      <c r="D2625" s="142">
        <v>450</v>
      </c>
    </row>
    <row r="2626" spans="1:4" x14ac:dyDescent="0.2">
      <c r="A2626" s="143" t="s">
        <v>3136</v>
      </c>
      <c r="B2626" s="10" t="s">
        <v>3135</v>
      </c>
      <c r="C2626" s="143">
        <v>4800</v>
      </c>
      <c r="D2626" s="142">
        <v>450</v>
      </c>
    </row>
    <row r="2627" spans="1:4" x14ac:dyDescent="0.2">
      <c r="A2627" s="143" t="s">
        <v>2822</v>
      </c>
      <c r="B2627" s="10" t="s">
        <v>2821</v>
      </c>
      <c r="C2627" s="143">
        <v>4800</v>
      </c>
      <c r="D2627" s="142">
        <v>450</v>
      </c>
    </row>
    <row r="2628" spans="1:4" x14ac:dyDescent="0.2">
      <c r="A2628" s="143" t="s">
        <v>2828</v>
      </c>
      <c r="B2628" s="10" t="s">
        <v>2827</v>
      </c>
      <c r="C2628" s="143">
        <v>4800</v>
      </c>
      <c r="D2628" s="142">
        <v>450</v>
      </c>
    </row>
    <row r="2629" spans="1:4" x14ac:dyDescent="0.2">
      <c r="A2629" s="143" t="s">
        <v>1874</v>
      </c>
      <c r="B2629" s="10" t="s">
        <v>1873</v>
      </c>
      <c r="C2629" s="143">
        <v>5700</v>
      </c>
      <c r="D2629" s="142">
        <v>570</v>
      </c>
    </row>
    <row r="2630" spans="1:4" x14ac:dyDescent="0.2">
      <c r="A2630" s="143" t="s">
        <v>1369</v>
      </c>
      <c r="B2630" s="10" t="s">
        <v>1368</v>
      </c>
      <c r="C2630" s="143" t="s">
        <v>105</v>
      </c>
      <c r="D2630" s="142" t="s">
        <v>105</v>
      </c>
    </row>
    <row r="2631" spans="1:4" x14ac:dyDescent="0.2">
      <c r="A2631" s="143" t="s">
        <v>1370</v>
      </c>
      <c r="B2631" s="10" t="s">
        <v>1368</v>
      </c>
      <c r="C2631" s="143">
        <v>280</v>
      </c>
      <c r="D2631" s="142">
        <v>28</v>
      </c>
    </row>
    <row r="2632" spans="1:4" x14ac:dyDescent="0.2">
      <c r="A2632" s="143" t="s">
        <v>8929</v>
      </c>
      <c r="B2632" s="10" t="s">
        <v>8928</v>
      </c>
      <c r="C2632" s="143" t="s">
        <v>105</v>
      </c>
      <c r="D2632" s="142" t="s">
        <v>105</v>
      </c>
    </row>
    <row r="2633" spans="1:4" x14ac:dyDescent="0.2">
      <c r="A2633" s="143" t="s">
        <v>8930</v>
      </c>
      <c r="B2633" s="10" t="s">
        <v>8928</v>
      </c>
      <c r="C2633" s="143">
        <v>280</v>
      </c>
      <c r="D2633" s="142">
        <v>28</v>
      </c>
    </row>
    <row r="2634" spans="1:4" x14ac:dyDescent="0.2">
      <c r="A2634" s="143" t="s">
        <v>400</v>
      </c>
      <c r="B2634" s="10" t="s">
        <v>399</v>
      </c>
      <c r="C2634" s="143">
        <v>70</v>
      </c>
      <c r="D2634" s="142">
        <v>7</v>
      </c>
    </row>
    <row r="2635" spans="1:4" x14ac:dyDescent="0.2">
      <c r="A2635" s="143" t="s">
        <v>4627</v>
      </c>
      <c r="B2635" s="10" t="s">
        <v>4626</v>
      </c>
      <c r="C2635" s="143">
        <v>2900</v>
      </c>
      <c r="D2635" s="142">
        <v>3700</v>
      </c>
    </row>
    <row r="2636" spans="1:4" x14ac:dyDescent="0.2">
      <c r="A2636" s="143" t="s">
        <v>11865</v>
      </c>
      <c r="B2636" s="10" t="s">
        <v>11864</v>
      </c>
      <c r="C2636" s="143">
        <v>50</v>
      </c>
      <c r="D2636" s="142">
        <v>5</v>
      </c>
    </row>
    <row r="2637" spans="1:4" x14ac:dyDescent="0.2">
      <c r="A2637" s="143" t="s">
        <v>11871</v>
      </c>
      <c r="B2637" s="10" t="s">
        <v>11870</v>
      </c>
      <c r="C2637" s="143">
        <v>50</v>
      </c>
      <c r="D2637" s="142">
        <v>5</v>
      </c>
    </row>
    <row r="2638" spans="1:4" x14ac:dyDescent="0.2">
      <c r="A2638" s="143" t="s">
        <v>7513</v>
      </c>
      <c r="B2638" s="10" t="s">
        <v>7512</v>
      </c>
      <c r="C2638" s="143" t="s">
        <v>105</v>
      </c>
      <c r="D2638" s="142" t="s">
        <v>105</v>
      </c>
    </row>
    <row r="2639" spans="1:4" x14ac:dyDescent="0.2">
      <c r="A2639" s="143" t="s">
        <v>2997</v>
      </c>
      <c r="B2639" s="10" t="s">
        <v>2996</v>
      </c>
      <c r="C2639" s="143" t="s">
        <v>105</v>
      </c>
      <c r="D2639" s="142" t="s">
        <v>105</v>
      </c>
    </row>
    <row r="2640" spans="1:4" x14ac:dyDescent="0.2">
      <c r="A2640" s="143" t="s">
        <v>10057</v>
      </c>
      <c r="B2640" s="10" t="s">
        <v>10056</v>
      </c>
      <c r="C2640" s="143" t="s">
        <v>105</v>
      </c>
      <c r="D2640" s="142" t="s">
        <v>105</v>
      </c>
    </row>
    <row r="2641" spans="1:4" x14ac:dyDescent="0.2">
      <c r="A2641" s="143" t="s">
        <v>9775</v>
      </c>
      <c r="B2641" s="10" t="s">
        <v>9774</v>
      </c>
      <c r="C2641" s="143">
        <v>730</v>
      </c>
      <c r="D2641" s="142">
        <v>73</v>
      </c>
    </row>
    <row r="2642" spans="1:4" x14ac:dyDescent="0.2">
      <c r="A2642" s="143" t="s">
        <v>3665</v>
      </c>
      <c r="B2642" s="10" t="s">
        <v>3664</v>
      </c>
      <c r="C2642" s="143">
        <v>2.5</v>
      </c>
      <c r="D2642" s="142">
        <v>0.25</v>
      </c>
    </row>
    <row r="2643" spans="1:4" x14ac:dyDescent="0.2">
      <c r="A2643" s="143" t="s">
        <v>6474</v>
      </c>
      <c r="B2643" s="10" t="s">
        <v>6473</v>
      </c>
      <c r="C2643" s="143">
        <v>600</v>
      </c>
      <c r="D2643" s="142">
        <v>60</v>
      </c>
    </row>
    <row r="2644" spans="1:4" x14ac:dyDescent="0.2">
      <c r="A2644" s="143" t="s">
        <v>2710</v>
      </c>
      <c r="B2644" s="10" t="s">
        <v>2709</v>
      </c>
      <c r="C2644" s="143">
        <v>1000</v>
      </c>
      <c r="D2644" s="142">
        <v>100</v>
      </c>
    </row>
    <row r="2645" spans="1:4" x14ac:dyDescent="0.2">
      <c r="A2645" s="143" t="s">
        <v>10652</v>
      </c>
      <c r="B2645" s="10" t="s">
        <v>10651</v>
      </c>
      <c r="C2645" s="143" t="s">
        <v>105</v>
      </c>
      <c r="D2645" s="142" t="s">
        <v>105</v>
      </c>
    </row>
    <row r="2646" spans="1:4" x14ac:dyDescent="0.2">
      <c r="A2646" s="143" t="s">
        <v>10653</v>
      </c>
      <c r="B2646" s="10" t="s">
        <v>10651</v>
      </c>
      <c r="C2646" s="143">
        <v>1000</v>
      </c>
      <c r="D2646" s="142">
        <v>100</v>
      </c>
    </row>
    <row r="2647" spans="1:4" x14ac:dyDescent="0.2">
      <c r="A2647" s="143" t="s">
        <v>9535</v>
      </c>
      <c r="B2647" s="10" t="s">
        <v>9534</v>
      </c>
      <c r="C2647" s="143">
        <v>100</v>
      </c>
      <c r="D2647" s="142">
        <v>10</v>
      </c>
    </row>
    <row r="2648" spans="1:4" x14ac:dyDescent="0.2">
      <c r="A2648" s="143" t="s">
        <v>2925</v>
      </c>
      <c r="B2648" s="10" t="s">
        <v>2924</v>
      </c>
      <c r="C2648" s="143">
        <v>3500</v>
      </c>
      <c r="D2648" s="142">
        <v>350</v>
      </c>
    </row>
    <row r="2649" spans="1:4" x14ac:dyDescent="0.2">
      <c r="A2649" s="143" t="s">
        <v>194</v>
      </c>
      <c r="B2649" s="10" t="s">
        <v>193</v>
      </c>
      <c r="C2649" s="143">
        <v>5700</v>
      </c>
      <c r="D2649" s="142">
        <v>570</v>
      </c>
    </row>
    <row r="2650" spans="1:4" x14ac:dyDescent="0.2">
      <c r="A2650" s="143" t="s">
        <v>5078</v>
      </c>
      <c r="B2650" s="10" t="s">
        <v>5077</v>
      </c>
      <c r="C2650" s="143">
        <v>5</v>
      </c>
      <c r="D2650" s="142">
        <v>0.5</v>
      </c>
    </row>
    <row r="2651" spans="1:4" x14ac:dyDescent="0.2">
      <c r="A2651" s="143" t="s">
        <v>4470</v>
      </c>
      <c r="B2651" s="10" t="s">
        <v>4469</v>
      </c>
      <c r="C2651" s="143">
        <v>290</v>
      </c>
      <c r="D2651" s="142">
        <v>3.3</v>
      </c>
    </row>
    <row r="2652" spans="1:4" x14ac:dyDescent="0.2">
      <c r="A2652" s="143" t="s">
        <v>8817</v>
      </c>
      <c r="B2652" s="10" t="s">
        <v>8816</v>
      </c>
      <c r="C2652" s="143">
        <v>610</v>
      </c>
      <c r="D2652" s="142">
        <v>61</v>
      </c>
    </row>
    <row r="2653" spans="1:4" x14ac:dyDescent="0.2">
      <c r="A2653" s="143" t="s">
        <v>3032</v>
      </c>
      <c r="B2653" s="10" t="s">
        <v>3031</v>
      </c>
      <c r="C2653" s="143">
        <v>190</v>
      </c>
      <c r="D2653" s="142">
        <v>19</v>
      </c>
    </row>
    <row r="2654" spans="1:4" x14ac:dyDescent="0.2">
      <c r="A2654" s="143" t="s">
        <v>4112</v>
      </c>
      <c r="B2654" s="10" t="s">
        <v>4111</v>
      </c>
      <c r="C2654" s="143">
        <v>100</v>
      </c>
      <c r="D2654" s="142">
        <v>10</v>
      </c>
    </row>
    <row r="2655" spans="1:4" x14ac:dyDescent="0.2">
      <c r="A2655" s="143" t="s">
        <v>186</v>
      </c>
      <c r="B2655" s="10" t="s">
        <v>185</v>
      </c>
      <c r="C2655" s="143">
        <v>3500</v>
      </c>
      <c r="D2655" s="142">
        <v>350</v>
      </c>
    </row>
    <row r="2656" spans="1:4" x14ac:dyDescent="0.2">
      <c r="A2656" s="143" t="s">
        <v>1997</v>
      </c>
      <c r="B2656" s="10" t="s">
        <v>1996</v>
      </c>
      <c r="C2656" s="143">
        <v>1500</v>
      </c>
      <c r="D2656" s="142">
        <v>150</v>
      </c>
    </row>
    <row r="2657" spans="1:4" x14ac:dyDescent="0.2">
      <c r="A2657" s="143" t="s">
        <v>4582</v>
      </c>
      <c r="B2657" s="10" t="s">
        <v>4581</v>
      </c>
      <c r="C2657" s="143">
        <v>100</v>
      </c>
      <c r="D2657" s="142">
        <v>10</v>
      </c>
    </row>
    <row r="2658" spans="1:4" x14ac:dyDescent="0.2">
      <c r="A2658" s="143" t="s">
        <v>1485</v>
      </c>
      <c r="B2658" s="10" t="s">
        <v>1484</v>
      </c>
      <c r="C2658" s="143" t="s">
        <v>105</v>
      </c>
      <c r="D2658" s="142" t="s">
        <v>105</v>
      </c>
    </row>
    <row r="2659" spans="1:4" x14ac:dyDescent="0.2">
      <c r="A2659" s="143" t="s">
        <v>12095</v>
      </c>
      <c r="B2659" s="10" t="s">
        <v>12094</v>
      </c>
      <c r="C2659" s="143" t="s">
        <v>105</v>
      </c>
      <c r="D2659" s="142" t="s">
        <v>105</v>
      </c>
    </row>
    <row r="2660" spans="1:4" x14ac:dyDescent="0.2">
      <c r="A2660" s="143" t="s">
        <v>3114</v>
      </c>
      <c r="B2660" s="10" t="s">
        <v>3113</v>
      </c>
      <c r="C2660" s="143">
        <v>5</v>
      </c>
      <c r="D2660" s="142">
        <v>0.5</v>
      </c>
    </row>
    <row r="2661" spans="1:4" x14ac:dyDescent="0.2">
      <c r="A2661" s="143" t="s">
        <v>7370</v>
      </c>
      <c r="B2661" s="10" t="s">
        <v>7369</v>
      </c>
      <c r="C2661" s="143">
        <v>100</v>
      </c>
      <c r="D2661" s="142">
        <v>10</v>
      </c>
    </row>
    <row r="2662" spans="1:4" x14ac:dyDescent="0.2">
      <c r="A2662" s="143" t="s">
        <v>1289</v>
      </c>
      <c r="B2662" s="10" t="s">
        <v>1288</v>
      </c>
      <c r="C2662" s="143" t="s">
        <v>105</v>
      </c>
      <c r="D2662" s="142" t="s">
        <v>105</v>
      </c>
    </row>
    <row r="2663" spans="1:4" x14ac:dyDescent="0.2">
      <c r="A2663" s="143" t="s">
        <v>8046</v>
      </c>
      <c r="B2663" s="10" t="s">
        <v>8045</v>
      </c>
      <c r="C2663" s="143" t="s">
        <v>105</v>
      </c>
      <c r="D2663" s="142" t="s">
        <v>105</v>
      </c>
    </row>
    <row r="2664" spans="1:4" x14ac:dyDescent="0.2">
      <c r="A2664" s="143" t="s">
        <v>2141</v>
      </c>
      <c r="B2664" s="10" t="s">
        <v>2140</v>
      </c>
      <c r="C2664" s="143" t="s">
        <v>105</v>
      </c>
      <c r="D2664" s="142" t="s">
        <v>105</v>
      </c>
    </row>
    <row r="2665" spans="1:4" x14ac:dyDescent="0.2">
      <c r="A2665" s="143" t="s">
        <v>1376</v>
      </c>
      <c r="B2665" s="10" t="s">
        <v>1375</v>
      </c>
      <c r="C2665" s="143">
        <v>100</v>
      </c>
      <c r="D2665" s="142">
        <v>10</v>
      </c>
    </row>
    <row r="2666" spans="1:4" x14ac:dyDescent="0.2">
      <c r="A2666" s="143" t="s">
        <v>3854</v>
      </c>
      <c r="B2666" s="10" t="s">
        <v>3853</v>
      </c>
      <c r="C2666" s="143">
        <v>1000</v>
      </c>
      <c r="D2666" s="142">
        <v>100</v>
      </c>
    </row>
    <row r="2667" spans="1:4" x14ac:dyDescent="0.2">
      <c r="A2667" s="143" t="s">
        <v>5599</v>
      </c>
      <c r="B2667" s="10" t="s">
        <v>5598</v>
      </c>
      <c r="C2667" s="143">
        <v>0.7</v>
      </c>
      <c r="D2667" s="142">
        <v>0.1</v>
      </c>
    </row>
    <row r="2668" spans="1:4" x14ac:dyDescent="0.2">
      <c r="A2668" s="143" t="s">
        <v>901</v>
      </c>
      <c r="B2668" s="10" t="s">
        <v>900</v>
      </c>
      <c r="C2668" s="143">
        <v>0.7</v>
      </c>
      <c r="D2668" s="142">
        <v>0.1</v>
      </c>
    </row>
    <row r="2669" spans="1:4" x14ac:dyDescent="0.2">
      <c r="A2669" s="143" t="s">
        <v>10095</v>
      </c>
      <c r="B2669" s="10" t="s">
        <v>10094</v>
      </c>
      <c r="C2669" s="143" t="s">
        <v>105</v>
      </c>
      <c r="D2669" s="142" t="s">
        <v>105</v>
      </c>
    </row>
    <row r="2670" spans="1:4" x14ac:dyDescent="0.2">
      <c r="A2670" s="143" t="s">
        <v>3254</v>
      </c>
      <c r="B2670" s="10" t="s">
        <v>3253</v>
      </c>
      <c r="C2670" s="143">
        <v>1700</v>
      </c>
      <c r="D2670" s="142">
        <v>330</v>
      </c>
    </row>
    <row r="2671" spans="1:4" x14ac:dyDescent="0.2">
      <c r="A2671" s="143" t="s">
        <v>1062</v>
      </c>
      <c r="B2671" s="10" t="s">
        <v>1061</v>
      </c>
      <c r="C2671" s="143">
        <v>50</v>
      </c>
      <c r="D2671" s="142">
        <v>5</v>
      </c>
    </row>
    <row r="2672" spans="1:4" x14ac:dyDescent="0.2">
      <c r="A2672" s="143" t="s">
        <v>6148</v>
      </c>
      <c r="B2672" s="10" t="s">
        <v>6147</v>
      </c>
      <c r="C2672" s="143">
        <v>750</v>
      </c>
      <c r="D2672" s="142">
        <v>75</v>
      </c>
    </row>
    <row r="2673" spans="1:4" x14ac:dyDescent="0.2">
      <c r="A2673" s="143" t="s">
        <v>5944</v>
      </c>
      <c r="B2673" s="10" t="s">
        <v>5943</v>
      </c>
      <c r="C2673" s="143">
        <v>550</v>
      </c>
      <c r="D2673" s="142">
        <v>55</v>
      </c>
    </row>
    <row r="2674" spans="1:4" x14ac:dyDescent="0.2">
      <c r="A2674" s="143" t="s">
        <v>10089</v>
      </c>
      <c r="B2674" s="10" t="s">
        <v>10088</v>
      </c>
      <c r="C2674" s="143" t="s">
        <v>105</v>
      </c>
      <c r="D2674" s="142" t="s">
        <v>105</v>
      </c>
    </row>
    <row r="2675" spans="1:4" x14ac:dyDescent="0.2">
      <c r="A2675" s="143" t="s">
        <v>5706</v>
      </c>
      <c r="B2675" s="10" t="s">
        <v>5705</v>
      </c>
      <c r="C2675" s="143">
        <v>5</v>
      </c>
      <c r="D2675" s="142">
        <v>0.5</v>
      </c>
    </row>
    <row r="2676" spans="1:4" x14ac:dyDescent="0.2">
      <c r="A2676" s="143" t="s">
        <v>7481</v>
      </c>
      <c r="B2676" s="10" t="s">
        <v>7480</v>
      </c>
      <c r="C2676" s="143">
        <v>240</v>
      </c>
      <c r="D2676" s="142">
        <v>24</v>
      </c>
    </row>
    <row r="2677" spans="1:4" x14ac:dyDescent="0.2">
      <c r="A2677" s="143" t="s">
        <v>615</v>
      </c>
      <c r="B2677" s="10" t="s">
        <v>614</v>
      </c>
      <c r="C2677" s="143">
        <v>9</v>
      </c>
      <c r="D2677" s="142">
        <v>0.9</v>
      </c>
    </row>
    <row r="2678" spans="1:4" x14ac:dyDescent="0.2">
      <c r="A2678" s="143" t="s">
        <v>2386</v>
      </c>
      <c r="B2678" s="10" t="s">
        <v>2385</v>
      </c>
      <c r="C2678" s="143">
        <v>4800</v>
      </c>
      <c r="D2678" s="142">
        <v>450</v>
      </c>
    </row>
    <row r="2679" spans="1:4" x14ac:dyDescent="0.2">
      <c r="A2679" s="143" t="s">
        <v>2473</v>
      </c>
      <c r="B2679" s="10" t="s">
        <v>2472</v>
      </c>
      <c r="C2679" s="143" t="s">
        <v>105</v>
      </c>
      <c r="D2679" s="142" t="s">
        <v>105</v>
      </c>
    </row>
    <row r="2680" spans="1:4" x14ac:dyDescent="0.2">
      <c r="A2680" s="143" t="s">
        <v>11344</v>
      </c>
      <c r="B2680" s="10" t="s">
        <v>11343</v>
      </c>
      <c r="C2680" s="143">
        <v>2000</v>
      </c>
      <c r="D2680" s="142">
        <v>200</v>
      </c>
    </row>
    <row r="2681" spans="1:4" x14ac:dyDescent="0.2">
      <c r="A2681" s="143" t="s">
        <v>1439</v>
      </c>
      <c r="B2681" s="10" t="s">
        <v>1438</v>
      </c>
      <c r="C2681" s="143">
        <v>16</v>
      </c>
      <c r="D2681" s="142">
        <v>0.54</v>
      </c>
    </row>
    <row r="2682" spans="1:4" x14ac:dyDescent="0.2">
      <c r="A2682" s="143" t="s">
        <v>3507</v>
      </c>
      <c r="B2682" s="10" t="s">
        <v>3506</v>
      </c>
      <c r="C2682" s="143">
        <v>500</v>
      </c>
      <c r="D2682" s="142">
        <v>50</v>
      </c>
    </row>
    <row r="2683" spans="1:4" x14ac:dyDescent="0.2">
      <c r="A2683" s="143" t="s">
        <v>3336</v>
      </c>
      <c r="B2683" s="10" t="s">
        <v>3335</v>
      </c>
      <c r="C2683" s="143">
        <v>190</v>
      </c>
      <c r="D2683" s="142">
        <v>19</v>
      </c>
    </row>
    <row r="2684" spans="1:4" x14ac:dyDescent="0.2">
      <c r="A2684" s="143" t="s">
        <v>109</v>
      </c>
      <c r="B2684" s="10" t="s">
        <v>108</v>
      </c>
      <c r="C2684" s="143" t="s">
        <v>105</v>
      </c>
      <c r="D2684" s="142" t="s">
        <v>105</v>
      </c>
    </row>
    <row r="2685" spans="1:4" x14ac:dyDescent="0.2">
      <c r="A2685" s="143" t="s">
        <v>8987</v>
      </c>
      <c r="B2685" s="10" t="s">
        <v>8986</v>
      </c>
      <c r="C2685" s="143" t="s">
        <v>105</v>
      </c>
      <c r="D2685" s="142" t="s">
        <v>105</v>
      </c>
    </row>
    <row r="2686" spans="1:4" x14ac:dyDescent="0.2">
      <c r="A2686" s="143" t="s">
        <v>6009</v>
      </c>
      <c r="B2686" s="10" t="s">
        <v>6008</v>
      </c>
      <c r="C2686" s="143">
        <v>1000</v>
      </c>
      <c r="D2686" s="142">
        <v>100</v>
      </c>
    </row>
    <row r="2687" spans="1:4" x14ac:dyDescent="0.2">
      <c r="A2687" s="143" t="s">
        <v>5526</v>
      </c>
      <c r="B2687" s="10" t="s">
        <v>5525</v>
      </c>
      <c r="C2687" s="143">
        <v>10</v>
      </c>
      <c r="D2687" s="142">
        <v>1</v>
      </c>
    </row>
    <row r="2688" spans="1:4" x14ac:dyDescent="0.2">
      <c r="A2688" s="143" t="s">
        <v>5802</v>
      </c>
      <c r="B2688" s="10" t="s">
        <v>5801</v>
      </c>
      <c r="C2688" s="143">
        <v>33</v>
      </c>
      <c r="D2688" s="142">
        <v>3.3</v>
      </c>
    </row>
    <row r="2689" spans="1:4" x14ac:dyDescent="0.2">
      <c r="A2689" s="143" t="s">
        <v>468</v>
      </c>
      <c r="B2689" s="10" t="s">
        <v>467</v>
      </c>
      <c r="C2689" s="143">
        <v>5</v>
      </c>
      <c r="D2689" s="142">
        <v>0.5</v>
      </c>
    </row>
    <row r="2690" spans="1:4" x14ac:dyDescent="0.2">
      <c r="A2690" s="143" t="s">
        <v>4069</v>
      </c>
      <c r="B2690" s="10" t="s">
        <v>4068</v>
      </c>
      <c r="C2690" s="143" t="s">
        <v>105</v>
      </c>
      <c r="D2690" s="142" t="s">
        <v>105</v>
      </c>
    </row>
    <row r="2691" spans="1:4" x14ac:dyDescent="0.2">
      <c r="A2691" s="143" t="s">
        <v>4070</v>
      </c>
      <c r="B2691" s="10" t="s">
        <v>4068</v>
      </c>
      <c r="C2691" s="143">
        <v>1000</v>
      </c>
      <c r="D2691" s="142">
        <v>100</v>
      </c>
    </row>
    <row r="2692" spans="1:4" x14ac:dyDescent="0.2">
      <c r="A2692" s="143" t="s">
        <v>8624</v>
      </c>
      <c r="B2692" s="10" t="s">
        <v>8623</v>
      </c>
      <c r="C2692" s="143">
        <v>2</v>
      </c>
      <c r="D2692" s="142">
        <v>0.2</v>
      </c>
    </row>
    <row r="2693" spans="1:4" x14ac:dyDescent="0.2">
      <c r="A2693" s="143" t="s">
        <v>6327</v>
      </c>
      <c r="B2693" s="10" t="s">
        <v>6326</v>
      </c>
      <c r="C2693" s="143">
        <v>220</v>
      </c>
      <c r="D2693" s="142">
        <v>22</v>
      </c>
    </row>
    <row r="2694" spans="1:4" x14ac:dyDescent="0.2">
      <c r="A2694" s="143" t="s">
        <v>11749</v>
      </c>
      <c r="B2694" s="10" t="s">
        <v>11748</v>
      </c>
      <c r="C2694" s="143">
        <v>50</v>
      </c>
      <c r="D2694" s="142">
        <v>5</v>
      </c>
    </row>
    <row r="2695" spans="1:4" x14ac:dyDescent="0.2">
      <c r="A2695" s="143" t="s">
        <v>9581</v>
      </c>
      <c r="B2695" s="10" t="s">
        <v>9580</v>
      </c>
      <c r="C2695" s="143">
        <v>89</v>
      </c>
      <c r="D2695" s="142">
        <v>8.9</v>
      </c>
    </row>
    <row r="2696" spans="1:4" x14ac:dyDescent="0.2">
      <c r="A2696" s="143" t="s">
        <v>10124</v>
      </c>
      <c r="B2696" s="10" t="s">
        <v>10123</v>
      </c>
      <c r="C2696" s="143">
        <v>40</v>
      </c>
      <c r="D2696" s="142">
        <v>4</v>
      </c>
    </row>
    <row r="2697" spans="1:4" x14ac:dyDescent="0.2">
      <c r="A2697" s="143" t="s">
        <v>617</v>
      </c>
      <c r="B2697" s="10" t="s">
        <v>616</v>
      </c>
      <c r="C2697" s="143">
        <v>1000</v>
      </c>
      <c r="D2697" s="142">
        <v>100</v>
      </c>
    </row>
    <row r="2698" spans="1:4" x14ac:dyDescent="0.2">
      <c r="A2698" s="143" t="s">
        <v>12187</v>
      </c>
      <c r="B2698" s="10" t="s">
        <v>12186</v>
      </c>
      <c r="C2698" s="143">
        <v>10</v>
      </c>
      <c r="D2698" s="142">
        <v>1</v>
      </c>
    </row>
    <row r="2699" spans="1:4" x14ac:dyDescent="0.2">
      <c r="A2699" s="143" t="s">
        <v>7924</v>
      </c>
      <c r="B2699" s="10" t="s">
        <v>7923</v>
      </c>
      <c r="C2699" s="143">
        <v>640</v>
      </c>
      <c r="D2699" s="142">
        <v>64</v>
      </c>
    </row>
    <row r="2700" spans="1:4" x14ac:dyDescent="0.2">
      <c r="A2700" s="143" t="s">
        <v>6442</v>
      </c>
      <c r="B2700" s="10" t="s">
        <v>6441</v>
      </c>
      <c r="C2700" s="143" t="s">
        <v>105</v>
      </c>
      <c r="D2700" s="142" t="s">
        <v>105</v>
      </c>
    </row>
    <row r="2701" spans="1:4" x14ac:dyDescent="0.2">
      <c r="A2701" s="143" t="s">
        <v>8180</v>
      </c>
      <c r="B2701" s="10" t="s">
        <v>8179</v>
      </c>
      <c r="C2701" s="143">
        <v>40</v>
      </c>
      <c r="D2701" s="142">
        <v>4</v>
      </c>
    </row>
    <row r="2702" spans="1:4" x14ac:dyDescent="0.2">
      <c r="A2702" s="143" t="s">
        <v>483</v>
      </c>
      <c r="B2702" s="10" t="s">
        <v>482</v>
      </c>
      <c r="C2702" s="143">
        <v>3500</v>
      </c>
      <c r="D2702" s="142">
        <v>350</v>
      </c>
    </row>
    <row r="2703" spans="1:4" x14ac:dyDescent="0.2">
      <c r="A2703" s="143" t="s">
        <v>4011</v>
      </c>
      <c r="B2703" s="10" t="s">
        <v>4010</v>
      </c>
      <c r="C2703" s="143">
        <v>35</v>
      </c>
      <c r="D2703" s="142">
        <v>3.5</v>
      </c>
    </row>
    <row r="2704" spans="1:4" x14ac:dyDescent="0.2">
      <c r="A2704" s="143" t="s">
        <v>9166</v>
      </c>
      <c r="B2704" s="10" t="s">
        <v>9165</v>
      </c>
      <c r="C2704" s="143">
        <v>530</v>
      </c>
      <c r="D2704" s="142">
        <v>53</v>
      </c>
    </row>
    <row r="2705" spans="1:4" x14ac:dyDescent="0.2">
      <c r="A2705" s="143" t="s">
        <v>2722</v>
      </c>
      <c r="B2705" s="10" t="s">
        <v>2721</v>
      </c>
      <c r="C2705" s="143">
        <v>80</v>
      </c>
      <c r="D2705" s="142">
        <v>8</v>
      </c>
    </row>
    <row r="2706" spans="1:4" x14ac:dyDescent="0.2">
      <c r="A2706" s="143" t="s">
        <v>11959</v>
      </c>
      <c r="B2706" s="10" t="s">
        <v>11958</v>
      </c>
      <c r="C2706" s="143">
        <v>20</v>
      </c>
      <c r="D2706" s="142">
        <v>2</v>
      </c>
    </row>
    <row r="2707" spans="1:4" x14ac:dyDescent="0.2">
      <c r="A2707" s="143" t="s">
        <v>11960</v>
      </c>
      <c r="B2707" s="10" t="s">
        <v>11958</v>
      </c>
      <c r="C2707" s="143">
        <v>250</v>
      </c>
      <c r="D2707" s="142">
        <v>25</v>
      </c>
    </row>
    <row r="2708" spans="1:4" x14ac:dyDescent="0.2">
      <c r="A2708" s="143" t="s">
        <v>2203</v>
      </c>
      <c r="B2708" s="10" t="s">
        <v>2202</v>
      </c>
      <c r="C2708" s="143">
        <v>200</v>
      </c>
      <c r="D2708" s="142">
        <v>20</v>
      </c>
    </row>
    <row r="2709" spans="1:4" x14ac:dyDescent="0.2">
      <c r="A2709" s="143" t="s">
        <v>2753</v>
      </c>
      <c r="B2709" s="10" t="s">
        <v>2752</v>
      </c>
      <c r="C2709" s="143">
        <v>200</v>
      </c>
      <c r="D2709" s="142">
        <v>20</v>
      </c>
    </row>
    <row r="2710" spans="1:4" x14ac:dyDescent="0.2">
      <c r="A2710" s="143" t="s">
        <v>8806</v>
      </c>
      <c r="B2710" s="10" t="s">
        <v>8805</v>
      </c>
      <c r="C2710" s="143" t="s">
        <v>105</v>
      </c>
      <c r="D2710" s="142" t="s">
        <v>105</v>
      </c>
    </row>
    <row r="2711" spans="1:4" x14ac:dyDescent="0.2">
      <c r="A2711" s="143" t="s">
        <v>8932</v>
      </c>
      <c r="B2711" s="10" t="s">
        <v>8931</v>
      </c>
      <c r="C2711" s="143">
        <v>42</v>
      </c>
      <c r="D2711" s="142">
        <v>4.2</v>
      </c>
    </row>
    <row r="2712" spans="1:4" x14ac:dyDescent="0.2">
      <c r="A2712" s="143" t="s">
        <v>11761</v>
      </c>
      <c r="B2712" s="10" t="s">
        <v>11760</v>
      </c>
      <c r="C2712" s="143">
        <v>30</v>
      </c>
      <c r="D2712" s="142">
        <v>3</v>
      </c>
    </row>
    <row r="2713" spans="1:4" x14ac:dyDescent="0.2">
      <c r="A2713" s="143" t="s">
        <v>5777</v>
      </c>
      <c r="B2713" s="10" t="s">
        <v>5776</v>
      </c>
      <c r="C2713" s="143">
        <v>0.1</v>
      </c>
      <c r="D2713" s="142">
        <v>0.01</v>
      </c>
    </row>
    <row r="2714" spans="1:4" x14ac:dyDescent="0.2">
      <c r="A2714" s="143" t="s">
        <v>828</v>
      </c>
      <c r="B2714" s="10" t="s">
        <v>827</v>
      </c>
      <c r="C2714" s="143">
        <v>100</v>
      </c>
      <c r="D2714" s="142">
        <v>10</v>
      </c>
    </row>
    <row r="2715" spans="1:4" x14ac:dyDescent="0.2">
      <c r="A2715" s="143" t="s">
        <v>12673</v>
      </c>
      <c r="B2715" s="10" t="s">
        <v>5673</v>
      </c>
      <c r="C2715" s="143"/>
      <c r="D2715" s="142">
        <v>90</v>
      </c>
    </row>
    <row r="2716" spans="1:4" x14ac:dyDescent="0.2">
      <c r="A2716" s="143" t="s">
        <v>5674</v>
      </c>
      <c r="B2716" s="10" t="s">
        <v>5673</v>
      </c>
      <c r="C2716" s="143" t="s">
        <v>105</v>
      </c>
      <c r="D2716" s="142" t="s">
        <v>105</v>
      </c>
    </row>
    <row r="2717" spans="1:4" x14ac:dyDescent="0.2">
      <c r="A2717" s="143" t="s">
        <v>5675</v>
      </c>
      <c r="B2717" s="10" t="s">
        <v>5673</v>
      </c>
      <c r="C2717" s="143">
        <v>14</v>
      </c>
      <c r="D2717" s="142"/>
    </row>
    <row r="2718" spans="1:4" x14ac:dyDescent="0.2">
      <c r="A2718" s="143" t="s">
        <v>5779</v>
      </c>
      <c r="B2718" s="10" t="s">
        <v>5778</v>
      </c>
      <c r="C2718" s="143">
        <v>3.4</v>
      </c>
      <c r="D2718" s="142">
        <v>0.34</v>
      </c>
    </row>
    <row r="2719" spans="1:4" x14ac:dyDescent="0.2">
      <c r="A2719" s="143" t="s">
        <v>9813</v>
      </c>
      <c r="B2719" s="10" t="s">
        <v>9812</v>
      </c>
      <c r="C2719" s="143">
        <v>0.05</v>
      </c>
      <c r="D2719" s="142">
        <v>5.0000000000000001E-3</v>
      </c>
    </row>
    <row r="2720" spans="1:4" x14ac:dyDescent="0.2">
      <c r="A2720" s="143" t="s">
        <v>6076</v>
      </c>
      <c r="B2720" s="10" t="s">
        <v>6075</v>
      </c>
      <c r="C2720" s="143">
        <v>4300</v>
      </c>
      <c r="D2720" s="142">
        <v>430</v>
      </c>
    </row>
    <row r="2721" spans="1:4" x14ac:dyDescent="0.2">
      <c r="A2721" s="143" t="s">
        <v>2651</v>
      </c>
      <c r="B2721" s="10" t="s">
        <v>2650</v>
      </c>
      <c r="C2721" s="143">
        <v>46</v>
      </c>
      <c r="D2721" s="142">
        <v>4.5999999999999996</v>
      </c>
    </row>
    <row r="2722" spans="1:4" x14ac:dyDescent="0.2">
      <c r="A2722" s="143" t="s">
        <v>2286</v>
      </c>
      <c r="B2722" s="10" t="s">
        <v>2285</v>
      </c>
      <c r="C2722" s="143">
        <v>1400</v>
      </c>
      <c r="D2722" s="142">
        <v>140</v>
      </c>
    </row>
    <row r="2723" spans="1:4" x14ac:dyDescent="0.2">
      <c r="A2723" s="143" t="s">
        <v>12366</v>
      </c>
      <c r="B2723" s="10" t="s">
        <v>12365</v>
      </c>
      <c r="C2723" s="143" t="s">
        <v>105</v>
      </c>
      <c r="D2723" s="142" t="s">
        <v>105</v>
      </c>
    </row>
    <row r="2724" spans="1:4" x14ac:dyDescent="0.2">
      <c r="A2724" s="143" t="s">
        <v>12367</v>
      </c>
      <c r="B2724" s="10" t="s">
        <v>12365</v>
      </c>
      <c r="C2724" s="143">
        <v>500</v>
      </c>
      <c r="D2724" s="142">
        <v>50</v>
      </c>
    </row>
    <row r="2725" spans="1:4" x14ac:dyDescent="0.2">
      <c r="A2725" s="143" t="s">
        <v>11553</v>
      </c>
      <c r="B2725" s="10" t="s">
        <v>11552</v>
      </c>
      <c r="C2725" s="143">
        <v>10</v>
      </c>
      <c r="D2725" s="142">
        <v>1</v>
      </c>
    </row>
    <row r="2726" spans="1:4" x14ac:dyDescent="0.2">
      <c r="A2726" s="143" t="s">
        <v>1620</v>
      </c>
      <c r="B2726" s="10" t="s">
        <v>1619</v>
      </c>
      <c r="C2726" s="143">
        <v>10000</v>
      </c>
      <c r="D2726" s="142">
        <v>1000</v>
      </c>
    </row>
    <row r="2727" spans="1:4" x14ac:dyDescent="0.2">
      <c r="A2727" s="143" t="s">
        <v>262</v>
      </c>
      <c r="B2727" s="10" t="s">
        <v>261</v>
      </c>
      <c r="C2727" s="143">
        <v>1000</v>
      </c>
      <c r="D2727" s="142">
        <v>100</v>
      </c>
    </row>
    <row r="2728" spans="1:4" x14ac:dyDescent="0.2">
      <c r="A2728" s="143" t="s">
        <v>4438</v>
      </c>
      <c r="B2728" s="10" t="s">
        <v>4437</v>
      </c>
      <c r="C2728" s="143">
        <v>3</v>
      </c>
      <c r="D2728" s="142">
        <v>0.3</v>
      </c>
    </row>
    <row r="2729" spans="1:4" x14ac:dyDescent="0.2">
      <c r="A2729" s="143" t="s">
        <v>1640</v>
      </c>
      <c r="B2729" s="10" t="s">
        <v>1639</v>
      </c>
      <c r="C2729" s="143">
        <v>200</v>
      </c>
      <c r="D2729" s="142">
        <v>20</v>
      </c>
    </row>
    <row r="2730" spans="1:4" x14ac:dyDescent="0.2">
      <c r="A2730" s="143" t="s">
        <v>8843</v>
      </c>
      <c r="B2730" s="10" t="s">
        <v>8842</v>
      </c>
      <c r="C2730" s="143" t="s">
        <v>105</v>
      </c>
      <c r="D2730" s="142" t="s">
        <v>105</v>
      </c>
    </row>
    <row r="2731" spans="1:4" x14ac:dyDescent="0.2">
      <c r="A2731" s="143" t="s">
        <v>8604</v>
      </c>
      <c r="B2731" s="10" t="s">
        <v>8603</v>
      </c>
      <c r="C2731" s="143">
        <v>270</v>
      </c>
      <c r="D2731" s="142">
        <v>5.4</v>
      </c>
    </row>
    <row r="2732" spans="1:4" x14ac:dyDescent="0.2">
      <c r="A2732" s="143" t="s">
        <v>3368</v>
      </c>
      <c r="B2732" s="10" t="s">
        <v>3367</v>
      </c>
      <c r="C2732" s="143">
        <v>0.05</v>
      </c>
      <c r="D2732" s="142">
        <v>5.0000000000000001E-3</v>
      </c>
    </row>
    <row r="2733" spans="1:4" x14ac:dyDescent="0.2">
      <c r="A2733" s="143" t="s">
        <v>6656</v>
      </c>
      <c r="B2733" s="10" t="s">
        <v>6655</v>
      </c>
      <c r="C2733" s="143">
        <v>20</v>
      </c>
      <c r="D2733" s="142">
        <v>2</v>
      </c>
    </row>
    <row r="2734" spans="1:4" x14ac:dyDescent="0.2">
      <c r="A2734" s="143" t="s">
        <v>1729</v>
      </c>
      <c r="B2734" s="10" t="s">
        <v>1728</v>
      </c>
      <c r="C2734" s="143">
        <v>1</v>
      </c>
      <c r="D2734" s="142">
        <v>0.1</v>
      </c>
    </row>
    <row r="2735" spans="1:4" x14ac:dyDescent="0.2">
      <c r="A2735" s="143" t="s">
        <v>11579</v>
      </c>
      <c r="B2735" s="10" t="s">
        <v>11578</v>
      </c>
      <c r="C2735" s="143">
        <v>100</v>
      </c>
      <c r="D2735" s="142">
        <v>10</v>
      </c>
    </row>
    <row r="2736" spans="1:4" x14ac:dyDescent="0.2">
      <c r="A2736" s="143" t="s">
        <v>3483</v>
      </c>
      <c r="B2736" s="10" t="s">
        <v>3482</v>
      </c>
      <c r="C2736" s="143">
        <v>220</v>
      </c>
      <c r="D2736" s="142">
        <v>22</v>
      </c>
    </row>
    <row r="2737" spans="1:4" x14ac:dyDescent="0.2">
      <c r="A2737" s="143" t="s">
        <v>1058</v>
      </c>
      <c r="B2737" s="10" t="s">
        <v>1057</v>
      </c>
      <c r="C2737" s="143">
        <v>150</v>
      </c>
      <c r="D2737" s="142">
        <v>15</v>
      </c>
    </row>
    <row r="2738" spans="1:4" x14ac:dyDescent="0.2">
      <c r="A2738" s="143" t="s">
        <v>272</v>
      </c>
      <c r="B2738" s="10" t="s">
        <v>271</v>
      </c>
      <c r="C2738" s="143" t="s">
        <v>105</v>
      </c>
      <c r="D2738" s="142" t="s">
        <v>105</v>
      </c>
    </row>
    <row r="2739" spans="1:4" x14ac:dyDescent="0.2">
      <c r="A2739" s="143" t="s">
        <v>2207</v>
      </c>
      <c r="B2739" s="10" t="s">
        <v>2206</v>
      </c>
      <c r="C2739" s="143">
        <v>140</v>
      </c>
      <c r="D2739" s="142">
        <v>14</v>
      </c>
    </row>
    <row r="2740" spans="1:4" x14ac:dyDescent="0.2">
      <c r="A2740" s="143" t="s">
        <v>7944</v>
      </c>
      <c r="B2740" s="10" t="s">
        <v>7943</v>
      </c>
      <c r="C2740" s="143">
        <v>360</v>
      </c>
      <c r="D2740" s="142">
        <v>13</v>
      </c>
    </row>
    <row r="2741" spans="1:4" x14ac:dyDescent="0.2">
      <c r="A2741" s="143" t="s">
        <v>3888</v>
      </c>
      <c r="B2741" s="10" t="s">
        <v>3887</v>
      </c>
      <c r="C2741" s="143">
        <v>1000</v>
      </c>
      <c r="D2741" s="142">
        <v>100</v>
      </c>
    </row>
    <row r="2742" spans="1:4" x14ac:dyDescent="0.2">
      <c r="A2742" s="143" t="s">
        <v>5145</v>
      </c>
      <c r="B2742" s="10" t="s">
        <v>5144</v>
      </c>
      <c r="C2742" s="143">
        <v>4400</v>
      </c>
      <c r="D2742" s="142">
        <v>440</v>
      </c>
    </row>
    <row r="2743" spans="1:4" x14ac:dyDescent="0.2">
      <c r="A2743" s="143" t="s">
        <v>11643</v>
      </c>
      <c r="B2743" s="10" t="s">
        <v>11642</v>
      </c>
      <c r="C2743" s="143">
        <v>500</v>
      </c>
      <c r="D2743" s="142">
        <v>50</v>
      </c>
    </row>
    <row r="2744" spans="1:4" x14ac:dyDescent="0.2">
      <c r="A2744" s="143" t="s">
        <v>299</v>
      </c>
      <c r="B2744" s="10" t="s">
        <v>298</v>
      </c>
      <c r="C2744" s="143">
        <v>420</v>
      </c>
      <c r="D2744" s="142">
        <v>42</v>
      </c>
    </row>
    <row r="2745" spans="1:4" x14ac:dyDescent="0.2">
      <c r="A2745" s="143" t="s">
        <v>8050</v>
      </c>
      <c r="B2745" s="10" t="s">
        <v>8049</v>
      </c>
      <c r="C2745" s="143">
        <v>1500</v>
      </c>
      <c r="D2745" s="142">
        <v>150</v>
      </c>
    </row>
    <row r="2746" spans="1:4" x14ac:dyDescent="0.2">
      <c r="A2746" s="143" t="s">
        <v>7893</v>
      </c>
      <c r="B2746" s="10" t="s">
        <v>7892</v>
      </c>
      <c r="C2746" s="143">
        <v>3500</v>
      </c>
      <c r="D2746" s="142">
        <v>350</v>
      </c>
    </row>
    <row r="2747" spans="1:4" x14ac:dyDescent="0.2">
      <c r="A2747" s="143" t="s">
        <v>9895</v>
      </c>
      <c r="B2747" s="10" t="s">
        <v>9894</v>
      </c>
      <c r="C2747" s="143" t="s">
        <v>105</v>
      </c>
      <c r="D2747" s="142" t="s">
        <v>105</v>
      </c>
    </row>
    <row r="2748" spans="1:4" x14ac:dyDescent="0.2">
      <c r="A2748" s="143" t="s">
        <v>9293</v>
      </c>
      <c r="B2748" s="10" t="s">
        <v>9292</v>
      </c>
      <c r="C2748" s="143" t="s">
        <v>105</v>
      </c>
      <c r="D2748" s="142" t="s">
        <v>105</v>
      </c>
    </row>
    <row r="2749" spans="1:4" x14ac:dyDescent="0.2">
      <c r="A2749" s="143" t="s">
        <v>1043</v>
      </c>
      <c r="B2749" s="10" t="s">
        <v>1042</v>
      </c>
      <c r="C2749" s="143">
        <v>5700</v>
      </c>
      <c r="D2749" s="142">
        <v>570</v>
      </c>
    </row>
    <row r="2750" spans="1:4" x14ac:dyDescent="0.2">
      <c r="A2750" s="143" t="s">
        <v>1044</v>
      </c>
      <c r="B2750" s="10" t="s">
        <v>1042</v>
      </c>
      <c r="C2750" s="143" t="s">
        <v>105</v>
      </c>
      <c r="D2750" s="142" t="s">
        <v>105</v>
      </c>
    </row>
    <row r="2751" spans="1:4" x14ac:dyDescent="0.2">
      <c r="A2751" s="143" t="s">
        <v>1200</v>
      </c>
      <c r="B2751" s="10" t="s">
        <v>1199</v>
      </c>
      <c r="C2751" s="143">
        <v>16400</v>
      </c>
      <c r="D2751" s="142">
        <v>1640</v>
      </c>
    </row>
    <row r="2752" spans="1:4" x14ac:dyDescent="0.2">
      <c r="A2752" s="143" t="s">
        <v>5958</v>
      </c>
      <c r="B2752" s="10" t="s">
        <v>5957</v>
      </c>
      <c r="C2752" s="143">
        <v>150</v>
      </c>
      <c r="D2752" s="142">
        <v>15</v>
      </c>
    </row>
    <row r="2753" spans="1:4" x14ac:dyDescent="0.2">
      <c r="A2753" s="143" t="s">
        <v>8322</v>
      </c>
      <c r="B2753" s="10" t="s">
        <v>8321</v>
      </c>
      <c r="C2753" s="143" t="s">
        <v>105</v>
      </c>
      <c r="D2753" s="142" t="s">
        <v>105</v>
      </c>
    </row>
    <row r="2754" spans="1:4" x14ac:dyDescent="0.2">
      <c r="A2754" s="143" t="s">
        <v>6331</v>
      </c>
      <c r="B2754" s="10" t="s">
        <v>6330</v>
      </c>
      <c r="C2754" s="143">
        <v>3100</v>
      </c>
      <c r="D2754" s="142">
        <v>310</v>
      </c>
    </row>
    <row r="2755" spans="1:4" x14ac:dyDescent="0.2">
      <c r="A2755" s="143" t="s">
        <v>1114</v>
      </c>
      <c r="B2755" s="10" t="s">
        <v>1113</v>
      </c>
      <c r="C2755" s="143" t="s">
        <v>105</v>
      </c>
      <c r="D2755" s="142" t="s">
        <v>105</v>
      </c>
    </row>
    <row r="2756" spans="1:4" x14ac:dyDescent="0.2">
      <c r="A2756" s="143" t="s">
        <v>9555</v>
      </c>
      <c r="B2756" s="10" t="s">
        <v>9554</v>
      </c>
      <c r="C2756" s="143" t="s">
        <v>105</v>
      </c>
      <c r="D2756" s="142" t="s">
        <v>105</v>
      </c>
    </row>
    <row r="2757" spans="1:4" x14ac:dyDescent="0.2">
      <c r="A2757" s="143" t="s">
        <v>11089</v>
      </c>
      <c r="B2757" s="10" t="s">
        <v>11088</v>
      </c>
      <c r="C2757" s="143">
        <v>4.4000000000000004</v>
      </c>
      <c r="D2757" s="142">
        <v>10</v>
      </c>
    </row>
    <row r="2758" spans="1:4" x14ac:dyDescent="0.2">
      <c r="A2758" s="143" t="s">
        <v>248</v>
      </c>
      <c r="B2758" s="10" t="s">
        <v>247</v>
      </c>
      <c r="C2758" s="143">
        <v>50</v>
      </c>
      <c r="D2758" s="142">
        <v>5</v>
      </c>
    </row>
    <row r="2759" spans="1:4" x14ac:dyDescent="0.2">
      <c r="A2759" s="143" t="s">
        <v>6750</v>
      </c>
      <c r="B2759" s="10" t="s">
        <v>6749</v>
      </c>
      <c r="C2759" s="143">
        <v>50</v>
      </c>
      <c r="D2759" s="142">
        <v>5</v>
      </c>
    </row>
    <row r="2760" spans="1:4" x14ac:dyDescent="0.2">
      <c r="A2760" s="143" t="s">
        <v>11180</v>
      </c>
      <c r="B2760" s="10" t="s">
        <v>11179</v>
      </c>
      <c r="C2760" s="143">
        <v>3030</v>
      </c>
      <c r="D2760" s="142">
        <v>303</v>
      </c>
    </row>
    <row r="2761" spans="1:4" x14ac:dyDescent="0.2">
      <c r="A2761" s="143" t="s">
        <v>12461</v>
      </c>
      <c r="B2761" s="10" t="s">
        <v>12460</v>
      </c>
      <c r="C2761" s="143">
        <v>20</v>
      </c>
      <c r="D2761" s="142">
        <v>2</v>
      </c>
    </row>
    <row r="2762" spans="1:4" x14ac:dyDescent="0.2">
      <c r="A2762" s="143" t="s">
        <v>3194</v>
      </c>
      <c r="B2762" s="10" t="s">
        <v>3193</v>
      </c>
      <c r="C2762" s="143">
        <v>250</v>
      </c>
      <c r="D2762" s="142">
        <v>25</v>
      </c>
    </row>
    <row r="2763" spans="1:4" x14ac:dyDescent="0.2">
      <c r="A2763" s="143" t="s">
        <v>1445</v>
      </c>
      <c r="B2763" s="10" t="s">
        <v>1444</v>
      </c>
      <c r="C2763" s="143" t="s">
        <v>105</v>
      </c>
      <c r="D2763" s="142" t="s">
        <v>105</v>
      </c>
    </row>
    <row r="2764" spans="1:4" x14ac:dyDescent="0.2">
      <c r="A2764" s="143" t="s">
        <v>1446</v>
      </c>
      <c r="B2764" s="10" t="s">
        <v>1444</v>
      </c>
      <c r="C2764" s="143">
        <v>500</v>
      </c>
      <c r="D2764" s="142">
        <v>50</v>
      </c>
    </row>
    <row r="2765" spans="1:4" x14ac:dyDescent="0.2">
      <c r="A2765" s="143" t="s">
        <v>386</v>
      </c>
      <c r="B2765" s="10" t="s">
        <v>385</v>
      </c>
      <c r="C2765" s="143">
        <v>24</v>
      </c>
      <c r="D2765" s="142">
        <v>2.4</v>
      </c>
    </row>
    <row r="2766" spans="1:4" x14ac:dyDescent="0.2">
      <c r="A2766" s="143" t="s">
        <v>4973</v>
      </c>
      <c r="B2766" s="10" t="s">
        <v>4972</v>
      </c>
      <c r="C2766" s="143">
        <v>100</v>
      </c>
      <c r="D2766" s="142">
        <v>10</v>
      </c>
    </row>
    <row r="2767" spans="1:4" x14ac:dyDescent="0.2">
      <c r="A2767" s="143" t="s">
        <v>3529</v>
      </c>
      <c r="B2767" s="10" t="s">
        <v>3528</v>
      </c>
      <c r="C2767" s="143" t="s">
        <v>105</v>
      </c>
      <c r="D2767" s="142" t="s">
        <v>105</v>
      </c>
    </row>
    <row r="2768" spans="1:4" x14ac:dyDescent="0.2">
      <c r="A2768" s="143" t="s">
        <v>4733</v>
      </c>
      <c r="B2768" s="10" t="s">
        <v>4732</v>
      </c>
      <c r="C2768" s="143" t="s">
        <v>105</v>
      </c>
      <c r="D2768" s="142" t="s">
        <v>105</v>
      </c>
    </row>
    <row r="2769" spans="1:4" x14ac:dyDescent="0.2">
      <c r="A2769" s="143" t="s">
        <v>1456</v>
      </c>
      <c r="B2769" s="10" t="s">
        <v>1455</v>
      </c>
      <c r="C2769" s="143">
        <v>4800</v>
      </c>
      <c r="D2769" s="142">
        <v>450</v>
      </c>
    </row>
    <row r="2770" spans="1:4" x14ac:dyDescent="0.2">
      <c r="A2770" s="143" t="s">
        <v>9747</v>
      </c>
      <c r="B2770" s="10" t="s">
        <v>9746</v>
      </c>
      <c r="C2770" s="143">
        <v>10</v>
      </c>
      <c r="D2770" s="142">
        <v>1</v>
      </c>
    </row>
    <row r="2771" spans="1:4" x14ac:dyDescent="0.2">
      <c r="A2771" s="143" t="s">
        <v>293</v>
      </c>
      <c r="B2771" s="10" t="s">
        <v>292</v>
      </c>
      <c r="C2771" s="143">
        <v>600</v>
      </c>
      <c r="D2771" s="142">
        <v>60</v>
      </c>
    </row>
    <row r="2772" spans="1:4" x14ac:dyDescent="0.2">
      <c r="A2772" s="143" t="s">
        <v>5956</v>
      </c>
      <c r="B2772" s="10" t="s">
        <v>5955</v>
      </c>
      <c r="C2772" s="143">
        <v>22</v>
      </c>
      <c r="D2772" s="142">
        <v>14</v>
      </c>
    </row>
    <row r="2773" spans="1:4" x14ac:dyDescent="0.2">
      <c r="A2773" s="143" t="s">
        <v>7225</v>
      </c>
      <c r="B2773" s="10" t="s">
        <v>7224</v>
      </c>
      <c r="C2773" s="143">
        <v>10000</v>
      </c>
      <c r="D2773" s="142">
        <v>1000</v>
      </c>
    </row>
    <row r="2774" spans="1:4" x14ac:dyDescent="0.2">
      <c r="A2774" s="143" t="s">
        <v>12668</v>
      </c>
      <c r="B2774" s="10" t="s">
        <v>5004</v>
      </c>
      <c r="C2774" s="143"/>
      <c r="D2774" s="142">
        <v>0.71</v>
      </c>
    </row>
    <row r="2775" spans="1:4" x14ac:dyDescent="0.2">
      <c r="A2775" s="143" t="s">
        <v>12667</v>
      </c>
      <c r="B2775" s="10" t="s">
        <v>5003</v>
      </c>
      <c r="C2775" s="143">
        <v>2.8</v>
      </c>
      <c r="D2775" s="142">
        <v>0.56999999999999995</v>
      </c>
    </row>
    <row r="2776" spans="1:4" x14ac:dyDescent="0.2">
      <c r="A2776" s="143" t="s">
        <v>5002</v>
      </c>
      <c r="B2776" s="10" t="s">
        <v>5001</v>
      </c>
      <c r="C2776" s="143">
        <v>17</v>
      </c>
      <c r="D2776" s="142">
        <v>8.1</v>
      </c>
    </row>
    <row r="2777" spans="1:4" x14ac:dyDescent="0.2">
      <c r="A2777" s="143" t="s">
        <v>4701</v>
      </c>
      <c r="B2777" s="10" t="s">
        <v>4700</v>
      </c>
      <c r="C2777" s="143" t="s">
        <v>105</v>
      </c>
      <c r="D2777" s="142" t="s">
        <v>105</v>
      </c>
    </row>
    <row r="2778" spans="1:4" x14ac:dyDescent="0.2">
      <c r="A2778" s="143" t="s">
        <v>11474</v>
      </c>
      <c r="B2778" s="10" t="s">
        <v>11473</v>
      </c>
      <c r="C2778" s="143">
        <v>10</v>
      </c>
      <c r="D2778" s="142">
        <v>1</v>
      </c>
    </row>
    <row r="2779" spans="1:4" x14ac:dyDescent="0.2">
      <c r="A2779" s="143" t="s">
        <v>611</v>
      </c>
      <c r="B2779" s="10" t="s">
        <v>610</v>
      </c>
      <c r="C2779" s="143">
        <v>10000</v>
      </c>
      <c r="D2779" s="142">
        <v>1000</v>
      </c>
    </row>
    <row r="2780" spans="1:4" x14ac:dyDescent="0.2">
      <c r="A2780" s="143" t="s">
        <v>324</v>
      </c>
      <c r="B2780" s="10" t="s">
        <v>323</v>
      </c>
      <c r="C2780" s="143">
        <v>50000</v>
      </c>
      <c r="D2780" s="142">
        <v>5000</v>
      </c>
    </row>
    <row r="2781" spans="1:4" x14ac:dyDescent="0.2">
      <c r="A2781" s="143" t="s">
        <v>321</v>
      </c>
      <c r="B2781" s="10" t="s">
        <v>320</v>
      </c>
      <c r="C2781" s="143">
        <v>400</v>
      </c>
      <c r="D2781" s="142">
        <v>40</v>
      </c>
    </row>
    <row r="2782" spans="1:4" x14ac:dyDescent="0.2">
      <c r="A2782" s="143" t="s">
        <v>322</v>
      </c>
      <c r="B2782" s="10" t="s">
        <v>320</v>
      </c>
      <c r="C2782" s="143" t="s">
        <v>105</v>
      </c>
      <c r="D2782" s="142" t="s">
        <v>105</v>
      </c>
    </row>
    <row r="2783" spans="1:4" x14ac:dyDescent="0.2">
      <c r="A2783" s="143" t="s">
        <v>358</v>
      </c>
      <c r="B2783" s="10" t="s">
        <v>357</v>
      </c>
      <c r="C2783" s="143">
        <v>10000</v>
      </c>
      <c r="D2783" s="142">
        <v>1000</v>
      </c>
    </row>
    <row r="2784" spans="1:4" x14ac:dyDescent="0.2">
      <c r="A2784" s="143" t="s">
        <v>2201</v>
      </c>
      <c r="B2784" s="10" t="s">
        <v>2200</v>
      </c>
      <c r="C2784" s="143">
        <v>140</v>
      </c>
      <c r="D2784" s="142">
        <v>14</v>
      </c>
    </row>
    <row r="2785" spans="1:4" x14ac:dyDescent="0.2">
      <c r="A2785" s="143" t="s">
        <v>5664</v>
      </c>
      <c r="B2785" s="10" t="s">
        <v>5663</v>
      </c>
      <c r="C2785" s="143">
        <v>10000</v>
      </c>
      <c r="D2785" s="142">
        <v>1000</v>
      </c>
    </row>
    <row r="2786" spans="1:4" x14ac:dyDescent="0.2">
      <c r="A2786" s="143" t="s">
        <v>12031</v>
      </c>
      <c r="B2786" s="10" t="s">
        <v>12030</v>
      </c>
      <c r="C2786" s="143">
        <v>10000</v>
      </c>
      <c r="D2786" s="142">
        <v>1000</v>
      </c>
    </row>
    <row r="2787" spans="1:4" x14ac:dyDescent="0.2">
      <c r="A2787" s="143" t="s">
        <v>839</v>
      </c>
      <c r="B2787" s="10" t="s">
        <v>838</v>
      </c>
      <c r="C2787" s="143" t="s">
        <v>105</v>
      </c>
      <c r="D2787" s="142" t="s">
        <v>105</v>
      </c>
    </row>
    <row r="2788" spans="1:4" x14ac:dyDescent="0.2">
      <c r="A2788" s="143" t="s">
        <v>11682</v>
      </c>
      <c r="B2788" s="10" t="s">
        <v>11681</v>
      </c>
      <c r="C2788" s="143">
        <v>10000</v>
      </c>
      <c r="D2788" s="142">
        <v>1000</v>
      </c>
    </row>
    <row r="2789" spans="1:4" x14ac:dyDescent="0.2">
      <c r="A2789" s="143" t="s">
        <v>353</v>
      </c>
      <c r="B2789" s="10" t="s">
        <v>352</v>
      </c>
      <c r="C2789" s="143" t="s">
        <v>105</v>
      </c>
      <c r="D2789" s="142" t="s">
        <v>105</v>
      </c>
    </row>
    <row r="2790" spans="1:4" x14ac:dyDescent="0.2">
      <c r="A2790" s="143" t="s">
        <v>354</v>
      </c>
      <c r="B2790" s="10" t="s">
        <v>352</v>
      </c>
      <c r="C2790" s="143">
        <v>1000</v>
      </c>
      <c r="D2790" s="142">
        <v>100</v>
      </c>
    </row>
    <row r="2791" spans="1:4" x14ac:dyDescent="0.2">
      <c r="A2791" s="143" t="s">
        <v>4777</v>
      </c>
      <c r="B2791" s="10" t="s">
        <v>4776</v>
      </c>
      <c r="C2791" s="143" t="s">
        <v>105</v>
      </c>
      <c r="D2791" s="142" t="s">
        <v>105</v>
      </c>
    </row>
    <row r="2792" spans="1:4" x14ac:dyDescent="0.2">
      <c r="A2792" s="143" t="s">
        <v>144</v>
      </c>
      <c r="B2792" s="10" t="s">
        <v>143</v>
      </c>
      <c r="C2792" s="143">
        <v>2340</v>
      </c>
      <c r="D2792" s="142">
        <v>234</v>
      </c>
    </row>
    <row r="2793" spans="1:4" x14ac:dyDescent="0.2">
      <c r="A2793" s="143" t="s">
        <v>4507</v>
      </c>
      <c r="B2793" s="10" t="s">
        <v>4506</v>
      </c>
      <c r="C2793" s="143">
        <v>16</v>
      </c>
      <c r="D2793" s="142">
        <v>0.54</v>
      </c>
    </row>
    <row r="2794" spans="1:4" x14ac:dyDescent="0.2">
      <c r="A2794" s="143" t="s">
        <v>4505</v>
      </c>
      <c r="B2794" s="10" t="s">
        <v>4504</v>
      </c>
      <c r="C2794" s="143">
        <v>10000</v>
      </c>
      <c r="D2794" s="142">
        <v>1000</v>
      </c>
    </row>
    <row r="2795" spans="1:4" x14ac:dyDescent="0.2">
      <c r="A2795" s="143" t="s">
        <v>1361</v>
      </c>
      <c r="B2795" s="10" t="s">
        <v>1360</v>
      </c>
      <c r="C2795" s="143" t="s">
        <v>105</v>
      </c>
      <c r="D2795" s="142" t="s">
        <v>105</v>
      </c>
    </row>
    <row r="2796" spans="1:4" x14ac:dyDescent="0.2">
      <c r="A2796" s="143" t="s">
        <v>3525</v>
      </c>
      <c r="B2796" s="10" t="s">
        <v>3524</v>
      </c>
      <c r="C2796" s="143" t="s">
        <v>105</v>
      </c>
      <c r="D2796" s="142" t="s">
        <v>105</v>
      </c>
    </row>
    <row r="2797" spans="1:4" x14ac:dyDescent="0.2">
      <c r="A2797" s="143" t="s">
        <v>605</v>
      </c>
      <c r="B2797" s="10" t="s">
        <v>604</v>
      </c>
      <c r="C2797" s="143">
        <v>100</v>
      </c>
      <c r="D2797" s="142">
        <v>10</v>
      </c>
    </row>
    <row r="2798" spans="1:4" x14ac:dyDescent="0.2">
      <c r="A2798" s="143" t="s">
        <v>1561</v>
      </c>
      <c r="B2798" s="10" t="s">
        <v>1560</v>
      </c>
      <c r="C2798" s="143">
        <v>20</v>
      </c>
      <c r="D2798" s="142">
        <v>2</v>
      </c>
    </row>
    <row r="2799" spans="1:4" x14ac:dyDescent="0.2">
      <c r="A2799" s="143" t="s">
        <v>4618</v>
      </c>
      <c r="B2799" s="10" t="s">
        <v>4617</v>
      </c>
      <c r="C2799" s="143">
        <v>20</v>
      </c>
      <c r="D2799" s="142">
        <v>2</v>
      </c>
    </row>
    <row r="2800" spans="1:4" x14ac:dyDescent="0.2">
      <c r="A2800" s="143" t="s">
        <v>2666</v>
      </c>
      <c r="B2800" s="10" t="s">
        <v>2665</v>
      </c>
      <c r="C2800" s="143">
        <v>40</v>
      </c>
      <c r="D2800" s="142">
        <v>4</v>
      </c>
    </row>
    <row r="2801" spans="1:4" x14ac:dyDescent="0.2">
      <c r="A2801" s="143" t="s">
        <v>2400</v>
      </c>
      <c r="B2801" s="10" t="s">
        <v>2399</v>
      </c>
      <c r="C2801" s="143">
        <v>125</v>
      </c>
      <c r="D2801" s="142">
        <v>12.5</v>
      </c>
    </row>
    <row r="2802" spans="1:4" x14ac:dyDescent="0.2">
      <c r="A2802" s="143" t="s">
        <v>6726</v>
      </c>
      <c r="B2802" s="10" t="s">
        <v>6725</v>
      </c>
      <c r="C2802" s="143">
        <v>20</v>
      </c>
      <c r="D2802" s="142">
        <v>2</v>
      </c>
    </row>
    <row r="2803" spans="1:4" x14ac:dyDescent="0.2">
      <c r="A2803" s="143" t="s">
        <v>116</v>
      </c>
      <c r="B2803" s="10" t="s">
        <v>115</v>
      </c>
      <c r="C2803" s="143">
        <v>1000</v>
      </c>
      <c r="D2803" s="142">
        <v>100</v>
      </c>
    </row>
    <row r="2804" spans="1:4" x14ac:dyDescent="0.2">
      <c r="A2804" s="143" t="s">
        <v>9781</v>
      </c>
      <c r="B2804" s="10" t="s">
        <v>9780</v>
      </c>
      <c r="C2804" s="143">
        <v>20</v>
      </c>
      <c r="D2804" s="142">
        <v>2</v>
      </c>
    </row>
    <row r="2805" spans="1:4" x14ac:dyDescent="0.2">
      <c r="A2805" s="143" t="s">
        <v>404</v>
      </c>
      <c r="B2805" s="10" t="s">
        <v>403</v>
      </c>
      <c r="C2805" s="143">
        <v>2</v>
      </c>
      <c r="D2805" s="142">
        <v>0.2</v>
      </c>
    </row>
    <row r="2806" spans="1:4" x14ac:dyDescent="0.2">
      <c r="A2806" s="143" t="s">
        <v>6300</v>
      </c>
      <c r="B2806" s="10" t="s">
        <v>6299</v>
      </c>
      <c r="C2806" s="143" t="s">
        <v>105</v>
      </c>
      <c r="D2806" s="142" t="s">
        <v>105</v>
      </c>
    </row>
    <row r="2807" spans="1:4" x14ac:dyDescent="0.2">
      <c r="A2807" s="143" t="s">
        <v>9118</v>
      </c>
      <c r="B2807" s="10" t="s">
        <v>9117</v>
      </c>
      <c r="C2807" s="143">
        <v>10</v>
      </c>
      <c r="D2807" s="142">
        <v>1</v>
      </c>
    </row>
    <row r="2808" spans="1:4" x14ac:dyDescent="0.2">
      <c r="A2808" s="143" t="s">
        <v>9126</v>
      </c>
      <c r="B2808" s="10" t="s">
        <v>9125</v>
      </c>
      <c r="C2808" s="143">
        <v>210</v>
      </c>
      <c r="D2808" s="142">
        <v>21</v>
      </c>
    </row>
    <row r="2809" spans="1:4" x14ac:dyDescent="0.2">
      <c r="A2809" s="143" t="s">
        <v>7507</v>
      </c>
      <c r="B2809" s="10" t="s">
        <v>7506</v>
      </c>
      <c r="C2809" s="143">
        <v>230</v>
      </c>
      <c r="D2809" s="142">
        <v>23</v>
      </c>
    </row>
    <row r="2810" spans="1:4" x14ac:dyDescent="0.2">
      <c r="A2810" s="143" t="s">
        <v>2408</v>
      </c>
      <c r="B2810" s="10" t="s">
        <v>2407</v>
      </c>
      <c r="C2810" s="143" t="s">
        <v>105</v>
      </c>
      <c r="D2810" s="142" t="s">
        <v>105</v>
      </c>
    </row>
    <row r="2811" spans="1:4" x14ac:dyDescent="0.2">
      <c r="A2811" s="143" t="s">
        <v>6634</v>
      </c>
      <c r="B2811" s="10" t="s">
        <v>6633</v>
      </c>
      <c r="C2811" s="143" t="s">
        <v>105</v>
      </c>
      <c r="D2811" s="142" t="s">
        <v>105</v>
      </c>
    </row>
    <row r="2812" spans="1:4" x14ac:dyDescent="0.2">
      <c r="A2812" s="143" t="s">
        <v>7918</v>
      </c>
      <c r="B2812" s="10" t="s">
        <v>7917</v>
      </c>
      <c r="C2812" s="143">
        <v>1500</v>
      </c>
      <c r="D2812" s="142">
        <v>150</v>
      </c>
    </row>
    <row r="2813" spans="1:4" x14ac:dyDescent="0.2">
      <c r="A2813" s="143" t="s">
        <v>1963</v>
      </c>
      <c r="B2813" s="10" t="s">
        <v>1962</v>
      </c>
      <c r="C2813" s="143">
        <v>800</v>
      </c>
      <c r="D2813" s="142">
        <v>80</v>
      </c>
    </row>
    <row r="2814" spans="1:4" x14ac:dyDescent="0.2">
      <c r="A2814" s="143" t="s">
        <v>3818</v>
      </c>
      <c r="B2814" s="10" t="s">
        <v>3817</v>
      </c>
      <c r="C2814" s="143">
        <v>180</v>
      </c>
      <c r="D2814" s="142">
        <v>18</v>
      </c>
    </row>
    <row r="2815" spans="1:4" x14ac:dyDescent="0.2">
      <c r="A2815" s="143" t="s">
        <v>3822</v>
      </c>
      <c r="B2815" s="10" t="s">
        <v>3821</v>
      </c>
      <c r="C2815" s="143">
        <v>180</v>
      </c>
      <c r="D2815" s="142">
        <v>18</v>
      </c>
    </row>
    <row r="2816" spans="1:4" x14ac:dyDescent="0.2">
      <c r="A2816" s="143" t="s">
        <v>9763</v>
      </c>
      <c r="B2816" s="10" t="s">
        <v>9762</v>
      </c>
      <c r="C2816" s="143">
        <v>4400</v>
      </c>
      <c r="D2816" s="142">
        <v>440</v>
      </c>
    </row>
    <row r="2817" spans="1:4" x14ac:dyDescent="0.2">
      <c r="A2817" s="143" t="s">
        <v>6558</v>
      </c>
      <c r="B2817" s="10" t="s">
        <v>6557</v>
      </c>
      <c r="C2817" s="143" t="s">
        <v>105</v>
      </c>
      <c r="D2817" s="142" t="s">
        <v>105</v>
      </c>
    </row>
    <row r="2818" spans="1:4" x14ac:dyDescent="0.2">
      <c r="A2818" s="143" t="s">
        <v>6559</v>
      </c>
      <c r="B2818" s="10" t="s">
        <v>6557</v>
      </c>
      <c r="C2818" s="143">
        <v>1000</v>
      </c>
      <c r="D2818" s="142">
        <v>100</v>
      </c>
    </row>
    <row r="2819" spans="1:4" x14ac:dyDescent="0.2">
      <c r="A2819" s="143" t="s">
        <v>4517</v>
      </c>
      <c r="B2819" s="10" t="s">
        <v>4516</v>
      </c>
      <c r="C2819" s="143">
        <v>100</v>
      </c>
      <c r="D2819" s="142">
        <v>10</v>
      </c>
    </row>
    <row r="2820" spans="1:4" x14ac:dyDescent="0.2">
      <c r="A2820" s="143" t="s">
        <v>10018</v>
      </c>
      <c r="B2820" s="10" t="s">
        <v>10017</v>
      </c>
      <c r="C2820" s="143">
        <v>50</v>
      </c>
      <c r="D2820" s="142">
        <v>5</v>
      </c>
    </row>
    <row r="2821" spans="1:4" x14ac:dyDescent="0.2">
      <c r="A2821" s="143" t="s">
        <v>4486</v>
      </c>
      <c r="B2821" s="10" t="s">
        <v>4485</v>
      </c>
      <c r="C2821" s="143">
        <v>100</v>
      </c>
      <c r="D2821" s="142">
        <v>10</v>
      </c>
    </row>
    <row r="2822" spans="1:4" x14ac:dyDescent="0.2">
      <c r="A2822" s="143" t="s">
        <v>1483</v>
      </c>
      <c r="B2822" s="10" t="s">
        <v>1482</v>
      </c>
      <c r="C2822" s="143">
        <v>30</v>
      </c>
      <c r="D2822" s="142">
        <v>3</v>
      </c>
    </row>
    <row r="2823" spans="1:4" x14ac:dyDescent="0.2">
      <c r="A2823" s="143" t="s">
        <v>8836</v>
      </c>
      <c r="B2823" s="10" t="s">
        <v>8835</v>
      </c>
      <c r="C2823" s="143" t="s">
        <v>105</v>
      </c>
      <c r="D2823" s="142" t="s">
        <v>105</v>
      </c>
    </row>
    <row r="2824" spans="1:4" x14ac:dyDescent="0.2">
      <c r="A2824" s="143" t="s">
        <v>8834</v>
      </c>
      <c r="B2824" s="10" t="s">
        <v>8833</v>
      </c>
      <c r="C2824" s="143" t="s">
        <v>105</v>
      </c>
      <c r="D2824" s="142" t="s">
        <v>105</v>
      </c>
    </row>
    <row r="2825" spans="1:4" x14ac:dyDescent="0.2">
      <c r="A2825" s="143" t="s">
        <v>3089</v>
      </c>
      <c r="B2825" s="10" t="s">
        <v>3088</v>
      </c>
      <c r="C2825" s="143">
        <v>30</v>
      </c>
      <c r="D2825" s="142">
        <v>3</v>
      </c>
    </row>
    <row r="2826" spans="1:4" x14ac:dyDescent="0.2">
      <c r="A2826" s="143" t="s">
        <v>3087</v>
      </c>
      <c r="B2826" s="10" t="s">
        <v>3086</v>
      </c>
      <c r="C2826" s="143" t="s">
        <v>105</v>
      </c>
      <c r="D2826" s="142" t="s">
        <v>105</v>
      </c>
    </row>
    <row r="2827" spans="1:4" x14ac:dyDescent="0.2">
      <c r="A2827" s="143" t="s">
        <v>1081</v>
      </c>
      <c r="B2827" s="10" t="s">
        <v>1080</v>
      </c>
      <c r="C2827" s="143">
        <v>1500</v>
      </c>
      <c r="D2827" s="142">
        <v>150</v>
      </c>
    </row>
    <row r="2828" spans="1:4" x14ac:dyDescent="0.2">
      <c r="A2828" s="143" t="s">
        <v>1082</v>
      </c>
      <c r="B2828" s="10" t="s">
        <v>1080</v>
      </c>
      <c r="C2828" s="143" t="s">
        <v>105</v>
      </c>
      <c r="D2828" s="142" t="s">
        <v>105</v>
      </c>
    </row>
    <row r="2829" spans="1:4" x14ac:dyDescent="0.2">
      <c r="A2829" s="143" t="s">
        <v>4527</v>
      </c>
      <c r="B2829" s="10" t="s">
        <v>4526</v>
      </c>
      <c r="C2829" s="143">
        <v>50</v>
      </c>
      <c r="D2829" s="142">
        <v>5</v>
      </c>
    </row>
    <row r="2830" spans="1:4" x14ac:dyDescent="0.2">
      <c r="A2830" s="143" t="s">
        <v>1743</v>
      </c>
      <c r="B2830" s="10" t="s">
        <v>1742</v>
      </c>
      <c r="C2830" s="143">
        <v>46</v>
      </c>
      <c r="D2830" s="142">
        <v>4.5999999999999996</v>
      </c>
    </row>
    <row r="2831" spans="1:4" x14ac:dyDescent="0.2">
      <c r="A2831" s="143" t="s">
        <v>7926</v>
      </c>
      <c r="B2831" s="10" t="s">
        <v>7925</v>
      </c>
      <c r="C2831" s="143">
        <v>190</v>
      </c>
      <c r="D2831" s="142">
        <v>7.9</v>
      </c>
    </row>
    <row r="2832" spans="1:4" x14ac:dyDescent="0.2">
      <c r="A2832" s="143" t="s">
        <v>7755</v>
      </c>
      <c r="B2832" s="10" t="s">
        <v>7754</v>
      </c>
      <c r="C2832" s="143" t="s">
        <v>105</v>
      </c>
      <c r="D2832" s="142" t="s">
        <v>105</v>
      </c>
    </row>
    <row r="2833" spans="1:4" x14ac:dyDescent="0.2">
      <c r="A2833" s="143" t="s">
        <v>1813</v>
      </c>
      <c r="B2833" s="10" t="s">
        <v>1812</v>
      </c>
      <c r="C2833" s="143">
        <v>0.5</v>
      </c>
      <c r="D2833" s="142">
        <v>0.05</v>
      </c>
    </row>
    <row r="2834" spans="1:4" x14ac:dyDescent="0.2">
      <c r="A2834" s="143" t="s">
        <v>11964</v>
      </c>
      <c r="B2834" s="10" t="s">
        <v>11963</v>
      </c>
      <c r="C2834" s="143">
        <v>250</v>
      </c>
      <c r="D2834" s="142">
        <v>25</v>
      </c>
    </row>
    <row r="2835" spans="1:4" x14ac:dyDescent="0.2">
      <c r="A2835" s="143" t="s">
        <v>3376</v>
      </c>
      <c r="B2835" s="10" t="s">
        <v>3375</v>
      </c>
      <c r="C2835" s="143">
        <v>1000</v>
      </c>
      <c r="D2835" s="142">
        <v>100</v>
      </c>
    </row>
    <row r="2836" spans="1:4" x14ac:dyDescent="0.2">
      <c r="A2836" s="143" t="s">
        <v>1707</v>
      </c>
      <c r="B2836" s="10" t="s">
        <v>1706</v>
      </c>
      <c r="C2836" s="143" t="s">
        <v>105</v>
      </c>
      <c r="D2836" s="142" t="s">
        <v>105</v>
      </c>
    </row>
    <row r="2837" spans="1:4" x14ac:dyDescent="0.2">
      <c r="A2837" s="143" t="s">
        <v>1504</v>
      </c>
      <c r="B2837" s="10" t="s">
        <v>1503</v>
      </c>
      <c r="C2837" s="143">
        <v>13</v>
      </c>
      <c r="D2837" s="142">
        <v>1.3</v>
      </c>
    </row>
    <row r="2838" spans="1:4" x14ac:dyDescent="0.2">
      <c r="A2838" s="143" t="s">
        <v>10087</v>
      </c>
      <c r="B2838" s="10" t="s">
        <v>10086</v>
      </c>
      <c r="C2838" s="143" t="s">
        <v>105</v>
      </c>
      <c r="D2838" s="142" t="s">
        <v>105</v>
      </c>
    </row>
    <row r="2839" spans="1:4" x14ac:dyDescent="0.2">
      <c r="A2839" s="143" t="s">
        <v>11429</v>
      </c>
      <c r="B2839" s="10" t="s">
        <v>11428</v>
      </c>
      <c r="C2839" s="143">
        <v>2</v>
      </c>
      <c r="D2839" s="142">
        <v>0.2</v>
      </c>
    </row>
    <row r="2840" spans="1:4" x14ac:dyDescent="0.2">
      <c r="A2840" s="143" t="s">
        <v>8001</v>
      </c>
      <c r="B2840" s="10" t="s">
        <v>8000</v>
      </c>
      <c r="C2840" s="143">
        <v>100</v>
      </c>
      <c r="D2840" s="142">
        <v>10</v>
      </c>
    </row>
    <row r="2841" spans="1:4" x14ac:dyDescent="0.2">
      <c r="A2841" s="143" t="s">
        <v>4753</v>
      </c>
      <c r="B2841" s="10" t="s">
        <v>4752</v>
      </c>
      <c r="C2841" s="143" t="s">
        <v>105</v>
      </c>
      <c r="D2841" s="142" t="s">
        <v>105</v>
      </c>
    </row>
    <row r="2842" spans="1:4" x14ac:dyDescent="0.2">
      <c r="A2842" s="143" t="s">
        <v>6491</v>
      </c>
      <c r="B2842" s="10" t="s">
        <v>6490</v>
      </c>
      <c r="C2842" s="143">
        <v>110</v>
      </c>
      <c r="D2842" s="142">
        <v>14</v>
      </c>
    </row>
    <row r="2843" spans="1:4" x14ac:dyDescent="0.2">
      <c r="A2843" s="143" t="s">
        <v>6697</v>
      </c>
      <c r="B2843" s="10" t="s">
        <v>6696</v>
      </c>
      <c r="C2843" s="143">
        <v>110</v>
      </c>
      <c r="D2843" s="142">
        <v>14</v>
      </c>
    </row>
    <row r="2844" spans="1:4" x14ac:dyDescent="0.2">
      <c r="A2844" s="143" t="s">
        <v>7697</v>
      </c>
      <c r="B2844" s="10" t="s">
        <v>7696</v>
      </c>
      <c r="C2844" s="143">
        <v>50</v>
      </c>
      <c r="D2844" s="142">
        <v>5</v>
      </c>
    </row>
    <row r="2845" spans="1:4" x14ac:dyDescent="0.2">
      <c r="A2845" s="143" t="s">
        <v>939</v>
      </c>
      <c r="B2845" s="10" t="s">
        <v>938</v>
      </c>
      <c r="C2845" s="143">
        <v>100</v>
      </c>
      <c r="D2845" s="142">
        <v>10</v>
      </c>
    </row>
    <row r="2846" spans="1:4" x14ac:dyDescent="0.2">
      <c r="A2846" s="143" t="s">
        <v>925</v>
      </c>
      <c r="B2846" s="10" t="s">
        <v>924</v>
      </c>
      <c r="C2846" s="143">
        <v>2000</v>
      </c>
      <c r="D2846" s="142">
        <v>200</v>
      </c>
    </row>
    <row r="2847" spans="1:4" x14ac:dyDescent="0.2">
      <c r="A2847" s="143" t="s">
        <v>8953</v>
      </c>
      <c r="B2847" s="10" t="s">
        <v>8952</v>
      </c>
      <c r="C2847" s="143">
        <v>400</v>
      </c>
      <c r="D2847" s="142">
        <v>40</v>
      </c>
    </row>
    <row r="2848" spans="1:4" x14ac:dyDescent="0.2">
      <c r="A2848" s="143" t="s">
        <v>2537</v>
      </c>
      <c r="B2848" s="10" t="s">
        <v>2536</v>
      </c>
      <c r="C2848" s="143" t="s">
        <v>105</v>
      </c>
      <c r="D2848" s="142" t="s">
        <v>105</v>
      </c>
    </row>
    <row r="2849" spans="1:4" x14ac:dyDescent="0.2">
      <c r="A2849" s="143" t="s">
        <v>2538</v>
      </c>
      <c r="B2849" s="10" t="s">
        <v>2536</v>
      </c>
      <c r="C2849" s="143">
        <v>600</v>
      </c>
      <c r="D2849" s="142">
        <v>60</v>
      </c>
    </row>
    <row r="2850" spans="1:4" x14ac:dyDescent="0.2">
      <c r="A2850" s="143" t="s">
        <v>8412</v>
      </c>
      <c r="B2850" s="10" t="s">
        <v>8411</v>
      </c>
      <c r="C2850" s="143">
        <v>360</v>
      </c>
      <c r="D2850" s="142">
        <v>36</v>
      </c>
    </row>
    <row r="2851" spans="1:4" x14ac:dyDescent="0.2">
      <c r="A2851" s="143" t="s">
        <v>959</v>
      </c>
      <c r="B2851" s="10" t="s">
        <v>958</v>
      </c>
      <c r="C2851" s="143">
        <v>83</v>
      </c>
      <c r="D2851" s="142">
        <v>8.3000000000000007</v>
      </c>
    </row>
    <row r="2852" spans="1:4" x14ac:dyDescent="0.2">
      <c r="A2852" s="143" t="s">
        <v>3505</v>
      </c>
      <c r="B2852" s="10" t="s">
        <v>3504</v>
      </c>
      <c r="C2852" s="143">
        <v>100</v>
      </c>
      <c r="D2852" s="142">
        <v>10</v>
      </c>
    </row>
    <row r="2853" spans="1:4" x14ac:dyDescent="0.2">
      <c r="A2853" s="143" t="s">
        <v>9370</v>
      </c>
      <c r="B2853" s="10" t="s">
        <v>9369</v>
      </c>
      <c r="C2853" s="143" t="s">
        <v>105</v>
      </c>
      <c r="D2853" s="142" t="s">
        <v>105</v>
      </c>
    </row>
    <row r="2854" spans="1:4" x14ac:dyDescent="0.2">
      <c r="A2854" s="143" t="s">
        <v>9371</v>
      </c>
      <c r="B2854" s="10" t="s">
        <v>9369</v>
      </c>
      <c r="C2854" s="143">
        <v>500</v>
      </c>
      <c r="D2854" s="142">
        <v>50</v>
      </c>
    </row>
    <row r="2855" spans="1:4" x14ac:dyDescent="0.2">
      <c r="A2855" s="143" t="s">
        <v>6636</v>
      </c>
      <c r="B2855" s="10" t="s">
        <v>6635</v>
      </c>
      <c r="C2855" s="143">
        <v>100</v>
      </c>
      <c r="D2855" s="142">
        <v>10</v>
      </c>
    </row>
    <row r="2856" spans="1:4" x14ac:dyDescent="0.2">
      <c r="A2856" s="143" t="s">
        <v>2653</v>
      </c>
      <c r="B2856" s="10" t="s">
        <v>2652</v>
      </c>
      <c r="C2856" s="143">
        <v>46</v>
      </c>
      <c r="D2856" s="142">
        <v>4.5999999999999996</v>
      </c>
    </row>
    <row r="2857" spans="1:4" x14ac:dyDescent="0.2">
      <c r="A2857" s="143" t="s">
        <v>9182</v>
      </c>
      <c r="B2857" s="10" t="s">
        <v>9181</v>
      </c>
      <c r="C2857" s="143">
        <v>50</v>
      </c>
      <c r="D2857" s="142">
        <v>5</v>
      </c>
    </row>
    <row r="2858" spans="1:4" x14ac:dyDescent="0.2">
      <c r="A2858" s="143" t="s">
        <v>8568</v>
      </c>
      <c r="B2858" s="10" t="s">
        <v>8567</v>
      </c>
      <c r="C2858" s="143">
        <v>150</v>
      </c>
      <c r="D2858" s="142">
        <v>15</v>
      </c>
    </row>
    <row r="2859" spans="1:4" x14ac:dyDescent="0.2">
      <c r="A2859" s="143" t="s">
        <v>2927</v>
      </c>
      <c r="B2859" s="10" t="s">
        <v>2926</v>
      </c>
      <c r="C2859" s="143">
        <v>180</v>
      </c>
      <c r="D2859" s="142">
        <v>18</v>
      </c>
    </row>
    <row r="2860" spans="1:4" x14ac:dyDescent="0.2">
      <c r="A2860" s="143" t="s">
        <v>8654</v>
      </c>
      <c r="B2860" s="10" t="s">
        <v>8653</v>
      </c>
      <c r="C2860" s="143" t="s">
        <v>105</v>
      </c>
      <c r="D2860" s="142" t="s">
        <v>105</v>
      </c>
    </row>
    <row r="2861" spans="1:4" x14ac:dyDescent="0.2">
      <c r="A2861" s="143" t="s">
        <v>8655</v>
      </c>
      <c r="B2861" s="10" t="s">
        <v>8653</v>
      </c>
      <c r="C2861" s="143">
        <v>1000</v>
      </c>
      <c r="D2861" s="142">
        <v>100</v>
      </c>
    </row>
    <row r="2862" spans="1:4" x14ac:dyDescent="0.2">
      <c r="A2862" s="143" t="s">
        <v>8330</v>
      </c>
      <c r="B2862" s="10" t="s">
        <v>8329</v>
      </c>
      <c r="C2862" s="143" t="s">
        <v>105</v>
      </c>
      <c r="D2862" s="142" t="s">
        <v>105</v>
      </c>
    </row>
    <row r="2863" spans="1:4" x14ac:dyDescent="0.2">
      <c r="A2863" s="143" t="s">
        <v>8331</v>
      </c>
      <c r="B2863" s="10" t="s">
        <v>8329</v>
      </c>
      <c r="C2863" s="143">
        <v>1000</v>
      </c>
      <c r="D2863" s="142">
        <v>100</v>
      </c>
    </row>
    <row r="2864" spans="1:4" x14ac:dyDescent="0.2">
      <c r="A2864" s="143" t="s">
        <v>10383</v>
      </c>
      <c r="B2864" s="10" t="s">
        <v>10382</v>
      </c>
      <c r="C2864" s="143">
        <v>1000</v>
      </c>
      <c r="D2864" s="142">
        <v>100</v>
      </c>
    </row>
    <row r="2865" spans="1:4" x14ac:dyDescent="0.2">
      <c r="A2865" s="143" t="s">
        <v>1179</v>
      </c>
      <c r="B2865" s="10" t="s">
        <v>1178</v>
      </c>
      <c r="C2865" s="143" t="s">
        <v>105</v>
      </c>
      <c r="D2865" s="142" t="s">
        <v>105</v>
      </c>
    </row>
    <row r="2866" spans="1:4" x14ac:dyDescent="0.2">
      <c r="A2866" s="143" t="s">
        <v>12467</v>
      </c>
      <c r="B2866" s="10" t="s">
        <v>12466</v>
      </c>
      <c r="C2866" s="143">
        <v>0.39</v>
      </c>
      <c r="D2866" s="142">
        <v>4.3E-3</v>
      </c>
    </row>
    <row r="2867" spans="1:4" ht="28.5" x14ac:dyDescent="0.2">
      <c r="A2867" s="143" t="s">
        <v>2477</v>
      </c>
      <c r="B2867" s="10" t="s">
        <v>2476</v>
      </c>
      <c r="C2867" s="143">
        <v>8.1</v>
      </c>
      <c r="D2867" s="142">
        <v>0.55000000000000004</v>
      </c>
    </row>
    <row r="2868" spans="1:4" x14ac:dyDescent="0.2">
      <c r="A2868" s="143" t="s">
        <v>3999</v>
      </c>
      <c r="B2868" s="10" t="s">
        <v>3998</v>
      </c>
      <c r="C2868" s="143">
        <v>100</v>
      </c>
      <c r="D2868" s="142">
        <v>10</v>
      </c>
    </row>
    <row r="2869" spans="1:4" x14ac:dyDescent="0.2">
      <c r="A2869" s="143" t="s">
        <v>3816</v>
      </c>
      <c r="B2869" s="10" t="s">
        <v>3815</v>
      </c>
      <c r="C2869" s="143" t="s">
        <v>105</v>
      </c>
      <c r="D2869" s="142" t="s">
        <v>105</v>
      </c>
    </row>
    <row r="2870" spans="1:4" x14ac:dyDescent="0.2">
      <c r="A2870" s="143" t="s">
        <v>5714</v>
      </c>
      <c r="B2870" s="10" t="s">
        <v>5713</v>
      </c>
      <c r="C2870" s="143" t="s">
        <v>105</v>
      </c>
      <c r="D2870" s="142" t="s">
        <v>105</v>
      </c>
    </row>
    <row r="2871" spans="1:4" x14ac:dyDescent="0.2">
      <c r="A2871" s="143" t="s">
        <v>3523</v>
      </c>
      <c r="B2871" s="10" t="s">
        <v>3522</v>
      </c>
      <c r="C2871" s="143" t="s">
        <v>105</v>
      </c>
      <c r="D2871" s="142" t="s">
        <v>105</v>
      </c>
    </row>
    <row r="2872" spans="1:4" x14ac:dyDescent="0.2">
      <c r="A2872" s="143" t="s">
        <v>998</v>
      </c>
      <c r="B2872" s="10" t="s">
        <v>997</v>
      </c>
      <c r="C2872" s="143">
        <v>8200</v>
      </c>
      <c r="D2872" s="142">
        <v>820</v>
      </c>
    </row>
    <row r="2873" spans="1:4" x14ac:dyDescent="0.2">
      <c r="A2873" s="143" t="s">
        <v>428</v>
      </c>
      <c r="B2873" s="10" t="s">
        <v>427</v>
      </c>
      <c r="C2873" s="143">
        <v>70000</v>
      </c>
      <c r="D2873" s="142">
        <v>7000</v>
      </c>
    </row>
    <row r="2874" spans="1:4" x14ac:dyDescent="0.2">
      <c r="A2874" s="143" t="s">
        <v>7967</v>
      </c>
      <c r="B2874" s="10" t="s">
        <v>7966</v>
      </c>
      <c r="C2874" s="143">
        <v>460</v>
      </c>
      <c r="D2874" s="142">
        <v>46</v>
      </c>
    </row>
    <row r="2875" spans="1:4" x14ac:dyDescent="0.2">
      <c r="A2875" s="143" t="s">
        <v>766</v>
      </c>
      <c r="B2875" s="10" t="s">
        <v>765</v>
      </c>
      <c r="C2875" s="143">
        <v>2450</v>
      </c>
      <c r="D2875" s="142">
        <v>245</v>
      </c>
    </row>
    <row r="2876" spans="1:4" x14ac:dyDescent="0.2">
      <c r="A2876" s="143" t="s">
        <v>889</v>
      </c>
      <c r="B2876" s="10" t="s">
        <v>888</v>
      </c>
      <c r="C2876" s="143">
        <v>2000</v>
      </c>
      <c r="D2876" s="142">
        <v>200</v>
      </c>
    </row>
    <row r="2877" spans="1:4" x14ac:dyDescent="0.2">
      <c r="A2877" s="143" t="s">
        <v>3196</v>
      </c>
      <c r="B2877" s="10" t="s">
        <v>3195</v>
      </c>
      <c r="C2877" s="143">
        <v>5700</v>
      </c>
      <c r="D2877" s="142">
        <v>570</v>
      </c>
    </row>
    <row r="2878" spans="1:4" x14ac:dyDescent="0.2">
      <c r="A2878" s="143" t="s">
        <v>8949</v>
      </c>
      <c r="B2878" s="10" t="s">
        <v>8948</v>
      </c>
      <c r="C2878" s="143">
        <v>620</v>
      </c>
      <c r="D2878" s="142">
        <v>62</v>
      </c>
    </row>
    <row r="2879" spans="1:4" x14ac:dyDescent="0.2">
      <c r="A2879" s="143" t="s">
        <v>712</v>
      </c>
      <c r="B2879" s="10" t="s">
        <v>711</v>
      </c>
      <c r="C2879" s="143">
        <v>8.1</v>
      </c>
      <c r="D2879" s="142">
        <v>0.55000000000000004</v>
      </c>
    </row>
    <row r="2880" spans="1:4" x14ac:dyDescent="0.2">
      <c r="A2880" s="143" t="s">
        <v>587</v>
      </c>
      <c r="B2880" s="10" t="s">
        <v>586</v>
      </c>
      <c r="C2880" s="143">
        <v>50</v>
      </c>
      <c r="D2880" s="142">
        <v>5</v>
      </c>
    </row>
    <row r="2881" spans="1:4" x14ac:dyDescent="0.2">
      <c r="A2881" s="143" t="s">
        <v>2238</v>
      </c>
      <c r="B2881" s="10" t="s">
        <v>2237</v>
      </c>
      <c r="C2881" s="143">
        <v>1.8</v>
      </c>
      <c r="D2881" s="142">
        <v>0.18</v>
      </c>
    </row>
    <row r="2882" spans="1:4" x14ac:dyDescent="0.2">
      <c r="A2882" s="143" t="s">
        <v>2458</v>
      </c>
      <c r="B2882" s="10" t="s">
        <v>2457</v>
      </c>
      <c r="C2882" s="143">
        <v>500</v>
      </c>
      <c r="D2882" s="142">
        <v>50</v>
      </c>
    </row>
    <row r="2883" spans="1:4" x14ac:dyDescent="0.2">
      <c r="A2883" s="143" t="s">
        <v>6365</v>
      </c>
      <c r="B2883" s="10" t="s">
        <v>6364</v>
      </c>
      <c r="C2883" s="143" t="s">
        <v>105</v>
      </c>
      <c r="D2883" s="142" t="s">
        <v>105</v>
      </c>
    </row>
    <row r="2884" spans="1:4" x14ac:dyDescent="0.2">
      <c r="A2884" s="143" t="s">
        <v>1363</v>
      </c>
      <c r="B2884" s="10" t="s">
        <v>1362</v>
      </c>
      <c r="C2884" s="143">
        <v>20</v>
      </c>
      <c r="D2884" s="142">
        <v>2</v>
      </c>
    </row>
    <row r="2885" spans="1:4" x14ac:dyDescent="0.2">
      <c r="A2885" s="143" t="s">
        <v>6381</v>
      </c>
      <c r="B2885" s="10" t="s">
        <v>6380</v>
      </c>
      <c r="C2885" s="143" t="s">
        <v>105</v>
      </c>
      <c r="D2885" s="142" t="s">
        <v>105</v>
      </c>
    </row>
    <row r="2886" spans="1:4" x14ac:dyDescent="0.2">
      <c r="A2886" s="143" t="s">
        <v>11216</v>
      </c>
      <c r="B2886" s="10" t="s">
        <v>11215</v>
      </c>
      <c r="C2886" s="143">
        <v>10</v>
      </c>
      <c r="D2886" s="142">
        <v>1</v>
      </c>
    </row>
    <row r="2887" spans="1:4" x14ac:dyDescent="0.2">
      <c r="A2887" s="143" t="s">
        <v>1252</v>
      </c>
      <c r="B2887" s="10" t="s">
        <v>1251</v>
      </c>
      <c r="C2887" s="143" t="s">
        <v>105</v>
      </c>
      <c r="D2887" s="142" t="s">
        <v>105</v>
      </c>
    </row>
    <row r="2888" spans="1:4" x14ac:dyDescent="0.2">
      <c r="A2888" s="143" t="s">
        <v>7499</v>
      </c>
      <c r="B2888" s="10" t="s">
        <v>7498</v>
      </c>
      <c r="C2888" s="143">
        <v>800</v>
      </c>
      <c r="D2888" s="142">
        <v>80</v>
      </c>
    </row>
    <row r="2889" spans="1:4" x14ac:dyDescent="0.2">
      <c r="A2889" s="143" t="s">
        <v>9809</v>
      </c>
      <c r="B2889" s="10" t="s">
        <v>9808</v>
      </c>
      <c r="C2889" s="143">
        <v>0.8</v>
      </c>
      <c r="D2889" s="142">
        <v>0.08</v>
      </c>
    </row>
    <row r="2890" spans="1:4" x14ac:dyDescent="0.2">
      <c r="A2890" s="143" t="s">
        <v>4090</v>
      </c>
      <c r="B2890" s="10" t="s">
        <v>4089</v>
      </c>
      <c r="C2890" s="143">
        <v>0.1</v>
      </c>
      <c r="D2890" s="142">
        <v>0.01</v>
      </c>
    </row>
    <row r="2891" spans="1:4" x14ac:dyDescent="0.2">
      <c r="A2891" s="143" t="s">
        <v>6569</v>
      </c>
      <c r="B2891" s="10" t="s">
        <v>6568</v>
      </c>
      <c r="C2891" s="143" t="s">
        <v>105</v>
      </c>
      <c r="D2891" s="142" t="s">
        <v>105</v>
      </c>
    </row>
    <row r="2892" spans="1:4" x14ac:dyDescent="0.2">
      <c r="A2892" s="143" t="s">
        <v>8850</v>
      </c>
      <c r="B2892" s="10" t="s">
        <v>8849</v>
      </c>
      <c r="C2892" s="143">
        <v>50</v>
      </c>
      <c r="D2892" s="142">
        <v>5</v>
      </c>
    </row>
    <row r="2893" spans="1:4" x14ac:dyDescent="0.2">
      <c r="A2893" s="143" t="s">
        <v>3519</v>
      </c>
      <c r="B2893" s="10" t="s">
        <v>3518</v>
      </c>
      <c r="C2893" s="143" t="s">
        <v>105</v>
      </c>
      <c r="D2893" s="142" t="s">
        <v>105</v>
      </c>
    </row>
    <row r="2894" spans="1:4" x14ac:dyDescent="0.2">
      <c r="A2894" s="143" t="s">
        <v>8578</v>
      </c>
      <c r="B2894" s="10" t="s">
        <v>8577</v>
      </c>
      <c r="C2894" s="143">
        <v>140</v>
      </c>
      <c r="D2894" s="142">
        <v>14</v>
      </c>
    </row>
    <row r="2895" spans="1:4" x14ac:dyDescent="0.2">
      <c r="A2895" s="143" t="s">
        <v>1838</v>
      </c>
      <c r="B2895" s="10" t="s">
        <v>1837</v>
      </c>
      <c r="C2895" s="143">
        <v>100</v>
      </c>
      <c r="D2895" s="142">
        <v>10</v>
      </c>
    </row>
    <row r="2896" spans="1:4" x14ac:dyDescent="0.2">
      <c r="A2896" s="143" t="s">
        <v>6104</v>
      </c>
      <c r="B2896" s="10" t="s">
        <v>6103</v>
      </c>
      <c r="C2896" s="143">
        <v>1200</v>
      </c>
      <c r="D2896" s="142">
        <v>120</v>
      </c>
    </row>
    <row r="2897" spans="1:4" x14ac:dyDescent="0.2">
      <c r="A2897" s="143" t="s">
        <v>7399</v>
      </c>
      <c r="B2897" s="10" t="s">
        <v>7398</v>
      </c>
      <c r="C2897" s="143" t="s">
        <v>105</v>
      </c>
      <c r="D2897" s="142" t="s">
        <v>105</v>
      </c>
    </row>
    <row r="2898" spans="1:4" x14ac:dyDescent="0.2">
      <c r="A2898" s="143" t="s">
        <v>319</v>
      </c>
      <c r="B2898" s="10" t="s">
        <v>318</v>
      </c>
      <c r="C2898" s="143">
        <v>10</v>
      </c>
      <c r="D2898" s="142">
        <v>1</v>
      </c>
    </row>
    <row r="2899" spans="1:4" x14ac:dyDescent="0.2">
      <c r="A2899" s="143" t="s">
        <v>260</v>
      </c>
      <c r="B2899" s="10" t="s">
        <v>259</v>
      </c>
      <c r="C2899" s="143" t="s">
        <v>105</v>
      </c>
      <c r="D2899" s="142" t="s">
        <v>105</v>
      </c>
    </row>
    <row r="2900" spans="1:4" x14ac:dyDescent="0.2">
      <c r="A2900" s="143" t="s">
        <v>462</v>
      </c>
      <c r="B2900" s="10" t="s">
        <v>461</v>
      </c>
      <c r="C2900" s="143">
        <v>3500</v>
      </c>
      <c r="D2900" s="142">
        <v>350</v>
      </c>
    </row>
    <row r="2901" spans="1:4" x14ac:dyDescent="0.2">
      <c r="A2901" s="143" t="s">
        <v>9959</v>
      </c>
      <c r="B2901" s="10" t="s">
        <v>9958</v>
      </c>
      <c r="C2901" s="143" t="s">
        <v>105</v>
      </c>
      <c r="D2901" s="142" t="s">
        <v>105</v>
      </c>
    </row>
    <row r="2902" spans="1:4" x14ac:dyDescent="0.2">
      <c r="A2902" s="143" t="s">
        <v>3334</v>
      </c>
      <c r="B2902" s="10" t="s">
        <v>3333</v>
      </c>
      <c r="C2902" s="143">
        <v>960</v>
      </c>
      <c r="D2902" s="142">
        <v>96</v>
      </c>
    </row>
    <row r="2903" spans="1:4" x14ac:dyDescent="0.2">
      <c r="A2903" s="143" t="s">
        <v>7840</v>
      </c>
      <c r="B2903" s="10" t="s">
        <v>7839</v>
      </c>
      <c r="C2903" s="143">
        <v>490</v>
      </c>
      <c r="D2903" s="142">
        <v>49</v>
      </c>
    </row>
    <row r="2904" spans="1:4" x14ac:dyDescent="0.2">
      <c r="A2904" s="143" t="s">
        <v>1840</v>
      </c>
      <c r="B2904" s="10" t="s">
        <v>1839</v>
      </c>
      <c r="C2904" s="143">
        <v>3500</v>
      </c>
      <c r="D2904" s="142">
        <v>350</v>
      </c>
    </row>
    <row r="2905" spans="1:4" x14ac:dyDescent="0.2">
      <c r="A2905" s="143" t="s">
        <v>10045</v>
      </c>
      <c r="B2905" s="10" t="s">
        <v>10044</v>
      </c>
      <c r="C2905" s="143" t="s">
        <v>105</v>
      </c>
      <c r="D2905" s="142" t="s">
        <v>105</v>
      </c>
    </row>
    <row r="2906" spans="1:4" x14ac:dyDescent="0.2">
      <c r="A2906" s="143" t="s">
        <v>4675</v>
      </c>
      <c r="B2906" s="10" t="s">
        <v>4674</v>
      </c>
      <c r="C2906" s="143">
        <v>60</v>
      </c>
      <c r="D2906" s="142">
        <v>6</v>
      </c>
    </row>
    <row r="2907" spans="1:4" x14ac:dyDescent="0.2">
      <c r="A2907" s="143" t="s">
        <v>394</v>
      </c>
      <c r="B2907" s="10" t="s">
        <v>393</v>
      </c>
      <c r="C2907" s="143">
        <v>500</v>
      </c>
      <c r="D2907" s="142">
        <v>50</v>
      </c>
    </row>
    <row r="2908" spans="1:4" x14ac:dyDescent="0.2">
      <c r="A2908" s="143" t="s">
        <v>2730</v>
      </c>
      <c r="B2908" s="10" t="s">
        <v>2729</v>
      </c>
      <c r="C2908" s="143">
        <v>100</v>
      </c>
      <c r="D2908" s="142">
        <v>10</v>
      </c>
    </row>
    <row r="2909" spans="1:4" x14ac:dyDescent="0.2">
      <c r="A2909" s="143" t="s">
        <v>2021</v>
      </c>
      <c r="B2909" s="10" t="s">
        <v>2020</v>
      </c>
      <c r="C2909" s="143">
        <v>2700</v>
      </c>
      <c r="D2909" s="142">
        <v>270</v>
      </c>
    </row>
    <row r="2910" spans="1:4" x14ac:dyDescent="0.2">
      <c r="A2910" s="143" t="s">
        <v>6554</v>
      </c>
      <c r="B2910" s="10" t="s">
        <v>6553</v>
      </c>
      <c r="C2910" s="143">
        <v>20</v>
      </c>
      <c r="D2910" s="142">
        <v>2</v>
      </c>
    </row>
    <row r="2911" spans="1:4" x14ac:dyDescent="0.2">
      <c r="A2911" s="143" t="s">
        <v>11819</v>
      </c>
      <c r="B2911" s="10" t="s">
        <v>11818</v>
      </c>
      <c r="C2911" s="143">
        <v>8</v>
      </c>
      <c r="D2911" s="142">
        <v>0.8</v>
      </c>
    </row>
    <row r="2912" spans="1:4" x14ac:dyDescent="0.2">
      <c r="A2912" s="143" t="s">
        <v>3403</v>
      </c>
      <c r="B2912" s="10" t="s">
        <v>3402</v>
      </c>
      <c r="C2912" s="143">
        <v>100</v>
      </c>
      <c r="D2912" s="142">
        <v>10</v>
      </c>
    </row>
    <row r="2913" spans="1:4" x14ac:dyDescent="0.2">
      <c r="A2913" s="143" t="s">
        <v>7493</v>
      </c>
      <c r="B2913" s="10" t="s">
        <v>7492</v>
      </c>
      <c r="C2913" s="143">
        <v>1000</v>
      </c>
      <c r="D2913" s="142">
        <v>100</v>
      </c>
    </row>
    <row r="2914" spans="1:4" x14ac:dyDescent="0.2">
      <c r="A2914" s="143" t="s">
        <v>11074</v>
      </c>
      <c r="B2914" s="10" t="s">
        <v>11073</v>
      </c>
      <c r="C2914" s="143">
        <v>25</v>
      </c>
      <c r="D2914" s="142">
        <v>2.5</v>
      </c>
    </row>
    <row r="2915" spans="1:4" x14ac:dyDescent="0.2">
      <c r="A2915" s="143" t="s">
        <v>557</v>
      </c>
      <c r="B2915" s="10" t="s">
        <v>556</v>
      </c>
      <c r="C2915" s="143">
        <v>50</v>
      </c>
      <c r="D2915" s="142">
        <v>5</v>
      </c>
    </row>
    <row r="2916" spans="1:4" x14ac:dyDescent="0.2">
      <c r="A2916" s="143" t="s">
        <v>3898</v>
      </c>
      <c r="B2916" s="10" t="s">
        <v>3897</v>
      </c>
      <c r="C2916" s="143">
        <v>20</v>
      </c>
      <c r="D2916" s="142">
        <v>2</v>
      </c>
    </row>
    <row r="2917" spans="1:4" x14ac:dyDescent="0.2">
      <c r="A2917" s="143" t="s">
        <v>10234</v>
      </c>
      <c r="B2917" s="10" t="s">
        <v>10233</v>
      </c>
      <c r="C2917" s="143" t="s">
        <v>105</v>
      </c>
      <c r="D2917" s="142" t="s">
        <v>105</v>
      </c>
    </row>
    <row r="2918" spans="1:4" x14ac:dyDescent="0.2">
      <c r="A2918" s="143" t="s">
        <v>6187</v>
      </c>
      <c r="B2918" s="10" t="s">
        <v>6186</v>
      </c>
      <c r="C2918" s="143" t="s">
        <v>105</v>
      </c>
      <c r="D2918" s="142" t="s">
        <v>105</v>
      </c>
    </row>
    <row r="2919" spans="1:4" x14ac:dyDescent="0.2">
      <c r="A2919" s="143" t="s">
        <v>6188</v>
      </c>
      <c r="B2919" s="10" t="s">
        <v>6186</v>
      </c>
      <c r="C2919" s="143">
        <v>600</v>
      </c>
      <c r="D2919" s="142">
        <v>60</v>
      </c>
    </row>
    <row r="2920" spans="1:4" x14ac:dyDescent="0.2">
      <c r="A2920" s="143" t="s">
        <v>12736</v>
      </c>
      <c r="B2920" s="10" t="s">
        <v>10935</v>
      </c>
      <c r="C2920" s="143"/>
      <c r="D2920" s="142">
        <v>0.71</v>
      </c>
    </row>
    <row r="2921" spans="1:4" x14ac:dyDescent="0.2">
      <c r="A2921" s="143" t="s">
        <v>12735</v>
      </c>
      <c r="B2921" s="10" t="s">
        <v>10934</v>
      </c>
      <c r="C2921" s="143">
        <v>2.8</v>
      </c>
      <c r="D2921" s="142">
        <v>0.56999999999999995</v>
      </c>
    </row>
    <row r="2922" spans="1:4" x14ac:dyDescent="0.2">
      <c r="A2922" s="143" t="s">
        <v>10933</v>
      </c>
      <c r="B2922" s="10" t="s">
        <v>10932</v>
      </c>
      <c r="C2922" s="143">
        <v>17</v>
      </c>
      <c r="D2922" s="142">
        <v>8.1</v>
      </c>
    </row>
    <row r="2923" spans="1:4" x14ac:dyDescent="0.2">
      <c r="A2923" s="143" t="s">
        <v>1134</v>
      </c>
      <c r="B2923" s="10" t="s">
        <v>1133</v>
      </c>
      <c r="C2923" s="143" t="s">
        <v>105</v>
      </c>
      <c r="D2923" s="142" t="s">
        <v>105</v>
      </c>
    </row>
    <row r="2924" spans="1:4" x14ac:dyDescent="0.2">
      <c r="A2924" s="143" t="s">
        <v>1135</v>
      </c>
      <c r="B2924" s="10" t="s">
        <v>1133</v>
      </c>
      <c r="C2924" s="143">
        <v>1000</v>
      </c>
      <c r="D2924" s="142">
        <v>100</v>
      </c>
    </row>
    <row r="2925" spans="1:4" x14ac:dyDescent="0.2">
      <c r="A2925" s="143" t="s">
        <v>12440</v>
      </c>
      <c r="B2925" s="10" t="s">
        <v>12439</v>
      </c>
      <c r="C2925" s="143">
        <v>0.02</v>
      </c>
      <c r="D2925" s="142">
        <v>2E-3</v>
      </c>
    </row>
    <row r="2926" spans="1:4" x14ac:dyDescent="0.2">
      <c r="A2926" s="143" t="s">
        <v>10223</v>
      </c>
      <c r="B2926" s="10" t="s">
        <v>10222</v>
      </c>
      <c r="C2926" s="143" t="s">
        <v>105</v>
      </c>
      <c r="D2926" s="142" t="s">
        <v>105</v>
      </c>
    </row>
    <row r="2927" spans="1:4" x14ac:dyDescent="0.2">
      <c r="A2927" s="143" t="s">
        <v>10224</v>
      </c>
      <c r="B2927" s="10" t="s">
        <v>10222</v>
      </c>
      <c r="C2927" s="143">
        <v>1000</v>
      </c>
      <c r="D2927" s="142">
        <v>100</v>
      </c>
    </row>
    <row r="2928" spans="1:4" x14ac:dyDescent="0.2">
      <c r="A2928" s="143" t="s">
        <v>11882</v>
      </c>
      <c r="B2928" s="10" t="s">
        <v>11881</v>
      </c>
      <c r="C2928" s="143">
        <v>8.1</v>
      </c>
      <c r="D2928" s="142">
        <v>0.55000000000000004</v>
      </c>
    </row>
    <row r="2929" spans="1:4" x14ac:dyDescent="0.2">
      <c r="A2929" s="143" t="s">
        <v>7412</v>
      </c>
      <c r="B2929" s="10" t="s">
        <v>7411</v>
      </c>
      <c r="C2929" s="143" t="s">
        <v>105</v>
      </c>
      <c r="D2929" s="142" t="s">
        <v>105</v>
      </c>
    </row>
    <row r="2930" spans="1:4" x14ac:dyDescent="0.2">
      <c r="A2930" s="143" t="s">
        <v>12189</v>
      </c>
      <c r="B2930" s="10" t="s">
        <v>12188</v>
      </c>
      <c r="C2930" s="143">
        <v>180</v>
      </c>
      <c r="D2930" s="142">
        <v>18</v>
      </c>
    </row>
    <row r="2931" spans="1:4" x14ac:dyDescent="0.2">
      <c r="A2931" s="143" t="s">
        <v>10283</v>
      </c>
      <c r="B2931" s="10" t="s">
        <v>10282</v>
      </c>
      <c r="C2931" s="143" t="s">
        <v>105</v>
      </c>
      <c r="D2931" s="142" t="s">
        <v>105</v>
      </c>
    </row>
    <row r="2932" spans="1:4" x14ac:dyDescent="0.2">
      <c r="A2932" s="143" t="s">
        <v>10284</v>
      </c>
      <c r="B2932" s="10" t="s">
        <v>10282</v>
      </c>
      <c r="C2932" s="143">
        <v>600</v>
      </c>
      <c r="D2932" s="142">
        <v>60</v>
      </c>
    </row>
    <row r="2933" spans="1:4" x14ac:dyDescent="0.2">
      <c r="A2933" s="143" t="s">
        <v>7155</v>
      </c>
      <c r="B2933" s="10" t="s">
        <v>7154</v>
      </c>
      <c r="C2933" s="143">
        <v>100</v>
      </c>
      <c r="D2933" s="142">
        <v>10</v>
      </c>
    </row>
    <row r="2934" spans="1:4" x14ac:dyDescent="0.2">
      <c r="A2934" s="143" t="s">
        <v>2975</v>
      </c>
      <c r="B2934" s="10" t="s">
        <v>2974</v>
      </c>
      <c r="C2934" s="143">
        <v>90</v>
      </c>
      <c r="D2934" s="142">
        <v>9</v>
      </c>
    </row>
    <row r="2935" spans="1:4" x14ac:dyDescent="0.2">
      <c r="A2935" s="143" t="s">
        <v>2347</v>
      </c>
      <c r="B2935" s="10" t="s">
        <v>2346</v>
      </c>
      <c r="C2935" s="143">
        <v>1250</v>
      </c>
      <c r="D2935" s="142">
        <v>125</v>
      </c>
    </row>
    <row r="2936" spans="1:4" x14ac:dyDescent="0.2">
      <c r="A2936" s="143" t="s">
        <v>3280</v>
      </c>
      <c r="B2936" s="10" t="s">
        <v>3279</v>
      </c>
      <c r="C2936" s="143">
        <v>3400</v>
      </c>
      <c r="D2936" s="142">
        <v>340</v>
      </c>
    </row>
    <row r="2937" spans="1:4" x14ac:dyDescent="0.2">
      <c r="A2937" s="143" t="s">
        <v>456</v>
      </c>
      <c r="B2937" s="10" t="s">
        <v>455</v>
      </c>
      <c r="C2937" s="143">
        <v>100</v>
      </c>
      <c r="D2937" s="142">
        <v>10</v>
      </c>
    </row>
    <row r="2938" spans="1:4" x14ac:dyDescent="0.2">
      <c r="A2938" s="143" t="s">
        <v>3264</v>
      </c>
      <c r="B2938" s="10" t="s">
        <v>3263</v>
      </c>
      <c r="C2938" s="143">
        <v>30</v>
      </c>
      <c r="D2938" s="142">
        <v>3</v>
      </c>
    </row>
    <row r="2939" spans="1:4" x14ac:dyDescent="0.2">
      <c r="A2939" s="143" t="s">
        <v>11472</v>
      </c>
      <c r="B2939" s="10" t="s">
        <v>11471</v>
      </c>
      <c r="C2939" s="143" t="s">
        <v>105</v>
      </c>
      <c r="D2939" s="142" t="s">
        <v>105</v>
      </c>
    </row>
    <row r="2940" spans="1:4" x14ac:dyDescent="0.2">
      <c r="A2940" s="143" t="s">
        <v>303</v>
      </c>
      <c r="B2940" s="10" t="s">
        <v>302</v>
      </c>
      <c r="C2940" s="143">
        <v>440</v>
      </c>
      <c r="D2940" s="142">
        <v>44</v>
      </c>
    </row>
    <row r="2941" spans="1:4" x14ac:dyDescent="0.2">
      <c r="A2941" s="143" t="s">
        <v>7977</v>
      </c>
      <c r="B2941" s="10" t="s">
        <v>7976</v>
      </c>
      <c r="C2941" s="143">
        <v>2400</v>
      </c>
      <c r="D2941" s="142">
        <v>240</v>
      </c>
    </row>
    <row r="2942" spans="1:4" x14ac:dyDescent="0.2">
      <c r="A2942" s="143" t="s">
        <v>2846</v>
      </c>
      <c r="B2942" s="10" t="s">
        <v>2845</v>
      </c>
      <c r="C2942" s="143">
        <v>125</v>
      </c>
      <c r="D2942" s="142">
        <v>12.5</v>
      </c>
    </row>
    <row r="2943" spans="1:4" x14ac:dyDescent="0.2">
      <c r="A2943" s="143" t="s">
        <v>9160</v>
      </c>
      <c r="B2943" s="10" t="s">
        <v>9159</v>
      </c>
      <c r="C2943" s="143">
        <v>180</v>
      </c>
      <c r="D2943" s="142">
        <v>18</v>
      </c>
    </row>
    <row r="2944" spans="1:4" x14ac:dyDescent="0.2">
      <c r="A2944" s="143" t="s">
        <v>2601</v>
      </c>
      <c r="B2944" s="10" t="s">
        <v>2600</v>
      </c>
      <c r="C2944" s="143">
        <v>4800</v>
      </c>
      <c r="D2944" s="142">
        <v>450</v>
      </c>
    </row>
    <row r="2945" spans="1:4" x14ac:dyDescent="0.2">
      <c r="A2945" s="143" t="s">
        <v>1680</v>
      </c>
      <c r="B2945" s="10" t="s">
        <v>1679</v>
      </c>
      <c r="C2945" s="143">
        <v>1700</v>
      </c>
      <c r="D2945" s="142">
        <v>330</v>
      </c>
    </row>
    <row r="2946" spans="1:4" x14ac:dyDescent="0.2">
      <c r="A2946" s="143" t="s">
        <v>1605</v>
      </c>
      <c r="B2946" s="10" t="s">
        <v>1604</v>
      </c>
      <c r="C2946" s="143">
        <v>1700</v>
      </c>
      <c r="D2946" s="142">
        <v>330</v>
      </c>
    </row>
    <row r="2947" spans="1:4" x14ac:dyDescent="0.2">
      <c r="A2947" s="143" t="s">
        <v>1753</v>
      </c>
      <c r="B2947" s="10" t="s">
        <v>1752</v>
      </c>
      <c r="C2947" s="143">
        <v>1700</v>
      </c>
      <c r="D2947" s="142">
        <v>330</v>
      </c>
    </row>
    <row r="2948" spans="1:4" x14ac:dyDescent="0.2">
      <c r="A2948" s="143" t="s">
        <v>7524</v>
      </c>
      <c r="B2948" s="10" t="s">
        <v>7523</v>
      </c>
      <c r="C2948" s="143">
        <v>8.1</v>
      </c>
      <c r="D2948" s="142">
        <v>0.55000000000000004</v>
      </c>
    </row>
    <row r="2949" spans="1:4" x14ac:dyDescent="0.2">
      <c r="A2949" s="143" t="s">
        <v>4529</v>
      </c>
      <c r="B2949" s="10" t="s">
        <v>4528</v>
      </c>
      <c r="C2949" s="143">
        <v>1000</v>
      </c>
      <c r="D2949" s="142">
        <v>100</v>
      </c>
    </row>
    <row r="2950" spans="1:4" x14ac:dyDescent="0.2">
      <c r="A2950" s="143" t="s">
        <v>1803</v>
      </c>
      <c r="B2950" s="10" t="s">
        <v>1802</v>
      </c>
      <c r="C2950" s="143">
        <v>1700</v>
      </c>
      <c r="D2950" s="142">
        <v>170</v>
      </c>
    </row>
    <row r="2951" spans="1:4" x14ac:dyDescent="0.2">
      <c r="A2951" s="143" t="s">
        <v>11950</v>
      </c>
      <c r="B2951" s="10" t="s">
        <v>11949</v>
      </c>
      <c r="C2951" s="143">
        <v>350</v>
      </c>
      <c r="D2951" s="142">
        <v>35</v>
      </c>
    </row>
    <row r="2952" spans="1:4" x14ac:dyDescent="0.2">
      <c r="A2952" s="143" t="s">
        <v>1771</v>
      </c>
      <c r="B2952" s="10" t="s">
        <v>1770</v>
      </c>
      <c r="C2952" s="143">
        <v>5700</v>
      </c>
      <c r="D2952" s="142">
        <v>570</v>
      </c>
    </row>
    <row r="2953" spans="1:4" x14ac:dyDescent="0.2">
      <c r="A2953" s="143" t="s">
        <v>9716</v>
      </c>
      <c r="B2953" s="10" t="s">
        <v>9715</v>
      </c>
      <c r="C2953" s="143">
        <v>100</v>
      </c>
      <c r="D2953" s="142">
        <v>10</v>
      </c>
    </row>
    <row r="2954" spans="1:4" x14ac:dyDescent="0.2">
      <c r="A2954" s="143" t="s">
        <v>11926</v>
      </c>
      <c r="B2954" s="10" t="s">
        <v>11925</v>
      </c>
      <c r="C2954" s="143">
        <v>1700</v>
      </c>
      <c r="D2954" s="142">
        <v>170</v>
      </c>
    </row>
    <row r="2955" spans="1:4" x14ac:dyDescent="0.2">
      <c r="A2955" s="143" t="s">
        <v>10049</v>
      </c>
      <c r="B2955" s="10" t="s">
        <v>10048</v>
      </c>
      <c r="C2955" s="143" t="s">
        <v>105</v>
      </c>
      <c r="D2955" s="142" t="s">
        <v>105</v>
      </c>
    </row>
    <row r="2956" spans="1:4" x14ac:dyDescent="0.2">
      <c r="A2956" s="143" t="s">
        <v>278</v>
      </c>
      <c r="B2956" s="10" t="s">
        <v>277</v>
      </c>
      <c r="C2956" s="143" t="s">
        <v>105</v>
      </c>
      <c r="D2956" s="142" t="s">
        <v>105</v>
      </c>
    </row>
    <row r="2957" spans="1:4" x14ac:dyDescent="0.2">
      <c r="A2957" s="143" t="s">
        <v>9005</v>
      </c>
      <c r="B2957" s="10" t="s">
        <v>9004</v>
      </c>
      <c r="C2957" s="143">
        <v>500</v>
      </c>
      <c r="D2957" s="142">
        <v>50</v>
      </c>
    </row>
    <row r="2958" spans="1:4" x14ac:dyDescent="0.2">
      <c r="A2958" s="143" t="s">
        <v>342</v>
      </c>
      <c r="B2958" s="10" t="s">
        <v>341</v>
      </c>
      <c r="C2958" s="143">
        <v>10000</v>
      </c>
      <c r="D2958" s="142">
        <v>1000</v>
      </c>
    </row>
    <row r="2959" spans="1:4" x14ac:dyDescent="0.2">
      <c r="A2959" s="143" t="s">
        <v>9761</v>
      </c>
      <c r="B2959" s="10" t="s">
        <v>9760</v>
      </c>
      <c r="C2959" s="143">
        <v>630</v>
      </c>
      <c r="D2959" s="142">
        <v>63</v>
      </c>
    </row>
    <row r="2960" spans="1:4" x14ac:dyDescent="0.2">
      <c r="A2960" s="143" t="s">
        <v>7246</v>
      </c>
      <c r="B2960" s="10" t="s">
        <v>7245</v>
      </c>
      <c r="C2960" s="143">
        <v>100</v>
      </c>
      <c r="D2960" s="142">
        <v>10</v>
      </c>
    </row>
    <row r="2961" spans="1:4" x14ac:dyDescent="0.2">
      <c r="A2961" s="143" t="s">
        <v>4927</v>
      </c>
      <c r="B2961" s="10" t="s">
        <v>4926</v>
      </c>
      <c r="C2961" s="143" t="s">
        <v>105</v>
      </c>
      <c r="D2961" s="142" t="s">
        <v>105</v>
      </c>
    </row>
    <row r="2962" spans="1:4" x14ac:dyDescent="0.2">
      <c r="A2962" s="143" t="s">
        <v>301</v>
      </c>
      <c r="B2962" s="10" t="s">
        <v>300</v>
      </c>
      <c r="C2962" s="143" t="s">
        <v>105</v>
      </c>
      <c r="D2962" s="142" t="s">
        <v>105</v>
      </c>
    </row>
    <row r="2963" spans="1:4" x14ac:dyDescent="0.2">
      <c r="A2963" s="143" t="s">
        <v>10663</v>
      </c>
      <c r="B2963" s="10" t="s">
        <v>10662</v>
      </c>
      <c r="C2963" s="143">
        <v>0.7</v>
      </c>
      <c r="D2963" s="142">
        <v>0.1</v>
      </c>
    </row>
    <row r="2964" spans="1:4" x14ac:dyDescent="0.2">
      <c r="A2964" s="143" t="s">
        <v>2359</v>
      </c>
      <c r="B2964" s="10" t="s">
        <v>2358</v>
      </c>
      <c r="C2964" s="143">
        <v>190</v>
      </c>
      <c r="D2964" s="142">
        <v>19</v>
      </c>
    </row>
    <row r="2965" spans="1:4" x14ac:dyDescent="0.2">
      <c r="A2965" s="143" t="s">
        <v>10931</v>
      </c>
      <c r="B2965" s="10" t="s">
        <v>10930</v>
      </c>
      <c r="C2965" s="143" t="s">
        <v>105</v>
      </c>
      <c r="D2965" s="142" t="s">
        <v>105</v>
      </c>
    </row>
    <row r="2966" spans="1:4" x14ac:dyDescent="0.2">
      <c r="A2966" s="143" t="s">
        <v>12242</v>
      </c>
      <c r="B2966" s="10" t="s">
        <v>12241</v>
      </c>
      <c r="C2966" s="143">
        <v>100</v>
      </c>
      <c r="D2966" s="142">
        <v>10</v>
      </c>
    </row>
    <row r="2967" spans="1:4" x14ac:dyDescent="0.2">
      <c r="A2967" s="143" t="s">
        <v>12704</v>
      </c>
      <c r="B2967" s="10" t="s">
        <v>7953</v>
      </c>
      <c r="C2967" s="143">
        <v>8.1</v>
      </c>
      <c r="D2967" s="142">
        <v>0.55000000000000004</v>
      </c>
    </row>
    <row r="2968" spans="1:4" x14ac:dyDescent="0.2">
      <c r="A2968" s="143" t="s">
        <v>12705</v>
      </c>
      <c r="B2968" s="10" t="s">
        <v>7953</v>
      </c>
      <c r="C2968" s="143">
        <v>3.3</v>
      </c>
      <c r="D2968" s="142">
        <v>6.3E-2</v>
      </c>
    </row>
    <row r="2969" spans="1:4" x14ac:dyDescent="0.2">
      <c r="A2969" s="143" t="s">
        <v>2268</v>
      </c>
      <c r="B2969" s="10" t="s">
        <v>2267</v>
      </c>
      <c r="C2969" s="143">
        <v>1800</v>
      </c>
      <c r="D2969" s="142">
        <v>180</v>
      </c>
    </row>
    <row r="2970" spans="1:4" x14ac:dyDescent="0.2">
      <c r="A2970" s="143" t="s">
        <v>5884</v>
      </c>
      <c r="B2970" s="10" t="s">
        <v>5883</v>
      </c>
      <c r="C2970" s="143">
        <v>3</v>
      </c>
      <c r="D2970" s="142">
        <v>0.3</v>
      </c>
    </row>
    <row r="2971" spans="1:4" x14ac:dyDescent="0.2">
      <c r="A2971" s="143" t="s">
        <v>2605</v>
      </c>
      <c r="B2971" s="10" t="s">
        <v>2604</v>
      </c>
      <c r="C2971" s="143">
        <v>1700</v>
      </c>
      <c r="D2971" s="142">
        <v>330</v>
      </c>
    </row>
    <row r="2972" spans="1:4" x14ac:dyDescent="0.2">
      <c r="A2972" s="143" t="s">
        <v>3531</v>
      </c>
      <c r="B2972" s="10" t="s">
        <v>3530</v>
      </c>
      <c r="C2972" s="143" t="s">
        <v>105</v>
      </c>
      <c r="D2972" s="142" t="s">
        <v>105</v>
      </c>
    </row>
    <row r="2973" spans="1:4" x14ac:dyDescent="0.2">
      <c r="A2973" s="143" t="s">
        <v>7215</v>
      </c>
      <c r="B2973" s="10" t="s">
        <v>7214</v>
      </c>
      <c r="C2973" s="143">
        <v>50</v>
      </c>
      <c r="D2973" s="142">
        <v>5</v>
      </c>
    </row>
    <row r="2974" spans="1:4" x14ac:dyDescent="0.2">
      <c r="A2974" s="143" t="s">
        <v>4464</v>
      </c>
      <c r="B2974" s="10" t="s">
        <v>4463</v>
      </c>
      <c r="C2974" s="143">
        <v>100</v>
      </c>
      <c r="D2974" s="142">
        <v>10</v>
      </c>
    </row>
    <row r="2975" spans="1:4" x14ac:dyDescent="0.2">
      <c r="A2975" s="143" t="s">
        <v>6322</v>
      </c>
      <c r="B2975" s="10" t="s">
        <v>6321</v>
      </c>
      <c r="C2975" s="143" t="s">
        <v>105</v>
      </c>
      <c r="D2975" s="142" t="s">
        <v>105</v>
      </c>
    </row>
    <row r="2976" spans="1:4" x14ac:dyDescent="0.2">
      <c r="A2976" s="143" t="s">
        <v>6323</v>
      </c>
      <c r="B2976" s="10" t="s">
        <v>6321</v>
      </c>
      <c r="C2976" s="143">
        <v>1000</v>
      </c>
      <c r="D2976" s="142">
        <v>100</v>
      </c>
    </row>
    <row r="2977" spans="1:4" x14ac:dyDescent="0.2">
      <c r="A2977" s="143" t="s">
        <v>3234</v>
      </c>
      <c r="B2977" s="10" t="s">
        <v>3233</v>
      </c>
      <c r="C2977" s="143" t="s">
        <v>105</v>
      </c>
      <c r="D2977" s="142" t="s">
        <v>105</v>
      </c>
    </row>
    <row r="2978" spans="1:4" x14ac:dyDescent="0.2">
      <c r="A2978" s="143" t="s">
        <v>10626</v>
      </c>
      <c r="B2978" s="10" t="s">
        <v>10625</v>
      </c>
      <c r="C2978" s="143">
        <v>1860</v>
      </c>
      <c r="D2978" s="142">
        <v>186</v>
      </c>
    </row>
    <row r="2979" spans="1:4" x14ac:dyDescent="0.2">
      <c r="A2979" s="143" t="s">
        <v>5508</v>
      </c>
      <c r="B2979" s="10" t="s">
        <v>5507</v>
      </c>
      <c r="C2979" s="143">
        <v>8.6</v>
      </c>
      <c r="D2979" s="142">
        <v>2.5</v>
      </c>
    </row>
    <row r="2980" spans="1:4" x14ac:dyDescent="0.2">
      <c r="A2980" s="143" t="s">
        <v>782</v>
      </c>
      <c r="B2980" s="10" t="s">
        <v>781</v>
      </c>
      <c r="C2980" s="143">
        <v>5</v>
      </c>
      <c r="D2980" s="142">
        <v>0.5</v>
      </c>
    </row>
    <row r="2981" spans="1:4" x14ac:dyDescent="0.2">
      <c r="A2981" s="143" t="s">
        <v>5534</v>
      </c>
      <c r="B2981" s="10" t="s">
        <v>5533</v>
      </c>
      <c r="C2981" s="143">
        <v>20</v>
      </c>
      <c r="D2981" s="142">
        <v>2</v>
      </c>
    </row>
    <row r="2982" spans="1:4" x14ac:dyDescent="0.2">
      <c r="A2982" s="143" t="s">
        <v>6801</v>
      </c>
      <c r="B2982" s="10" t="s">
        <v>6800</v>
      </c>
      <c r="C2982" s="143">
        <v>140</v>
      </c>
      <c r="D2982" s="142">
        <v>14</v>
      </c>
    </row>
    <row r="2983" spans="1:4" x14ac:dyDescent="0.2">
      <c r="A2983" s="143" t="s">
        <v>364</v>
      </c>
      <c r="B2983" s="10" t="s">
        <v>363</v>
      </c>
      <c r="C2983" s="143">
        <v>34000</v>
      </c>
      <c r="D2983" s="142">
        <v>3400</v>
      </c>
    </row>
    <row r="2984" spans="1:4" x14ac:dyDescent="0.2">
      <c r="A2984" s="143" t="s">
        <v>2755</v>
      </c>
      <c r="B2984" s="10" t="s">
        <v>2754</v>
      </c>
      <c r="C2984" s="143">
        <v>10000</v>
      </c>
      <c r="D2984" s="142">
        <v>1000</v>
      </c>
    </row>
    <row r="2985" spans="1:4" x14ac:dyDescent="0.2">
      <c r="A2985" s="143" t="s">
        <v>1993</v>
      </c>
      <c r="B2985" s="10" t="s">
        <v>1992</v>
      </c>
      <c r="C2985" s="143">
        <v>61000</v>
      </c>
      <c r="D2985" s="142">
        <v>6100</v>
      </c>
    </row>
    <row r="2986" spans="1:4" x14ac:dyDescent="0.2">
      <c r="A2986" s="143" t="s">
        <v>336</v>
      </c>
      <c r="B2986" s="10" t="s">
        <v>335</v>
      </c>
      <c r="C2986" s="143">
        <v>10000</v>
      </c>
      <c r="D2986" s="142">
        <v>1000</v>
      </c>
    </row>
    <row r="2987" spans="1:4" x14ac:dyDescent="0.2">
      <c r="A2987" s="143" t="s">
        <v>2034</v>
      </c>
      <c r="B2987" s="10" t="s">
        <v>2033</v>
      </c>
      <c r="C2987" s="143">
        <v>10000</v>
      </c>
      <c r="D2987" s="142">
        <v>1000</v>
      </c>
    </row>
    <row r="2988" spans="1:4" x14ac:dyDescent="0.2">
      <c r="A2988" s="143" t="s">
        <v>5288</v>
      </c>
      <c r="B2988" s="10" t="s">
        <v>5287</v>
      </c>
      <c r="C2988" s="143">
        <v>100</v>
      </c>
      <c r="D2988" s="142">
        <v>10</v>
      </c>
    </row>
    <row r="2989" spans="1:4" x14ac:dyDescent="0.2">
      <c r="A2989" s="143" t="s">
        <v>134</v>
      </c>
      <c r="B2989" s="10" t="s">
        <v>133</v>
      </c>
      <c r="C2989" s="143" t="s">
        <v>105</v>
      </c>
      <c r="D2989" s="142" t="s">
        <v>105</v>
      </c>
    </row>
    <row r="2990" spans="1:4" x14ac:dyDescent="0.2">
      <c r="A2990" s="143" t="s">
        <v>6768</v>
      </c>
      <c r="B2990" s="10" t="s">
        <v>6767</v>
      </c>
      <c r="C2990" s="143">
        <v>1900</v>
      </c>
      <c r="D2990" s="142">
        <v>190</v>
      </c>
    </row>
    <row r="2991" spans="1:4" x14ac:dyDescent="0.2">
      <c r="A2991" s="143" t="s">
        <v>2581</v>
      </c>
      <c r="B2991" s="10" t="s">
        <v>2580</v>
      </c>
      <c r="C2991" s="143">
        <v>10000</v>
      </c>
      <c r="D2991" s="142">
        <v>1000</v>
      </c>
    </row>
    <row r="2992" spans="1:4" x14ac:dyDescent="0.2">
      <c r="A2992" s="143" t="s">
        <v>5971</v>
      </c>
      <c r="B2992" s="10" t="s">
        <v>5970</v>
      </c>
      <c r="C2992" s="143">
        <v>1000</v>
      </c>
      <c r="D2992" s="142">
        <v>100</v>
      </c>
    </row>
    <row r="2993" spans="1:4" x14ac:dyDescent="0.2">
      <c r="A2993" s="143" t="s">
        <v>10475</v>
      </c>
      <c r="B2993" s="10" t="s">
        <v>10474</v>
      </c>
      <c r="C2993" s="143" t="s">
        <v>105</v>
      </c>
      <c r="D2993" s="142" t="s">
        <v>105</v>
      </c>
    </row>
    <row r="2994" spans="1:4" x14ac:dyDescent="0.2">
      <c r="A2994" s="143" t="s">
        <v>6294</v>
      </c>
      <c r="B2994" s="10" t="s">
        <v>6293</v>
      </c>
      <c r="C2994" s="143" t="s">
        <v>105</v>
      </c>
      <c r="D2994" s="142" t="s">
        <v>105</v>
      </c>
    </row>
    <row r="2995" spans="1:4" x14ac:dyDescent="0.2">
      <c r="A2995" s="143" t="s">
        <v>8677</v>
      </c>
      <c r="B2995" s="10" t="s">
        <v>8676</v>
      </c>
      <c r="C2995" s="143">
        <v>1000</v>
      </c>
      <c r="D2995" s="142">
        <v>100</v>
      </c>
    </row>
    <row r="2996" spans="1:4" x14ac:dyDescent="0.2">
      <c r="A2996" s="143" t="s">
        <v>6087</v>
      </c>
      <c r="B2996" s="10" t="s">
        <v>6086</v>
      </c>
      <c r="C2996" s="143">
        <v>140</v>
      </c>
      <c r="D2996" s="142">
        <v>14</v>
      </c>
    </row>
    <row r="2997" spans="1:4" x14ac:dyDescent="0.2">
      <c r="A2997" s="143" t="s">
        <v>4454</v>
      </c>
      <c r="B2997" s="10" t="s">
        <v>4453</v>
      </c>
      <c r="C2997" s="143">
        <v>100</v>
      </c>
      <c r="D2997" s="142">
        <v>10</v>
      </c>
    </row>
    <row r="2998" spans="1:4" x14ac:dyDescent="0.2">
      <c r="A2998" s="143" t="s">
        <v>384</v>
      </c>
      <c r="B2998" s="10" t="s">
        <v>383</v>
      </c>
      <c r="C2998" s="143">
        <v>3500</v>
      </c>
      <c r="D2998" s="142">
        <v>350</v>
      </c>
    </row>
    <row r="2999" spans="1:4" x14ac:dyDescent="0.2">
      <c r="A2999" s="143" t="s">
        <v>12454</v>
      </c>
      <c r="B2999" s="10" t="s">
        <v>12453</v>
      </c>
      <c r="C2999" s="143" t="s">
        <v>105</v>
      </c>
      <c r="D2999" s="142" t="s">
        <v>105</v>
      </c>
    </row>
    <row r="3000" spans="1:4" x14ac:dyDescent="0.2">
      <c r="A3000" s="143" t="s">
        <v>12455</v>
      </c>
      <c r="B3000" s="10" t="s">
        <v>12453</v>
      </c>
      <c r="C3000" s="143">
        <v>1500</v>
      </c>
      <c r="D3000" s="142">
        <v>150</v>
      </c>
    </row>
    <row r="3001" spans="1:4" x14ac:dyDescent="0.2">
      <c r="A3001" s="143" t="s">
        <v>8161</v>
      </c>
      <c r="B3001" s="10" t="s">
        <v>8160</v>
      </c>
      <c r="C3001" s="143" t="s">
        <v>105</v>
      </c>
      <c r="D3001" s="142" t="s">
        <v>105</v>
      </c>
    </row>
    <row r="3002" spans="1:4" x14ac:dyDescent="0.2">
      <c r="A3002" s="143" t="s">
        <v>8162</v>
      </c>
      <c r="B3002" s="10" t="s">
        <v>8160</v>
      </c>
      <c r="C3002" s="143">
        <v>600</v>
      </c>
      <c r="D3002" s="142">
        <v>60</v>
      </c>
    </row>
    <row r="3003" spans="1:4" x14ac:dyDescent="0.2">
      <c r="A3003" s="143" t="s">
        <v>7453</v>
      </c>
      <c r="B3003" s="10" t="s">
        <v>7452</v>
      </c>
      <c r="C3003" s="143">
        <v>10000</v>
      </c>
      <c r="D3003" s="142">
        <v>2700</v>
      </c>
    </row>
    <row r="3004" spans="1:4" x14ac:dyDescent="0.2">
      <c r="A3004" s="143" t="s">
        <v>1165</v>
      </c>
      <c r="B3004" s="10" t="s">
        <v>1164</v>
      </c>
      <c r="C3004" s="143">
        <v>100</v>
      </c>
      <c r="D3004" s="142">
        <v>10</v>
      </c>
    </row>
    <row r="3005" spans="1:4" x14ac:dyDescent="0.2">
      <c r="A3005" s="143" t="s">
        <v>2345</v>
      </c>
      <c r="B3005" s="10" t="s">
        <v>2344</v>
      </c>
      <c r="C3005" s="143">
        <v>3</v>
      </c>
      <c r="D3005" s="142">
        <v>0.3</v>
      </c>
    </row>
    <row r="3006" spans="1:4" x14ac:dyDescent="0.2">
      <c r="A3006" s="143" t="s">
        <v>10171</v>
      </c>
      <c r="B3006" s="10" t="s">
        <v>10170</v>
      </c>
      <c r="C3006" s="143" t="s">
        <v>105</v>
      </c>
      <c r="D3006" s="142" t="s">
        <v>105</v>
      </c>
    </row>
    <row r="3007" spans="1:4" x14ac:dyDescent="0.2">
      <c r="A3007" s="143" t="s">
        <v>9628</v>
      </c>
      <c r="B3007" s="10" t="s">
        <v>9627</v>
      </c>
      <c r="C3007" s="143">
        <v>16</v>
      </c>
      <c r="D3007" s="142">
        <v>1.6</v>
      </c>
    </row>
    <row r="3008" spans="1:4" x14ac:dyDescent="0.2">
      <c r="A3008" s="143" t="s">
        <v>2708</v>
      </c>
      <c r="B3008" s="10" t="s">
        <v>2707</v>
      </c>
      <c r="C3008" s="143">
        <v>10</v>
      </c>
      <c r="D3008" s="142">
        <v>1</v>
      </c>
    </row>
    <row r="3009" spans="1:4" x14ac:dyDescent="0.2">
      <c r="A3009" s="143" t="s">
        <v>1147</v>
      </c>
      <c r="B3009" s="10" t="s">
        <v>1146</v>
      </c>
      <c r="C3009" s="143">
        <v>3500</v>
      </c>
      <c r="D3009" s="142">
        <v>350</v>
      </c>
    </row>
    <row r="3010" spans="1:4" x14ac:dyDescent="0.2">
      <c r="A3010" s="143" t="s">
        <v>7589</v>
      </c>
      <c r="B3010" s="10" t="s">
        <v>7588</v>
      </c>
      <c r="C3010" s="143">
        <v>3500</v>
      </c>
      <c r="D3010" s="142">
        <v>350</v>
      </c>
    </row>
    <row r="3011" spans="1:4" x14ac:dyDescent="0.2">
      <c r="A3011" s="143" t="s">
        <v>684</v>
      </c>
      <c r="B3011" s="10" t="s">
        <v>683</v>
      </c>
      <c r="C3011" s="143">
        <v>1000</v>
      </c>
      <c r="D3011" s="142">
        <v>100</v>
      </c>
    </row>
    <row r="3012" spans="1:4" x14ac:dyDescent="0.2">
      <c r="A3012" s="143" t="s">
        <v>12224</v>
      </c>
      <c r="B3012" s="10" t="s">
        <v>12223</v>
      </c>
      <c r="C3012" s="143">
        <v>10</v>
      </c>
      <c r="D3012" s="142">
        <v>1</v>
      </c>
    </row>
    <row r="3013" spans="1:4" x14ac:dyDescent="0.2">
      <c r="A3013" s="143" t="s">
        <v>1898</v>
      </c>
      <c r="B3013" s="10" t="s">
        <v>1897</v>
      </c>
      <c r="C3013" s="143">
        <v>290</v>
      </c>
      <c r="D3013" s="142">
        <v>3.3</v>
      </c>
    </row>
    <row r="3014" spans="1:4" x14ac:dyDescent="0.2">
      <c r="A3014" s="143" t="s">
        <v>11971</v>
      </c>
      <c r="B3014" s="10" t="s">
        <v>11970</v>
      </c>
      <c r="C3014" s="143">
        <v>50</v>
      </c>
      <c r="D3014" s="142">
        <v>5</v>
      </c>
    </row>
    <row r="3015" spans="1:4" x14ac:dyDescent="0.2">
      <c r="A3015" s="143" t="s">
        <v>128</v>
      </c>
      <c r="B3015" s="10" t="s">
        <v>127</v>
      </c>
      <c r="C3015" s="143">
        <v>10000</v>
      </c>
      <c r="D3015" s="142">
        <v>1000</v>
      </c>
    </row>
    <row r="3016" spans="1:4" x14ac:dyDescent="0.2">
      <c r="A3016" s="143" t="s">
        <v>1573</v>
      </c>
      <c r="B3016" s="10" t="s">
        <v>1572</v>
      </c>
      <c r="C3016" s="143">
        <v>38000</v>
      </c>
      <c r="D3016" s="142">
        <v>3800</v>
      </c>
    </row>
    <row r="3017" spans="1:4" x14ac:dyDescent="0.2">
      <c r="A3017" s="143" t="s">
        <v>3284</v>
      </c>
      <c r="B3017" s="10" t="s">
        <v>3283</v>
      </c>
      <c r="C3017" s="143">
        <v>3500</v>
      </c>
      <c r="D3017" s="142">
        <v>350</v>
      </c>
    </row>
    <row r="3018" spans="1:4" x14ac:dyDescent="0.2">
      <c r="A3018" s="143" t="s">
        <v>328</v>
      </c>
      <c r="B3018" s="10" t="s">
        <v>327</v>
      </c>
      <c r="C3018" s="143">
        <v>10000</v>
      </c>
      <c r="D3018" s="142">
        <v>1000</v>
      </c>
    </row>
    <row r="3019" spans="1:4" x14ac:dyDescent="0.2">
      <c r="A3019" s="143" t="s">
        <v>2534</v>
      </c>
      <c r="B3019" s="10" t="s">
        <v>2533</v>
      </c>
      <c r="C3019" s="143" t="s">
        <v>105</v>
      </c>
      <c r="D3019" s="142" t="s">
        <v>105</v>
      </c>
    </row>
    <row r="3020" spans="1:4" x14ac:dyDescent="0.2">
      <c r="A3020" s="143" t="s">
        <v>2535</v>
      </c>
      <c r="B3020" s="10" t="s">
        <v>2533</v>
      </c>
      <c r="C3020" s="143">
        <v>600</v>
      </c>
      <c r="D3020" s="142">
        <v>60</v>
      </c>
    </row>
    <row r="3021" spans="1:4" x14ac:dyDescent="0.2">
      <c r="A3021" s="143" t="s">
        <v>5593</v>
      </c>
      <c r="B3021" s="10" t="s">
        <v>5592</v>
      </c>
      <c r="C3021" s="143">
        <v>3000</v>
      </c>
      <c r="D3021" s="142">
        <v>300</v>
      </c>
    </row>
    <row r="3022" spans="1:4" x14ac:dyDescent="0.2">
      <c r="A3022" s="143" t="s">
        <v>6262</v>
      </c>
      <c r="B3022" s="10" t="s">
        <v>6261</v>
      </c>
      <c r="C3022" s="143" t="s">
        <v>105</v>
      </c>
      <c r="D3022" s="142" t="s">
        <v>105</v>
      </c>
    </row>
    <row r="3023" spans="1:4" x14ac:dyDescent="0.2">
      <c r="A3023" s="143" t="s">
        <v>6438</v>
      </c>
      <c r="B3023" s="10" t="s">
        <v>6437</v>
      </c>
      <c r="C3023" s="143">
        <v>50</v>
      </c>
      <c r="D3023" s="142">
        <v>5</v>
      </c>
    </row>
    <row r="3024" spans="1:4" x14ac:dyDescent="0.2">
      <c r="A3024" s="143" t="s">
        <v>9200</v>
      </c>
      <c r="B3024" s="10" t="s">
        <v>9199</v>
      </c>
      <c r="C3024" s="143">
        <v>240</v>
      </c>
      <c r="D3024" s="142">
        <v>24</v>
      </c>
    </row>
    <row r="3025" spans="1:4" x14ac:dyDescent="0.2">
      <c r="A3025" s="143" t="s">
        <v>2298</v>
      </c>
      <c r="B3025" s="10" t="s">
        <v>2297</v>
      </c>
      <c r="C3025" s="143">
        <v>800</v>
      </c>
      <c r="D3025" s="142">
        <v>80</v>
      </c>
    </row>
    <row r="3026" spans="1:4" x14ac:dyDescent="0.2">
      <c r="A3026" s="143" t="s">
        <v>1367</v>
      </c>
      <c r="B3026" s="10" t="s">
        <v>1366</v>
      </c>
      <c r="C3026" s="143" t="s">
        <v>105</v>
      </c>
      <c r="D3026" s="142" t="s">
        <v>105</v>
      </c>
    </row>
    <row r="3027" spans="1:4" x14ac:dyDescent="0.2">
      <c r="A3027" s="143" t="s">
        <v>6766</v>
      </c>
      <c r="B3027" s="10" t="s">
        <v>6765</v>
      </c>
      <c r="C3027" s="143">
        <v>190</v>
      </c>
      <c r="D3027" s="142">
        <v>19</v>
      </c>
    </row>
    <row r="3028" spans="1:4" x14ac:dyDescent="0.2">
      <c r="A3028" s="143" t="s">
        <v>7309</v>
      </c>
      <c r="B3028" s="10" t="s">
        <v>7308</v>
      </c>
      <c r="C3028" s="143">
        <v>1000</v>
      </c>
      <c r="D3028" s="142">
        <v>100</v>
      </c>
    </row>
    <row r="3029" spans="1:4" x14ac:dyDescent="0.2">
      <c r="A3029" s="143" t="s">
        <v>4737</v>
      </c>
      <c r="B3029" s="10" t="s">
        <v>4736</v>
      </c>
      <c r="C3029" s="143" t="s">
        <v>105</v>
      </c>
      <c r="D3029" s="142" t="s">
        <v>105</v>
      </c>
    </row>
    <row r="3030" spans="1:4" x14ac:dyDescent="0.2">
      <c r="A3030" s="143" t="s">
        <v>12359</v>
      </c>
      <c r="B3030" s="10" t="s">
        <v>12358</v>
      </c>
      <c r="C3030" s="143" t="s">
        <v>105</v>
      </c>
      <c r="D3030" s="142" t="s">
        <v>105</v>
      </c>
    </row>
    <row r="3031" spans="1:4" x14ac:dyDescent="0.2">
      <c r="A3031" s="143" t="s">
        <v>12360</v>
      </c>
      <c r="B3031" s="10" t="s">
        <v>12358</v>
      </c>
      <c r="C3031" s="143">
        <v>500</v>
      </c>
      <c r="D3031" s="142">
        <v>50</v>
      </c>
    </row>
    <row r="3032" spans="1:4" x14ac:dyDescent="0.2">
      <c r="A3032" s="143" t="s">
        <v>1775</v>
      </c>
      <c r="B3032" s="10" t="s">
        <v>1774</v>
      </c>
      <c r="C3032" s="143">
        <v>1000</v>
      </c>
      <c r="D3032" s="142">
        <v>100</v>
      </c>
    </row>
    <row r="3033" spans="1:4" x14ac:dyDescent="0.2">
      <c r="A3033" s="143" t="s">
        <v>2895</v>
      </c>
      <c r="B3033" s="10" t="s">
        <v>2894</v>
      </c>
      <c r="C3033" s="143">
        <v>1200</v>
      </c>
      <c r="D3033" s="142">
        <v>120</v>
      </c>
    </row>
    <row r="3034" spans="1:4" x14ac:dyDescent="0.2">
      <c r="A3034" s="143" t="s">
        <v>6791</v>
      </c>
      <c r="B3034" s="10" t="s">
        <v>6790</v>
      </c>
      <c r="C3034" s="143">
        <v>2900</v>
      </c>
      <c r="D3034" s="142">
        <v>3700</v>
      </c>
    </row>
    <row r="3035" spans="1:4" x14ac:dyDescent="0.2">
      <c r="A3035" s="143" t="s">
        <v>2991</v>
      </c>
      <c r="B3035" s="10" t="s">
        <v>2990</v>
      </c>
      <c r="C3035" s="143">
        <v>240</v>
      </c>
      <c r="D3035" s="142">
        <v>24</v>
      </c>
    </row>
    <row r="3036" spans="1:4" x14ac:dyDescent="0.2">
      <c r="A3036" s="143" t="s">
        <v>4496</v>
      </c>
      <c r="B3036" s="10" t="s">
        <v>4495</v>
      </c>
      <c r="C3036" s="143">
        <v>50</v>
      </c>
      <c r="D3036" s="142">
        <v>5</v>
      </c>
    </row>
    <row r="3037" spans="1:4" x14ac:dyDescent="0.2">
      <c r="A3037" s="143" t="s">
        <v>2252</v>
      </c>
      <c r="B3037" s="10" t="s">
        <v>2251</v>
      </c>
      <c r="C3037" s="143">
        <v>500</v>
      </c>
      <c r="D3037" s="142">
        <v>50</v>
      </c>
    </row>
    <row r="3038" spans="1:4" x14ac:dyDescent="0.2">
      <c r="A3038" s="143" t="s">
        <v>2911</v>
      </c>
      <c r="B3038" s="10" t="s">
        <v>2910</v>
      </c>
      <c r="C3038" s="143">
        <v>1200</v>
      </c>
      <c r="D3038" s="142">
        <v>120</v>
      </c>
    </row>
    <row r="3039" spans="1:4" x14ac:dyDescent="0.2">
      <c r="A3039" s="143" t="s">
        <v>3208</v>
      </c>
      <c r="B3039" s="10" t="s">
        <v>3207</v>
      </c>
      <c r="C3039" s="143">
        <v>1700</v>
      </c>
      <c r="D3039" s="142">
        <v>170</v>
      </c>
    </row>
    <row r="3040" spans="1:4" x14ac:dyDescent="0.2">
      <c r="A3040" s="143" t="s">
        <v>631</v>
      </c>
      <c r="B3040" s="10" t="s">
        <v>630</v>
      </c>
      <c r="C3040" s="143">
        <v>3030</v>
      </c>
      <c r="D3040" s="142">
        <v>303</v>
      </c>
    </row>
    <row r="3041" spans="1:4" x14ac:dyDescent="0.2">
      <c r="A3041" s="143" t="s">
        <v>11262</v>
      </c>
      <c r="B3041" s="10" t="s">
        <v>11261</v>
      </c>
      <c r="C3041" s="143" t="s">
        <v>105</v>
      </c>
      <c r="D3041" s="142" t="s">
        <v>105</v>
      </c>
    </row>
    <row r="3042" spans="1:4" x14ac:dyDescent="0.2">
      <c r="A3042" s="143" t="s">
        <v>3286</v>
      </c>
      <c r="B3042" s="10" t="s">
        <v>3285</v>
      </c>
      <c r="C3042" s="143">
        <v>270</v>
      </c>
      <c r="D3042" s="142">
        <v>27</v>
      </c>
    </row>
    <row r="3043" spans="1:4" x14ac:dyDescent="0.2">
      <c r="A3043" s="143" t="s">
        <v>5609</v>
      </c>
      <c r="B3043" s="10" t="s">
        <v>5608</v>
      </c>
      <c r="C3043" s="143">
        <v>100</v>
      </c>
      <c r="D3043" s="142">
        <v>10</v>
      </c>
    </row>
    <row r="3044" spans="1:4" x14ac:dyDescent="0.2">
      <c r="A3044" s="143" t="s">
        <v>11587</v>
      </c>
      <c r="B3044" s="10" t="s">
        <v>11586</v>
      </c>
      <c r="C3044" s="143">
        <v>100</v>
      </c>
      <c r="D3044" s="142">
        <v>10</v>
      </c>
    </row>
    <row r="3045" spans="1:4" x14ac:dyDescent="0.2">
      <c r="A3045" s="143" t="s">
        <v>146</v>
      </c>
      <c r="B3045" s="10" t="s">
        <v>145</v>
      </c>
      <c r="C3045" s="143">
        <v>3500</v>
      </c>
      <c r="D3045" s="142">
        <v>350</v>
      </c>
    </row>
    <row r="3046" spans="1:4" x14ac:dyDescent="0.2">
      <c r="A3046" s="143" t="s">
        <v>402</v>
      </c>
      <c r="B3046" s="10" t="s">
        <v>401</v>
      </c>
      <c r="C3046" s="143">
        <v>3500</v>
      </c>
      <c r="D3046" s="142">
        <v>350</v>
      </c>
    </row>
    <row r="3047" spans="1:4" x14ac:dyDescent="0.2">
      <c r="A3047" s="143" t="s">
        <v>10093</v>
      </c>
      <c r="B3047" s="10" t="s">
        <v>10092</v>
      </c>
      <c r="C3047" s="143" t="s">
        <v>105</v>
      </c>
      <c r="D3047" s="142" t="s">
        <v>105</v>
      </c>
    </row>
    <row r="3048" spans="1:4" x14ac:dyDescent="0.2">
      <c r="A3048" s="143" t="s">
        <v>9243</v>
      </c>
      <c r="B3048" s="10" t="s">
        <v>9242</v>
      </c>
      <c r="C3048" s="143">
        <v>100</v>
      </c>
      <c r="D3048" s="142">
        <v>10</v>
      </c>
    </row>
    <row r="3049" spans="1:4" x14ac:dyDescent="0.2">
      <c r="A3049" s="143" t="s">
        <v>2372</v>
      </c>
      <c r="B3049" s="10" t="s">
        <v>2371</v>
      </c>
      <c r="C3049" s="143">
        <v>480</v>
      </c>
      <c r="D3049" s="142">
        <v>48</v>
      </c>
    </row>
    <row r="3050" spans="1:4" x14ac:dyDescent="0.2">
      <c r="A3050" s="143" t="s">
        <v>158</v>
      </c>
      <c r="B3050" s="10" t="s">
        <v>157</v>
      </c>
      <c r="C3050" s="143">
        <v>2900</v>
      </c>
      <c r="D3050" s="142">
        <v>3700</v>
      </c>
    </row>
    <row r="3051" spans="1:4" x14ac:dyDescent="0.2">
      <c r="A3051" s="143" t="s">
        <v>1520</v>
      </c>
      <c r="B3051" s="10" t="s">
        <v>1519</v>
      </c>
      <c r="C3051" s="143">
        <v>1700</v>
      </c>
      <c r="D3051" s="142">
        <v>170</v>
      </c>
    </row>
    <row r="3052" spans="1:4" x14ac:dyDescent="0.2">
      <c r="A3052" s="143" t="s">
        <v>2549</v>
      </c>
      <c r="B3052" s="10" t="s">
        <v>2548</v>
      </c>
      <c r="C3052" s="143">
        <v>1000</v>
      </c>
      <c r="D3052" s="142">
        <v>100</v>
      </c>
    </row>
    <row r="3053" spans="1:4" x14ac:dyDescent="0.2">
      <c r="A3053" s="143" t="s">
        <v>9273</v>
      </c>
      <c r="B3053" s="10" t="s">
        <v>9272</v>
      </c>
      <c r="C3053" s="143">
        <v>8</v>
      </c>
      <c r="D3053" s="142">
        <v>0.8</v>
      </c>
    </row>
    <row r="3054" spans="1:4" x14ac:dyDescent="0.2">
      <c r="A3054" s="143" t="s">
        <v>8487</v>
      </c>
      <c r="B3054" s="10" t="s">
        <v>8486</v>
      </c>
      <c r="C3054" s="143">
        <v>80</v>
      </c>
      <c r="D3054" s="142">
        <v>8</v>
      </c>
    </row>
    <row r="3055" spans="1:4" x14ac:dyDescent="0.2">
      <c r="A3055" s="143" t="s">
        <v>388</v>
      </c>
      <c r="B3055" s="10" t="s">
        <v>387</v>
      </c>
      <c r="C3055" s="143">
        <v>58</v>
      </c>
      <c r="D3055" s="142">
        <v>5.8</v>
      </c>
    </row>
    <row r="3056" spans="1:4" x14ac:dyDescent="0.2">
      <c r="A3056" s="143" t="s">
        <v>3085</v>
      </c>
      <c r="B3056" s="10" t="s">
        <v>3084</v>
      </c>
      <c r="C3056" s="143">
        <v>1500</v>
      </c>
      <c r="D3056" s="142">
        <v>150</v>
      </c>
    </row>
    <row r="3057" spans="1:4" x14ac:dyDescent="0.2">
      <c r="A3057" s="143" t="s">
        <v>5538</v>
      </c>
      <c r="B3057" s="10" t="s">
        <v>5537</v>
      </c>
      <c r="C3057" s="143">
        <v>110</v>
      </c>
      <c r="D3057" s="142">
        <v>11</v>
      </c>
    </row>
    <row r="3058" spans="1:4" x14ac:dyDescent="0.2">
      <c r="A3058" s="143" t="s">
        <v>2747</v>
      </c>
      <c r="B3058" s="10" t="s">
        <v>2746</v>
      </c>
      <c r="C3058" s="143">
        <v>10000</v>
      </c>
      <c r="D3058" s="142">
        <v>1000</v>
      </c>
    </row>
    <row r="3059" spans="1:4" x14ac:dyDescent="0.2">
      <c r="A3059" s="143" t="s">
        <v>351</v>
      </c>
      <c r="B3059" s="10" t="s">
        <v>350</v>
      </c>
      <c r="C3059" s="143">
        <v>10000</v>
      </c>
      <c r="D3059" s="142">
        <v>1000</v>
      </c>
    </row>
    <row r="3060" spans="1:4" x14ac:dyDescent="0.2">
      <c r="A3060" s="143" t="s">
        <v>344</v>
      </c>
      <c r="B3060" s="10" t="s">
        <v>343</v>
      </c>
      <c r="C3060" s="143">
        <v>16440</v>
      </c>
      <c r="D3060" s="142">
        <v>1640</v>
      </c>
    </row>
    <row r="3061" spans="1:4" x14ac:dyDescent="0.2">
      <c r="A3061" s="143" t="s">
        <v>5544</v>
      </c>
      <c r="B3061" s="10" t="s">
        <v>5543</v>
      </c>
      <c r="C3061" s="143">
        <v>100</v>
      </c>
      <c r="D3061" s="142">
        <v>10</v>
      </c>
    </row>
    <row r="3062" spans="1:4" x14ac:dyDescent="0.2">
      <c r="A3062" s="143" t="s">
        <v>7219</v>
      </c>
      <c r="B3062" s="10" t="s">
        <v>7218</v>
      </c>
      <c r="C3062" s="143">
        <v>390</v>
      </c>
      <c r="D3062" s="142">
        <v>39</v>
      </c>
    </row>
    <row r="3063" spans="1:4" x14ac:dyDescent="0.2">
      <c r="A3063" s="143" t="s">
        <v>1909</v>
      </c>
      <c r="B3063" s="10" t="s">
        <v>1908</v>
      </c>
      <c r="C3063" s="143">
        <v>100</v>
      </c>
      <c r="D3063" s="142">
        <v>10</v>
      </c>
    </row>
    <row r="3064" spans="1:4" x14ac:dyDescent="0.2">
      <c r="A3064" s="143" t="s">
        <v>2736</v>
      </c>
      <c r="B3064" s="10" t="s">
        <v>2735</v>
      </c>
      <c r="C3064" s="143">
        <v>15</v>
      </c>
      <c r="D3064" s="142">
        <v>1.5</v>
      </c>
    </row>
    <row r="3065" spans="1:4" x14ac:dyDescent="0.2">
      <c r="A3065" s="143" t="s">
        <v>9767</v>
      </c>
      <c r="B3065" s="10" t="s">
        <v>9766</v>
      </c>
      <c r="C3065" s="143">
        <v>200</v>
      </c>
      <c r="D3065" s="142">
        <v>20</v>
      </c>
    </row>
    <row r="3066" spans="1:4" x14ac:dyDescent="0.2">
      <c r="A3066" s="143" t="s">
        <v>5925</v>
      </c>
      <c r="B3066" s="10" t="s">
        <v>5924</v>
      </c>
      <c r="C3066" s="143">
        <v>1000</v>
      </c>
      <c r="D3066" s="142">
        <v>100</v>
      </c>
    </row>
    <row r="3067" spans="1:4" x14ac:dyDescent="0.2">
      <c r="A3067" s="143" t="s">
        <v>674</v>
      </c>
      <c r="B3067" s="10" t="s">
        <v>673</v>
      </c>
      <c r="C3067" s="143">
        <v>1100</v>
      </c>
      <c r="D3067" s="142">
        <v>9.9</v>
      </c>
    </row>
    <row r="3068" spans="1:4" x14ac:dyDescent="0.2">
      <c r="A3068" s="143" t="s">
        <v>8041</v>
      </c>
      <c r="B3068" s="10" t="s">
        <v>8040</v>
      </c>
      <c r="C3068" s="143">
        <v>10</v>
      </c>
      <c r="D3068" s="142">
        <v>1</v>
      </c>
    </row>
    <row r="3069" spans="1:4" x14ac:dyDescent="0.2">
      <c r="A3069" s="143" t="s">
        <v>5006</v>
      </c>
      <c r="B3069" s="10" t="s">
        <v>5005</v>
      </c>
      <c r="C3069" s="143">
        <v>130</v>
      </c>
      <c r="D3069" s="142">
        <v>2.6</v>
      </c>
    </row>
    <row r="3070" spans="1:4" x14ac:dyDescent="0.2">
      <c r="A3070" s="143" t="s">
        <v>2973</v>
      </c>
      <c r="B3070" s="10" t="s">
        <v>2972</v>
      </c>
      <c r="C3070" s="143">
        <v>120</v>
      </c>
      <c r="D3070" s="142">
        <v>12</v>
      </c>
    </row>
    <row r="3071" spans="1:4" x14ac:dyDescent="0.2">
      <c r="A3071" s="143" t="s">
        <v>11831</v>
      </c>
      <c r="B3071" s="10" t="s">
        <v>11830</v>
      </c>
      <c r="C3071" s="143">
        <v>10</v>
      </c>
      <c r="D3071" s="142">
        <v>1</v>
      </c>
    </row>
    <row r="3072" spans="1:4" x14ac:dyDescent="0.2">
      <c r="A3072" s="143" t="s">
        <v>9170</v>
      </c>
      <c r="B3072" s="10" t="s">
        <v>9169</v>
      </c>
      <c r="C3072" s="143">
        <v>59000</v>
      </c>
      <c r="D3072" s="142">
        <v>7100</v>
      </c>
    </row>
    <row r="3073" spans="1:4" x14ac:dyDescent="0.2">
      <c r="A3073" s="143" t="s">
        <v>1413</v>
      </c>
      <c r="B3073" s="10" t="s">
        <v>1412</v>
      </c>
      <c r="C3073" s="143">
        <v>10000</v>
      </c>
      <c r="D3073" s="142">
        <v>2700</v>
      </c>
    </row>
    <row r="3074" spans="1:4" x14ac:dyDescent="0.2">
      <c r="A3074" s="143" t="s">
        <v>9901</v>
      </c>
      <c r="B3074" s="10" t="s">
        <v>9900</v>
      </c>
      <c r="C3074" s="143">
        <v>10</v>
      </c>
      <c r="D3074" s="142">
        <v>1</v>
      </c>
    </row>
    <row r="3075" spans="1:4" x14ac:dyDescent="0.2">
      <c r="A3075" s="143" t="s">
        <v>473</v>
      </c>
      <c r="B3075" s="10" t="s">
        <v>472</v>
      </c>
      <c r="C3075" s="143">
        <v>100</v>
      </c>
      <c r="D3075" s="142">
        <v>10</v>
      </c>
    </row>
    <row r="3076" spans="1:4" x14ac:dyDescent="0.2">
      <c r="A3076" s="143" t="s">
        <v>7985</v>
      </c>
      <c r="B3076" s="10" t="s">
        <v>7984</v>
      </c>
      <c r="C3076" s="143">
        <v>125</v>
      </c>
      <c r="D3076" s="142">
        <v>13</v>
      </c>
    </row>
    <row r="3077" spans="1:4" x14ac:dyDescent="0.2">
      <c r="A3077" s="143" t="s">
        <v>7912</v>
      </c>
      <c r="B3077" s="10" t="s">
        <v>7911</v>
      </c>
      <c r="C3077" s="143">
        <v>3.2</v>
      </c>
      <c r="D3077" s="142">
        <v>0.32</v>
      </c>
    </row>
    <row r="3078" spans="1:4" x14ac:dyDescent="0.2">
      <c r="A3078" s="143" t="s">
        <v>9687</v>
      </c>
      <c r="B3078" s="10" t="s">
        <v>9686</v>
      </c>
      <c r="C3078" s="143">
        <v>1</v>
      </c>
      <c r="D3078" s="142">
        <v>0.1</v>
      </c>
    </row>
    <row r="3079" spans="1:4" x14ac:dyDescent="0.2">
      <c r="A3079" s="143" t="s">
        <v>810</v>
      </c>
      <c r="B3079" s="10" t="s">
        <v>809</v>
      </c>
      <c r="C3079" s="143">
        <v>1000</v>
      </c>
      <c r="D3079" s="142">
        <v>100</v>
      </c>
    </row>
    <row r="3080" spans="1:4" x14ac:dyDescent="0.2">
      <c r="A3080" s="143" t="s">
        <v>6842</v>
      </c>
      <c r="B3080" s="10" t="s">
        <v>6841</v>
      </c>
      <c r="C3080" s="143">
        <v>26</v>
      </c>
      <c r="D3080" s="142">
        <v>50</v>
      </c>
    </row>
    <row r="3081" spans="1:4" x14ac:dyDescent="0.2">
      <c r="A3081" s="143" t="s">
        <v>4998</v>
      </c>
      <c r="B3081" s="10" t="s">
        <v>4997</v>
      </c>
      <c r="C3081" s="143" t="s">
        <v>105</v>
      </c>
      <c r="D3081" s="142" t="s">
        <v>105</v>
      </c>
    </row>
    <row r="3082" spans="1:4" x14ac:dyDescent="0.2">
      <c r="A3082" s="143" t="s">
        <v>11359</v>
      </c>
      <c r="B3082" s="10" t="s">
        <v>11358</v>
      </c>
      <c r="C3082" s="143">
        <v>110</v>
      </c>
      <c r="D3082" s="142">
        <v>11</v>
      </c>
    </row>
    <row r="3083" spans="1:4" x14ac:dyDescent="0.2">
      <c r="A3083" s="143" t="s">
        <v>10560</v>
      </c>
      <c r="B3083" s="10" t="s">
        <v>10559</v>
      </c>
      <c r="C3083" s="143">
        <v>1000</v>
      </c>
      <c r="D3083" s="142">
        <v>100</v>
      </c>
    </row>
    <row r="3084" spans="1:4" x14ac:dyDescent="0.2">
      <c r="A3084" s="143" t="s">
        <v>8205</v>
      </c>
      <c r="B3084" s="10" t="s">
        <v>8204</v>
      </c>
      <c r="C3084" s="143" t="s">
        <v>105</v>
      </c>
      <c r="D3084" s="142" t="s">
        <v>105</v>
      </c>
    </row>
    <row r="3085" spans="1:4" x14ac:dyDescent="0.2">
      <c r="A3085" s="143" t="s">
        <v>1248</v>
      </c>
      <c r="B3085" s="10" t="s">
        <v>1247</v>
      </c>
      <c r="C3085" s="143">
        <v>100</v>
      </c>
      <c r="D3085" s="142">
        <v>10</v>
      </c>
    </row>
    <row r="3086" spans="1:4" x14ac:dyDescent="0.2">
      <c r="A3086" s="143" t="s">
        <v>6209</v>
      </c>
      <c r="B3086" s="10" t="s">
        <v>6208</v>
      </c>
      <c r="C3086" s="143">
        <v>600</v>
      </c>
      <c r="D3086" s="142">
        <v>60</v>
      </c>
    </row>
    <row r="3087" spans="1:4" x14ac:dyDescent="0.2">
      <c r="A3087" s="143" t="s">
        <v>9753</v>
      </c>
      <c r="B3087" s="10" t="s">
        <v>9752</v>
      </c>
      <c r="C3087" s="143" t="s">
        <v>105</v>
      </c>
      <c r="D3087" s="142" t="s">
        <v>105</v>
      </c>
    </row>
    <row r="3088" spans="1:4" x14ac:dyDescent="0.2">
      <c r="A3088" s="143" t="s">
        <v>9754</v>
      </c>
      <c r="B3088" s="10" t="s">
        <v>9752</v>
      </c>
      <c r="C3088" s="143">
        <v>1000</v>
      </c>
      <c r="D3088" s="142">
        <v>100</v>
      </c>
    </row>
    <row r="3089" spans="1:4" x14ac:dyDescent="0.2">
      <c r="A3089" s="143" t="s">
        <v>9295</v>
      </c>
      <c r="B3089" s="10" t="s">
        <v>9294</v>
      </c>
      <c r="C3089" s="143">
        <v>15</v>
      </c>
      <c r="D3089" s="142">
        <v>1.5</v>
      </c>
    </row>
    <row r="3090" spans="1:4" x14ac:dyDescent="0.2">
      <c r="A3090" s="143" t="s">
        <v>2332</v>
      </c>
      <c r="B3090" s="10" t="s">
        <v>2331</v>
      </c>
      <c r="C3090" s="143">
        <v>18</v>
      </c>
      <c r="D3090" s="142">
        <v>1.8</v>
      </c>
    </row>
    <row r="3091" spans="1:4" x14ac:dyDescent="0.2">
      <c r="A3091" s="143" t="s">
        <v>2450</v>
      </c>
      <c r="B3091" s="10" t="s">
        <v>2449</v>
      </c>
      <c r="C3091" s="143">
        <v>10</v>
      </c>
      <c r="D3091" s="142">
        <v>1</v>
      </c>
    </row>
    <row r="3092" spans="1:4" x14ac:dyDescent="0.2">
      <c r="A3092" s="143" t="s">
        <v>6314</v>
      </c>
      <c r="B3092" s="10" t="s">
        <v>6313</v>
      </c>
      <c r="C3092" s="143">
        <v>1250</v>
      </c>
      <c r="D3092" s="142">
        <v>125</v>
      </c>
    </row>
    <row r="3093" spans="1:4" x14ac:dyDescent="0.2">
      <c r="A3093" s="143" t="s">
        <v>5255</v>
      </c>
      <c r="B3093" s="10" t="s">
        <v>5254</v>
      </c>
      <c r="C3093" s="143">
        <v>3500</v>
      </c>
      <c r="D3093" s="142">
        <v>350</v>
      </c>
    </row>
    <row r="3094" spans="1:4" x14ac:dyDescent="0.2">
      <c r="A3094" s="143" t="s">
        <v>1382</v>
      </c>
      <c r="B3094" s="10" t="s">
        <v>1381</v>
      </c>
      <c r="C3094" s="143">
        <v>360</v>
      </c>
      <c r="D3094" s="142">
        <v>36</v>
      </c>
    </row>
    <row r="3095" spans="1:4" x14ac:dyDescent="0.2">
      <c r="A3095" s="143" t="s">
        <v>498</v>
      </c>
      <c r="B3095" s="10" t="s">
        <v>497</v>
      </c>
      <c r="C3095" s="143">
        <v>2450</v>
      </c>
      <c r="D3095" s="142">
        <v>245</v>
      </c>
    </row>
    <row r="3096" spans="1:4" x14ac:dyDescent="0.2">
      <c r="A3096" s="143" t="s">
        <v>150</v>
      </c>
      <c r="B3096" s="10" t="s">
        <v>149</v>
      </c>
      <c r="C3096" s="143">
        <v>490</v>
      </c>
      <c r="D3096" s="142">
        <v>49</v>
      </c>
    </row>
    <row r="3097" spans="1:4" x14ac:dyDescent="0.2">
      <c r="A3097" s="143" t="s">
        <v>3228</v>
      </c>
      <c r="B3097" s="10" t="s">
        <v>3227</v>
      </c>
      <c r="C3097" s="143">
        <v>260</v>
      </c>
      <c r="D3097" s="142">
        <v>26</v>
      </c>
    </row>
    <row r="3098" spans="1:4" x14ac:dyDescent="0.2">
      <c r="A3098" s="143" t="s">
        <v>160</v>
      </c>
      <c r="B3098" s="10" t="s">
        <v>159</v>
      </c>
      <c r="C3098" s="143">
        <v>1700</v>
      </c>
      <c r="D3098" s="142">
        <v>170</v>
      </c>
    </row>
    <row r="3099" spans="1:4" x14ac:dyDescent="0.2">
      <c r="A3099" s="143" t="s">
        <v>4478</v>
      </c>
      <c r="B3099" s="10" t="s">
        <v>4477</v>
      </c>
      <c r="C3099" s="143">
        <v>380</v>
      </c>
      <c r="D3099" s="142">
        <v>38</v>
      </c>
    </row>
    <row r="3100" spans="1:4" x14ac:dyDescent="0.2">
      <c r="A3100" s="143" t="s">
        <v>5281</v>
      </c>
      <c r="B3100" s="10" t="s">
        <v>5280</v>
      </c>
      <c r="C3100" s="143">
        <v>360</v>
      </c>
      <c r="D3100" s="142">
        <v>36</v>
      </c>
    </row>
    <row r="3101" spans="1:4" x14ac:dyDescent="0.2">
      <c r="A3101" s="143" t="s">
        <v>5282</v>
      </c>
      <c r="B3101" s="10" t="s">
        <v>5280</v>
      </c>
      <c r="C3101" s="143" t="s">
        <v>105</v>
      </c>
      <c r="D3101" s="142" t="s">
        <v>105</v>
      </c>
    </row>
    <row r="3102" spans="1:4" x14ac:dyDescent="0.2">
      <c r="A3102" s="143" t="s">
        <v>11930</v>
      </c>
      <c r="B3102" s="10" t="s">
        <v>11929</v>
      </c>
      <c r="C3102" s="143">
        <v>360</v>
      </c>
      <c r="D3102" s="142">
        <v>36</v>
      </c>
    </row>
    <row r="3103" spans="1:4" x14ac:dyDescent="0.2">
      <c r="A3103" s="143" t="s">
        <v>7733</v>
      </c>
      <c r="B3103" s="10" t="s">
        <v>7732</v>
      </c>
      <c r="C3103" s="143">
        <v>480</v>
      </c>
      <c r="D3103" s="142">
        <v>48</v>
      </c>
    </row>
    <row r="3104" spans="1:4" x14ac:dyDescent="0.2">
      <c r="A3104" s="143" t="s">
        <v>2623</v>
      </c>
      <c r="B3104" s="10" t="s">
        <v>2622</v>
      </c>
      <c r="C3104" s="143">
        <v>90</v>
      </c>
      <c r="D3104" s="142">
        <v>9</v>
      </c>
    </row>
    <row r="3105" spans="1:4" x14ac:dyDescent="0.2">
      <c r="A3105" s="143" t="s">
        <v>4977</v>
      </c>
      <c r="B3105" s="10" t="s">
        <v>4976</v>
      </c>
      <c r="C3105" s="143">
        <v>45</v>
      </c>
      <c r="D3105" s="142">
        <v>4.5</v>
      </c>
    </row>
    <row r="3106" spans="1:4" x14ac:dyDescent="0.2">
      <c r="A3106" s="143" t="s">
        <v>11066</v>
      </c>
      <c r="B3106" s="10" t="s">
        <v>11065</v>
      </c>
      <c r="C3106" s="143" t="s">
        <v>105</v>
      </c>
      <c r="D3106" s="142" t="s">
        <v>105</v>
      </c>
    </row>
    <row r="3107" spans="1:4" x14ac:dyDescent="0.2">
      <c r="A3107" s="143" t="s">
        <v>1331</v>
      </c>
      <c r="B3107" s="10" t="s">
        <v>1330</v>
      </c>
      <c r="C3107" s="143">
        <v>600</v>
      </c>
      <c r="D3107" s="142">
        <v>60</v>
      </c>
    </row>
    <row r="3108" spans="1:4" x14ac:dyDescent="0.2">
      <c r="A3108" s="143" t="s">
        <v>820</v>
      </c>
      <c r="B3108" s="10" t="s">
        <v>819</v>
      </c>
      <c r="C3108" s="143">
        <v>1200</v>
      </c>
      <c r="D3108" s="142">
        <v>120</v>
      </c>
    </row>
    <row r="3109" spans="1:4" x14ac:dyDescent="0.2">
      <c r="A3109" s="143" t="s">
        <v>5306</v>
      </c>
      <c r="B3109" s="10" t="s">
        <v>5305</v>
      </c>
      <c r="C3109" s="143">
        <v>60</v>
      </c>
      <c r="D3109" s="142">
        <v>6</v>
      </c>
    </row>
    <row r="3110" spans="1:4" x14ac:dyDescent="0.2">
      <c r="A3110" s="143" t="s">
        <v>4009</v>
      </c>
      <c r="B3110" s="10" t="s">
        <v>4008</v>
      </c>
      <c r="C3110" s="143">
        <v>100</v>
      </c>
      <c r="D3110" s="142">
        <v>10</v>
      </c>
    </row>
    <row r="3111" spans="1:4" x14ac:dyDescent="0.2">
      <c r="A3111" s="143" t="s">
        <v>9741</v>
      </c>
      <c r="B3111" s="10" t="s">
        <v>9740</v>
      </c>
      <c r="C3111" s="143">
        <v>10</v>
      </c>
      <c r="D3111" s="142">
        <v>1</v>
      </c>
    </row>
    <row r="3112" spans="1:4" x14ac:dyDescent="0.2">
      <c r="A3112" s="143" t="s">
        <v>3250</v>
      </c>
      <c r="B3112" s="10" t="s">
        <v>3249</v>
      </c>
      <c r="C3112" s="143">
        <v>450</v>
      </c>
      <c r="D3112" s="142">
        <v>45</v>
      </c>
    </row>
    <row r="3113" spans="1:4" x14ac:dyDescent="0.2">
      <c r="A3113" s="143" t="s">
        <v>2726</v>
      </c>
      <c r="B3113" s="10" t="s">
        <v>2725</v>
      </c>
      <c r="C3113" s="143">
        <v>100</v>
      </c>
      <c r="D3113" s="142">
        <v>10</v>
      </c>
    </row>
    <row r="3114" spans="1:4" x14ac:dyDescent="0.2">
      <c r="A3114" s="143" t="s">
        <v>7252</v>
      </c>
      <c r="B3114" s="10" t="s">
        <v>7251</v>
      </c>
      <c r="C3114" s="143">
        <v>15</v>
      </c>
      <c r="D3114" s="142">
        <v>3.3</v>
      </c>
    </row>
    <row r="3115" spans="1:4" x14ac:dyDescent="0.2">
      <c r="A3115" s="143" t="s">
        <v>3198</v>
      </c>
      <c r="B3115" s="10" t="s">
        <v>3197</v>
      </c>
      <c r="C3115" s="143">
        <v>940</v>
      </c>
      <c r="D3115" s="142">
        <v>94</v>
      </c>
    </row>
    <row r="3116" spans="1:4" x14ac:dyDescent="0.2">
      <c r="A3116" s="143" t="s">
        <v>3174</v>
      </c>
      <c r="B3116" s="10" t="s">
        <v>3173</v>
      </c>
      <c r="C3116" s="143">
        <v>350</v>
      </c>
      <c r="D3116" s="142">
        <v>35</v>
      </c>
    </row>
    <row r="3117" spans="1:4" x14ac:dyDescent="0.2">
      <c r="A3117" s="143" t="s">
        <v>8048</v>
      </c>
      <c r="B3117" s="10" t="s">
        <v>8047</v>
      </c>
      <c r="C3117" s="143">
        <v>1000</v>
      </c>
      <c r="D3117" s="142">
        <v>100</v>
      </c>
    </row>
    <row r="3118" spans="1:4" x14ac:dyDescent="0.2">
      <c r="A3118" s="143" t="s">
        <v>4957</v>
      </c>
      <c r="B3118" s="10" t="s">
        <v>4956</v>
      </c>
      <c r="C3118" s="143">
        <v>2200</v>
      </c>
      <c r="D3118" s="142">
        <v>220</v>
      </c>
    </row>
    <row r="3119" spans="1:4" x14ac:dyDescent="0.2">
      <c r="A3119" s="143" t="s">
        <v>3348</v>
      </c>
      <c r="B3119" s="10" t="s">
        <v>3347</v>
      </c>
      <c r="C3119" s="143">
        <v>1450</v>
      </c>
      <c r="D3119" s="142">
        <v>145</v>
      </c>
    </row>
    <row r="3120" spans="1:4" x14ac:dyDescent="0.2">
      <c r="A3120" s="143" t="s">
        <v>220</v>
      </c>
      <c r="B3120" s="10" t="s">
        <v>219</v>
      </c>
      <c r="C3120" s="143">
        <v>340</v>
      </c>
      <c r="D3120" s="142">
        <v>34</v>
      </c>
    </row>
    <row r="3121" spans="1:4" x14ac:dyDescent="0.2">
      <c r="A3121" s="143" t="s">
        <v>11900</v>
      </c>
      <c r="B3121" s="10" t="s">
        <v>11899</v>
      </c>
      <c r="C3121" s="143">
        <v>5700</v>
      </c>
      <c r="D3121" s="142">
        <v>570</v>
      </c>
    </row>
    <row r="3122" spans="1:4" x14ac:dyDescent="0.2">
      <c r="A3122" s="143" t="s">
        <v>8957</v>
      </c>
      <c r="B3122" s="10" t="s">
        <v>8956</v>
      </c>
      <c r="C3122" s="143">
        <v>500</v>
      </c>
      <c r="D3122" s="142">
        <v>50</v>
      </c>
    </row>
    <row r="3123" spans="1:4" x14ac:dyDescent="0.2">
      <c r="A3123" s="143" t="s">
        <v>3009</v>
      </c>
      <c r="B3123" s="10" t="s">
        <v>3008</v>
      </c>
      <c r="C3123" s="143">
        <v>1</v>
      </c>
      <c r="D3123" s="142">
        <v>0.1</v>
      </c>
    </row>
    <row r="3124" spans="1:4" x14ac:dyDescent="0.2">
      <c r="A3124" s="143" t="s">
        <v>2028</v>
      </c>
      <c r="B3124" s="10" t="s">
        <v>2027</v>
      </c>
      <c r="C3124" s="143">
        <v>16400</v>
      </c>
      <c r="D3124" s="142">
        <v>1640</v>
      </c>
    </row>
    <row r="3125" spans="1:4" x14ac:dyDescent="0.2">
      <c r="A3125" s="143" t="s">
        <v>4344</v>
      </c>
      <c r="B3125" s="10" t="s">
        <v>4343</v>
      </c>
      <c r="C3125" s="143"/>
      <c r="D3125" s="142">
        <v>1.7000000000000001E-2</v>
      </c>
    </row>
    <row r="3126" spans="1:4" x14ac:dyDescent="0.2">
      <c r="A3126" s="143" t="s">
        <v>4219</v>
      </c>
      <c r="B3126" s="10" t="s">
        <v>4218</v>
      </c>
      <c r="C3126" s="143">
        <v>90</v>
      </c>
      <c r="D3126" s="142">
        <v>9</v>
      </c>
    </row>
    <row r="3127" spans="1:4" x14ac:dyDescent="0.2">
      <c r="A3127" s="143" t="s">
        <v>7710</v>
      </c>
      <c r="B3127" s="10" t="s">
        <v>7709</v>
      </c>
      <c r="C3127" s="143">
        <v>200</v>
      </c>
      <c r="D3127" s="142">
        <v>48</v>
      </c>
    </row>
    <row r="3128" spans="1:4" x14ac:dyDescent="0.2">
      <c r="A3128" s="143" t="s">
        <v>8030</v>
      </c>
      <c r="B3128" s="10" t="s">
        <v>8029</v>
      </c>
      <c r="C3128" s="143">
        <v>14</v>
      </c>
      <c r="D3128" s="142">
        <v>42</v>
      </c>
    </row>
    <row r="3129" spans="1:4" x14ac:dyDescent="0.2">
      <c r="A3129" s="143" t="s">
        <v>1337</v>
      </c>
      <c r="B3129" s="10" t="s">
        <v>1336</v>
      </c>
      <c r="C3129" s="143">
        <v>140</v>
      </c>
      <c r="D3129" s="142">
        <v>14</v>
      </c>
    </row>
    <row r="3130" spans="1:4" x14ac:dyDescent="0.2">
      <c r="A3130" s="143" t="s">
        <v>739</v>
      </c>
      <c r="B3130" s="10" t="s">
        <v>738</v>
      </c>
      <c r="C3130" s="143">
        <v>250</v>
      </c>
      <c r="D3130" s="142">
        <v>25</v>
      </c>
    </row>
    <row r="3131" spans="1:4" x14ac:dyDescent="0.2">
      <c r="A3131" s="143" t="s">
        <v>741</v>
      </c>
      <c r="B3131" s="10" t="s">
        <v>740</v>
      </c>
      <c r="C3131" s="143" t="s">
        <v>105</v>
      </c>
      <c r="D3131" s="142" t="s">
        <v>105</v>
      </c>
    </row>
    <row r="3132" spans="1:4" x14ac:dyDescent="0.2">
      <c r="A3132" s="143" t="s">
        <v>3077</v>
      </c>
      <c r="B3132" s="10" t="s">
        <v>3076</v>
      </c>
      <c r="C3132" s="143">
        <v>2.5</v>
      </c>
      <c r="D3132" s="142">
        <v>0.25</v>
      </c>
    </row>
    <row r="3133" spans="1:4" x14ac:dyDescent="0.2">
      <c r="A3133" s="143" t="s">
        <v>1985</v>
      </c>
      <c r="B3133" s="10" t="s">
        <v>1984</v>
      </c>
      <c r="C3133" s="143">
        <v>20</v>
      </c>
      <c r="D3133" s="142">
        <v>2</v>
      </c>
    </row>
    <row r="3134" spans="1:4" x14ac:dyDescent="0.2">
      <c r="A3134" s="143" t="s">
        <v>2165</v>
      </c>
      <c r="B3134" s="10" t="s">
        <v>2164</v>
      </c>
      <c r="C3134" s="143">
        <v>25</v>
      </c>
      <c r="D3134" s="142">
        <v>2.5</v>
      </c>
    </row>
    <row r="3135" spans="1:4" x14ac:dyDescent="0.2">
      <c r="A3135" s="143" t="s">
        <v>798</v>
      </c>
      <c r="B3135" s="10" t="s">
        <v>797</v>
      </c>
      <c r="C3135" s="143">
        <v>2000</v>
      </c>
      <c r="D3135" s="142">
        <v>200</v>
      </c>
    </row>
    <row r="3136" spans="1:4" x14ac:dyDescent="0.2">
      <c r="A3136" s="143" t="s">
        <v>802</v>
      </c>
      <c r="B3136" s="10" t="s">
        <v>801</v>
      </c>
      <c r="C3136" s="143">
        <v>1000</v>
      </c>
      <c r="D3136" s="142">
        <v>100</v>
      </c>
    </row>
    <row r="3137" spans="1:4" x14ac:dyDescent="0.2">
      <c r="A3137" s="143" t="s">
        <v>12343</v>
      </c>
      <c r="B3137" s="10" t="s">
        <v>12342</v>
      </c>
      <c r="C3137" s="143">
        <v>100</v>
      </c>
      <c r="D3137" s="142">
        <v>10</v>
      </c>
    </row>
    <row r="3138" spans="1:4" x14ac:dyDescent="0.2">
      <c r="A3138" s="143" t="s">
        <v>2937</v>
      </c>
      <c r="B3138" s="10" t="s">
        <v>2936</v>
      </c>
      <c r="C3138" s="143">
        <v>10</v>
      </c>
      <c r="D3138" s="142">
        <v>1</v>
      </c>
    </row>
    <row r="3139" spans="1:4" x14ac:dyDescent="0.2">
      <c r="A3139" s="143" t="s">
        <v>2617</v>
      </c>
      <c r="B3139" s="10" t="s">
        <v>2616</v>
      </c>
      <c r="C3139" s="143">
        <v>7</v>
      </c>
      <c r="D3139" s="142">
        <v>0.7</v>
      </c>
    </row>
    <row r="3140" spans="1:4" x14ac:dyDescent="0.2">
      <c r="A3140" s="143" t="s">
        <v>786</v>
      </c>
      <c r="B3140" s="10" t="s">
        <v>785</v>
      </c>
      <c r="C3140" s="143">
        <v>100</v>
      </c>
      <c r="D3140" s="142">
        <v>10</v>
      </c>
    </row>
    <row r="3141" spans="1:4" x14ac:dyDescent="0.2">
      <c r="A3141" s="143" t="s">
        <v>12176</v>
      </c>
      <c r="B3141" s="10" t="s">
        <v>12175</v>
      </c>
      <c r="C3141" s="143">
        <v>600</v>
      </c>
      <c r="D3141" s="142">
        <v>60</v>
      </c>
    </row>
    <row r="3142" spans="1:4" x14ac:dyDescent="0.2">
      <c r="A3142" s="143" t="s">
        <v>2909</v>
      </c>
      <c r="B3142" s="10" t="s">
        <v>2908</v>
      </c>
      <c r="C3142" s="143">
        <v>1800</v>
      </c>
      <c r="D3142" s="142">
        <v>180</v>
      </c>
    </row>
    <row r="3143" spans="1:4" x14ac:dyDescent="0.2">
      <c r="A3143" s="143" t="s">
        <v>3540</v>
      </c>
      <c r="B3143" s="10" t="s">
        <v>3539</v>
      </c>
      <c r="C3143" s="143" t="s">
        <v>105</v>
      </c>
      <c r="D3143" s="142" t="s">
        <v>105</v>
      </c>
    </row>
    <row r="3144" spans="1:4" x14ac:dyDescent="0.2">
      <c r="A3144" s="143" t="s">
        <v>945</v>
      </c>
      <c r="B3144" s="10" t="s">
        <v>944</v>
      </c>
      <c r="C3144" s="143">
        <v>480</v>
      </c>
      <c r="D3144" s="142">
        <v>48</v>
      </c>
    </row>
    <row r="3145" spans="1:4" x14ac:dyDescent="0.2">
      <c r="A3145" s="143" t="s">
        <v>8936</v>
      </c>
      <c r="B3145" s="10" t="s">
        <v>8935</v>
      </c>
      <c r="C3145" s="143" t="s">
        <v>105</v>
      </c>
      <c r="D3145" s="142" t="s">
        <v>105</v>
      </c>
    </row>
    <row r="3146" spans="1:4" x14ac:dyDescent="0.2">
      <c r="A3146" s="143" t="s">
        <v>8937</v>
      </c>
      <c r="B3146" s="10" t="s">
        <v>8935</v>
      </c>
      <c r="C3146" s="143">
        <v>1000</v>
      </c>
      <c r="D3146" s="142">
        <v>100</v>
      </c>
    </row>
    <row r="3147" spans="1:4" x14ac:dyDescent="0.2">
      <c r="A3147" s="143" t="s">
        <v>1263</v>
      </c>
      <c r="B3147" s="10" t="s">
        <v>1262</v>
      </c>
      <c r="C3147" s="143">
        <v>100</v>
      </c>
      <c r="D3147" s="142">
        <v>10</v>
      </c>
    </row>
    <row r="3148" spans="1:4" x14ac:dyDescent="0.2">
      <c r="A3148" s="143" t="s">
        <v>1073</v>
      </c>
      <c r="B3148" s="10" t="s">
        <v>1072</v>
      </c>
      <c r="C3148" s="143">
        <v>1500</v>
      </c>
      <c r="D3148" s="142">
        <v>150</v>
      </c>
    </row>
    <row r="3149" spans="1:4" x14ac:dyDescent="0.2">
      <c r="A3149" s="143" t="s">
        <v>1074</v>
      </c>
      <c r="B3149" s="10" t="s">
        <v>1072</v>
      </c>
      <c r="C3149" s="143" t="s">
        <v>105</v>
      </c>
      <c r="D3149" s="142" t="s">
        <v>105</v>
      </c>
    </row>
    <row r="3150" spans="1:4" x14ac:dyDescent="0.2">
      <c r="A3150" s="143" t="s">
        <v>11000</v>
      </c>
      <c r="B3150" s="10" t="s">
        <v>10999</v>
      </c>
      <c r="C3150" s="143">
        <v>0.1</v>
      </c>
      <c r="D3150" s="142">
        <v>0.01</v>
      </c>
    </row>
    <row r="3151" spans="1:4" x14ac:dyDescent="0.2">
      <c r="A3151" s="143" t="s">
        <v>5540</v>
      </c>
      <c r="B3151" s="10" t="s">
        <v>5539</v>
      </c>
      <c r="C3151" s="143">
        <v>2.5</v>
      </c>
      <c r="D3151" s="142">
        <v>0.25</v>
      </c>
    </row>
    <row r="3152" spans="1:4" x14ac:dyDescent="0.2">
      <c r="A3152" s="143" t="s">
        <v>5542</v>
      </c>
      <c r="B3152" s="10" t="s">
        <v>5541</v>
      </c>
      <c r="C3152" s="143">
        <v>6</v>
      </c>
      <c r="D3152" s="142">
        <v>0.6</v>
      </c>
    </row>
    <row r="3153" spans="1:4" x14ac:dyDescent="0.2">
      <c r="A3153" s="143" t="s">
        <v>6537</v>
      </c>
      <c r="B3153" s="10" t="s">
        <v>6536</v>
      </c>
      <c r="C3153" s="143" t="s">
        <v>105</v>
      </c>
      <c r="D3153" s="142" t="s">
        <v>105</v>
      </c>
    </row>
    <row r="3154" spans="1:4" x14ac:dyDescent="0.2">
      <c r="A3154" s="143" t="s">
        <v>11602</v>
      </c>
      <c r="B3154" s="10" t="s">
        <v>11601</v>
      </c>
      <c r="C3154" s="143">
        <v>2700</v>
      </c>
      <c r="D3154" s="142">
        <v>270</v>
      </c>
    </row>
    <row r="3155" spans="1:4" x14ac:dyDescent="0.2">
      <c r="A3155" s="143" t="s">
        <v>743</v>
      </c>
      <c r="B3155" s="10" t="s">
        <v>742</v>
      </c>
      <c r="C3155" s="143">
        <v>10000</v>
      </c>
      <c r="D3155" s="142">
        <v>1000</v>
      </c>
    </row>
    <row r="3156" spans="1:4" x14ac:dyDescent="0.2">
      <c r="A3156" s="143" t="s">
        <v>1102</v>
      </c>
      <c r="B3156" s="10" t="s">
        <v>1101</v>
      </c>
      <c r="C3156" s="143">
        <v>1000</v>
      </c>
      <c r="D3156" s="142">
        <v>100</v>
      </c>
    </row>
    <row r="3157" spans="1:4" x14ac:dyDescent="0.2">
      <c r="A3157" s="143" t="s">
        <v>3511</v>
      </c>
      <c r="B3157" s="10" t="s">
        <v>3510</v>
      </c>
      <c r="C3157" s="143">
        <v>50</v>
      </c>
      <c r="D3157" s="142">
        <v>5</v>
      </c>
    </row>
    <row r="3158" spans="1:4" x14ac:dyDescent="0.2">
      <c r="A3158" s="143" t="s">
        <v>9240</v>
      </c>
      <c r="B3158" s="10" t="s">
        <v>9239</v>
      </c>
      <c r="C3158" s="143" t="s">
        <v>105</v>
      </c>
      <c r="D3158" s="142" t="s">
        <v>105</v>
      </c>
    </row>
    <row r="3159" spans="1:4" x14ac:dyDescent="0.2">
      <c r="A3159" s="143" t="s">
        <v>9241</v>
      </c>
      <c r="B3159" s="10" t="s">
        <v>9239</v>
      </c>
      <c r="C3159" s="143">
        <v>560</v>
      </c>
      <c r="D3159" s="142">
        <v>56</v>
      </c>
    </row>
    <row r="3160" spans="1:4" x14ac:dyDescent="0.2">
      <c r="A3160" s="143" t="s">
        <v>11057</v>
      </c>
      <c r="B3160" s="10" t="s">
        <v>11056</v>
      </c>
      <c r="C3160" s="143" t="s">
        <v>105</v>
      </c>
      <c r="D3160" s="142" t="s">
        <v>105</v>
      </c>
    </row>
    <row r="3161" spans="1:4" x14ac:dyDescent="0.2">
      <c r="A3161" s="143" t="s">
        <v>8075</v>
      </c>
      <c r="B3161" s="10" t="s">
        <v>8074</v>
      </c>
      <c r="C3161" s="143" t="s">
        <v>105</v>
      </c>
      <c r="D3161" s="142" t="s">
        <v>105</v>
      </c>
    </row>
    <row r="3162" spans="1:4" x14ac:dyDescent="0.2">
      <c r="A3162" s="143" t="s">
        <v>2763</v>
      </c>
      <c r="B3162" s="10" t="s">
        <v>2762</v>
      </c>
      <c r="C3162" s="143">
        <v>1000</v>
      </c>
      <c r="D3162" s="142">
        <v>100</v>
      </c>
    </row>
    <row r="3163" spans="1:4" x14ac:dyDescent="0.2">
      <c r="A3163" s="143" t="s">
        <v>11773</v>
      </c>
      <c r="B3163" s="10" t="s">
        <v>11772</v>
      </c>
      <c r="C3163" s="143">
        <v>0.4</v>
      </c>
      <c r="D3163" s="142">
        <v>0.04</v>
      </c>
    </row>
    <row r="3164" spans="1:4" x14ac:dyDescent="0.2">
      <c r="A3164" s="143" t="s">
        <v>5227</v>
      </c>
      <c r="B3164" s="10" t="s">
        <v>5226</v>
      </c>
      <c r="C3164" s="143">
        <v>0.39</v>
      </c>
      <c r="D3164" s="142">
        <v>4.3E-3</v>
      </c>
    </row>
    <row r="3165" spans="1:4" x14ac:dyDescent="0.2">
      <c r="A3165" s="143" t="s">
        <v>8756</v>
      </c>
      <c r="B3165" s="10" t="s">
        <v>8755</v>
      </c>
      <c r="C3165" s="143" t="s">
        <v>105</v>
      </c>
      <c r="D3165" s="142" t="s">
        <v>105</v>
      </c>
    </row>
    <row r="3166" spans="1:4" x14ac:dyDescent="0.2">
      <c r="A3166" s="143" t="s">
        <v>2509</v>
      </c>
      <c r="B3166" s="10" t="s">
        <v>2508</v>
      </c>
      <c r="C3166" s="143">
        <v>100</v>
      </c>
      <c r="D3166" s="142">
        <v>10</v>
      </c>
    </row>
    <row r="3167" spans="1:4" x14ac:dyDescent="0.2">
      <c r="A3167" s="143" t="s">
        <v>9158</v>
      </c>
      <c r="B3167" s="10" t="s">
        <v>9157</v>
      </c>
      <c r="C3167" s="143">
        <v>200</v>
      </c>
      <c r="D3167" s="142">
        <v>20</v>
      </c>
    </row>
    <row r="3168" spans="1:4" x14ac:dyDescent="0.2">
      <c r="A3168" s="143" t="s">
        <v>5116</v>
      </c>
      <c r="B3168" s="10" t="s">
        <v>5115</v>
      </c>
      <c r="C3168" s="143">
        <v>100</v>
      </c>
      <c r="D3168" s="142">
        <v>10</v>
      </c>
    </row>
    <row r="3169" spans="1:4" x14ac:dyDescent="0.2">
      <c r="A3169" s="143" t="s">
        <v>4215</v>
      </c>
      <c r="B3169" s="10" t="s">
        <v>4214</v>
      </c>
      <c r="C3169" s="143" t="s">
        <v>105</v>
      </c>
      <c r="D3169" s="142" t="s">
        <v>105</v>
      </c>
    </row>
    <row r="3170" spans="1:4" x14ac:dyDescent="0.2">
      <c r="A3170" s="143" t="s">
        <v>10115</v>
      </c>
      <c r="B3170" s="10" t="s">
        <v>10114</v>
      </c>
      <c r="C3170" s="143">
        <v>500</v>
      </c>
      <c r="D3170" s="142">
        <v>50</v>
      </c>
    </row>
    <row r="3171" spans="1:4" x14ac:dyDescent="0.2">
      <c r="A3171" s="143" t="s">
        <v>2234</v>
      </c>
      <c r="B3171" s="10" t="s">
        <v>2233</v>
      </c>
      <c r="C3171" s="143">
        <v>30</v>
      </c>
      <c r="D3171" s="142">
        <v>3</v>
      </c>
    </row>
    <row r="3172" spans="1:4" x14ac:dyDescent="0.2">
      <c r="A3172" s="143" t="s">
        <v>1048</v>
      </c>
      <c r="B3172" s="10" t="s">
        <v>1047</v>
      </c>
      <c r="C3172" s="143">
        <v>720</v>
      </c>
      <c r="D3172" s="142">
        <v>72</v>
      </c>
    </row>
    <row r="3173" spans="1:4" x14ac:dyDescent="0.2">
      <c r="A3173" s="143" t="s">
        <v>9987</v>
      </c>
      <c r="B3173" s="10" t="s">
        <v>9986</v>
      </c>
      <c r="C3173" s="143">
        <v>70</v>
      </c>
      <c r="D3173" s="142">
        <v>7</v>
      </c>
    </row>
    <row r="3174" spans="1:4" x14ac:dyDescent="0.2">
      <c r="A3174" s="143" t="s">
        <v>8429</v>
      </c>
      <c r="B3174" s="10" t="s">
        <v>8428</v>
      </c>
      <c r="C3174" s="143">
        <v>250</v>
      </c>
      <c r="D3174" s="142">
        <v>25</v>
      </c>
    </row>
    <row r="3175" spans="1:4" x14ac:dyDescent="0.2">
      <c r="A3175" s="143" t="s">
        <v>3023</v>
      </c>
      <c r="B3175" s="10" t="s">
        <v>3022</v>
      </c>
      <c r="C3175" s="143">
        <v>970</v>
      </c>
      <c r="D3175" s="142">
        <v>97</v>
      </c>
    </row>
    <row r="3176" spans="1:4" x14ac:dyDescent="0.2">
      <c r="A3176" s="143" t="s">
        <v>8687</v>
      </c>
      <c r="B3176" s="10" t="s">
        <v>8686</v>
      </c>
      <c r="C3176" s="143">
        <v>100</v>
      </c>
      <c r="D3176" s="142">
        <v>10</v>
      </c>
    </row>
    <row r="3177" spans="1:4" x14ac:dyDescent="0.2">
      <c r="A3177" s="143" t="s">
        <v>5257</v>
      </c>
      <c r="B3177" s="10" t="s">
        <v>5256</v>
      </c>
      <c r="C3177" s="143" t="s">
        <v>105</v>
      </c>
      <c r="D3177" s="142" t="s">
        <v>105</v>
      </c>
    </row>
    <row r="3178" spans="1:4" x14ac:dyDescent="0.2">
      <c r="A3178" s="143" t="s">
        <v>7564</v>
      </c>
      <c r="B3178" s="10" t="s">
        <v>7563</v>
      </c>
      <c r="C3178" s="143">
        <v>100</v>
      </c>
      <c r="D3178" s="142">
        <v>10</v>
      </c>
    </row>
    <row r="3179" spans="1:4" x14ac:dyDescent="0.2">
      <c r="A3179" s="143" t="s">
        <v>12709</v>
      </c>
      <c r="B3179" s="10" t="s">
        <v>8611</v>
      </c>
      <c r="C3179" s="143">
        <v>8.1</v>
      </c>
      <c r="D3179" s="142">
        <v>0.55000000000000004</v>
      </c>
    </row>
    <row r="3180" spans="1:4" x14ac:dyDescent="0.2">
      <c r="A3180" s="143" t="s">
        <v>12710</v>
      </c>
      <c r="B3180" s="10" t="s">
        <v>8611</v>
      </c>
      <c r="C3180" s="143">
        <v>3.3</v>
      </c>
      <c r="D3180" s="142">
        <v>6.3E-2</v>
      </c>
    </row>
    <row r="3181" spans="1:4" x14ac:dyDescent="0.2">
      <c r="A3181" s="143" t="s">
        <v>12150</v>
      </c>
      <c r="B3181" s="10" t="s">
        <v>12149</v>
      </c>
      <c r="C3181" s="143">
        <v>100</v>
      </c>
      <c r="D3181" s="142">
        <v>10</v>
      </c>
    </row>
    <row r="3182" spans="1:4" x14ac:dyDescent="0.2">
      <c r="A3182" s="143" t="s">
        <v>7796</v>
      </c>
      <c r="B3182" s="10" t="s">
        <v>7795</v>
      </c>
      <c r="C3182" s="143" t="s">
        <v>105</v>
      </c>
      <c r="D3182" s="142" t="s">
        <v>105</v>
      </c>
    </row>
    <row r="3183" spans="1:4" x14ac:dyDescent="0.2">
      <c r="A3183" s="143" t="s">
        <v>2468</v>
      </c>
      <c r="B3183" s="10" t="s">
        <v>2467</v>
      </c>
      <c r="C3183" s="143">
        <v>730</v>
      </c>
      <c r="D3183" s="142">
        <v>73</v>
      </c>
    </row>
    <row r="3184" spans="1:4" x14ac:dyDescent="0.2">
      <c r="A3184" s="143" t="s">
        <v>2296</v>
      </c>
      <c r="B3184" s="10" t="s">
        <v>2295</v>
      </c>
      <c r="C3184" s="143">
        <v>10000</v>
      </c>
      <c r="D3184" s="142">
        <v>480</v>
      </c>
    </row>
    <row r="3185" spans="1:4" x14ac:dyDescent="0.2">
      <c r="A3185" s="143" t="s">
        <v>1006</v>
      </c>
      <c r="B3185" s="10" t="s">
        <v>1005</v>
      </c>
      <c r="C3185" s="143">
        <v>1030</v>
      </c>
      <c r="D3185" s="142">
        <v>103</v>
      </c>
    </row>
    <row r="3186" spans="1:4" x14ac:dyDescent="0.2">
      <c r="A3186" s="143" t="s">
        <v>6226</v>
      </c>
      <c r="B3186" s="10" t="s">
        <v>6225</v>
      </c>
      <c r="C3186" s="143">
        <v>34</v>
      </c>
      <c r="D3186" s="142">
        <v>3.4</v>
      </c>
    </row>
    <row r="3187" spans="1:4" x14ac:dyDescent="0.2">
      <c r="A3187" s="143" t="s">
        <v>2308</v>
      </c>
      <c r="B3187" s="10" t="s">
        <v>2307</v>
      </c>
      <c r="C3187" s="143">
        <v>400</v>
      </c>
      <c r="D3187" s="142">
        <v>40</v>
      </c>
    </row>
    <row r="3188" spans="1:4" x14ac:dyDescent="0.2">
      <c r="A3188" s="143" t="s">
        <v>2284</v>
      </c>
      <c r="B3188" s="10" t="s">
        <v>2283</v>
      </c>
      <c r="C3188" s="143">
        <v>3.6</v>
      </c>
      <c r="D3188" s="142">
        <v>1.8</v>
      </c>
    </row>
    <row r="3189" spans="1:4" x14ac:dyDescent="0.2">
      <c r="A3189" s="143" t="s">
        <v>10856</v>
      </c>
      <c r="B3189" s="10" t="s">
        <v>10855</v>
      </c>
      <c r="C3189" s="143">
        <v>0.33</v>
      </c>
      <c r="D3189" s="142">
        <v>1.8</v>
      </c>
    </row>
    <row r="3190" spans="1:4" x14ac:dyDescent="0.2">
      <c r="A3190" s="143" t="s">
        <v>6071</v>
      </c>
      <c r="B3190" s="10" t="s">
        <v>6070</v>
      </c>
      <c r="C3190" s="143">
        <v>40</v>
      </c>
      <c r="D3190" s="142">
        <v>4</v>
      </c>
    </row>
    <row r="3191" spans="1:4" x14ac:dyDescent="0.2">
      <c r="A3191" s="143" t="s">
        <v>6072</v>
      </c>
      <c r="B3191" s="10" t="s">
        <v>6070</v>
      </c>
      <c r="C3191" s="143" t="s">
        <v>105</v>
      </c>
      <c r="D3191" s="142" t="s">
        <v>105</v>
      </c>
    </row>
    <row r="3192" spans="1:4" x14ac:dyDescent="0.2">
      <c r="A3192" s="143" t="s">
        <v>4233</v>
      </c>
      <c r="B3192" s="10" t="s">
        <v>4232</v>
      </c>
      <c r="C3192" s="143">
        <v>50</v>
      </c>
      <c r="D3192" s="142">
        <v>5</v>
      </c>
    </row>
    <row r="3193" spans="1:4" x14ac:dyDescent="0.2">
      <c r="A3193" s="143" t="s">
        <v>4846</v>
      </c>
      <c r="B3193" s="10" t="s">
        <v>4845</v>
      </c>
      <c r="C3193" s="143">
        <v>5.4</v>
      </c>
      <c r="D3193" s="142">
        <v>3.3E-3</v>
      </c>
    </row>
    <row r="3194" spans="1:4" x14ac:dyDescent="0.2">
      <c r="A3194" s="143" t="s">
        <v>5373</v>
      </c>
      <c r="B3194" s="10" t="s">
        <v>5372</v>
      </c>
      <c r="C3194" s="143">
        <v>0.21</v>
      </c>
      <c r="D3194" s="142">
        <v>1.6999999999999999E-3</v>
      </c>
    </row>
    <row r="3195" spans="1:4" x14ac:dyDescent="0.2">
      <c r="A3195" s="143" t="s">
        <v>1616</v>
      </c>
      <c r="B3195" s="10" t="s">
        <v>1615</v>
      </c>
      <c r="C3195" s="143">
        <v>1400</v>
      </c>
      <c r="D3195" s="142">
        <v>140</v>
      </c>
    </row>
    <row r="3196" spans="1:4" x14ac:dyDescent="0.2">
      <c r="A3196" s="143" t="s">
        <v>2864</v>
      </c>
      <c r="B3196" s="10" t="s">
        <v>2863</v>
      </c>
      <c r="C3196" s="143">
        <v>1000</v>
      </c>
      <c r="D3196" s="142">
        <v>100</v>
      </c>
    </row>
    <row r="3197" spans="1:4" x14ac:dyDescent="0.2">
      <c r="A3197" s="143" t="s">
        <v>3430</v>
      </c>
      <c r="B3197" s="10" t="s">
        <v>3429</v>
      </c>
      <c r="C3197" s="143" t="s">
        <v>105</v>
      </c>
      <c r="D3197" s="142" t="s">
        <v>105</v>
      </c>
    </row>
    <row r="3198" spans="1:4" x14ac:dyDescent="0.2">
      <c r="A3198" s="143" t="s">
        <v>3431</v>
      </c>
      <c r="B3198" s="10" t="s">
        <v>3429</v>
      </c>
      <c r="C3198" s="143">
        <v>1000</v>
      </c>
      <c r="D3198" s="142">
        <v>100</v>
      </c>
    </row>
    <row r="3199" spans="1:4" x14ac:dyDescent="0.2">
      <c r="A3199" s="143" t="s">
        <v>6561</v>
      </c>
      <c r="B3199" s="10" t="s">
        <v>6560</v>
      </c>
      <c r="C3199" s="143">
        <v>0.4</v>
      </c>
      <c r="D3199" s="142">
        <v>0.04</v>
      </c>
    </row>
    <row r="3200" spans="1:4" x14ac:dyDescent="0.2">
      <c r="A3200" s="143" t="s">
        <v>6041</v>
      </c>
      <c r="B3200" s="10" t="s">
        <v>6040</v>
      </c>
      <c r="C3200" s="143">
        <v>720</v>
      </c>
      <c r="D3200" s="142">
        <v>72</v>
      </c>
    </row>
    <row r="3201" spans="1:4" x14ac:dyDescent="0.2">
      <c r="A3201" s="143" t="s">
        <v>2704</v>
      </c>
      <c r="B3201" s="10" t="s">
        <v>2703</v>
      </c>
      <c r="C3201" s="143">
        <v>800</v>
      </c>
      <c r="D3201" s="142">
        <v>80</v>
      </c>
    </row>
    <row r="3202" spans="1:4" x14ac:dyDescent="0.2">
      <c r="A3202" s="143" t="s">
        <v>11228</v>
      </c>
      <c r="B3202" s="10" t="s">
        <v>11227</v>
      </c>
      <c r="C3202" s="143" t="s">
        <v>105</v>
      </c>
      <c r="D3202" s="142" t="s">
        <v>105</v>
      </c>
    </row>
    <row r="3203" spans="1:4" x14ac:dyDescent="0.2">
      <c r="A3203" s="143" t="s">
        <v>5874</v>
      </c>
      <c r="B3203" s="10" t="s">
        <v>5873</v>
      </c>
      <c r="C3203" s="143" t="s">
        <v>105</v>
      </c>
      <c r="D3203" s="142" t="s">
        <v>105</v>
      </c>
    </row>
    <row r="3204" spans="1:4" x14ac:dyDescent="0.2">
      <c r="A3204" s="143" t="s">
        <v>6718</v>
      </c>
      <c r="B3204" s="10" t="s">
        <v>6717</v>
      </c>
      <c r="C3204" s="143">
        <v>70</v>
      </c>
      <c r="D3204" s="142">
        <v>7</v>
      </c>
    </row>
    <row r="3205" spans="1:4" x14ac:dyDescent="0.2">
      <c r="A3205" s="143" t="s">
        <v>10073</v>
      </c>
      <c r="B3205" s="10" t="s">
        <v>10072</v>
      </c>
      <c r="C3205" s="143" t="s">
        <v>105</v>
      </c>
      <c r="D3205" s="142" t="s">
        <v>105</v>
      </c>
    </row>
    <row r="3206" spans="1:4" x14ac:dyDescent="0.2">
      <c r="A3206" s="143" t="s">
        <v>3800</v>
      </c>
      <c r="B3206" s="10" t="s">
        <v>3799</v>
      </c>
      <c r="C3206" s="143" t="s">
        <v>105</v>
      </c>
      <c r="D3206" s="142" t="s">
        <v>105</v>
      </c>
    </row>
    <row r="3207" spans="1:4" x14ac:dyDescent="0.2">
      <c r="A3207" s="143" t="s">
        <v>3801</v>
      </c>
      <c r="B3207" s="10" t="s">
        <v>3799</v>
      </c>
      <c r="C3207" s="143">
        <v>1000</v>
      </c>
      <c r="D3207" s="142">
        <v>100</v>
      </c>
    </row>
    <row r="3208" spans="1:4" x14ac:dyDescent="0.2">
      <c r="A3208" s="143" t="s">
        <v>12279</v>
      </c>
      <c r="B3208" s="10" t="s">
        <v>12278</v>
      </c>
      <c r="C3208" s="143">
        <v>10</v>
      </c>
      <c r="D3208" s="142">
        <v>1</v>
      </c>
    </row>
    <row r="3209" spans="1:4" x14ac:dyDescent="0.2">
      <c r="A3209" s="143" t="s">
        <v>7163</v>
      </c>
      <c r="B3209" s="10" t="s">
        <v>7162</v>
      </c>
      <c r="C3209" s="143">
        <v>240</v>
      </c>
      <c r="D3209" s="142">
        <v>24</v>
      </c>
    </row>
    <row r="3210" spans="1:4" x14ac:dyDescent="0.2">
      <c r="A3210" s="143" t="s">
        <v>1940</v>
      </c>
      <c r="B3210" s="10" t="s">
        <v>1939</v>
      </c>
      <c r="C3210" s="143" t="s">
        <v>105</v>
      </c>
      <c r="D3210" s="142" t="s">
        <v>105</v>
      </c>
    </row>
    <row r="3211" spans="1:4" x14ac:dyDescent="0.2">
      <c r="A3211" s="143" t="s">
        <v>3330</v>
      </c>
      <c r="B3211" s="10" t="s">
        <v>3329</v>
      </c>
      <c r="C3211" s="143">
        <v>190</v>
      </c>
      <c r="D3211" s="142">
        <v>19</v>
      </c>
    </row>
    <row r="3212" spans="1:4" x14ac:dyDescent="0.2">
      <c r="A3212" s="143" t="s">
        <v>2563</v>
      </c>
      <c r="B3212" s="10" t="s">
        <v>2562</v>
      </c>
      <c r="C3212" s="143">
        <v>1700</v>
      </c>
      <c r="D3212" s="142">
        <v>330</v>
      </c>
    </row>
    <row r="3213" spans="1:4" x14ac:dyDescent="0.2">
      <c r="A3213" s="143" t="s">
        <v>1938</v>
      </c>
      <c r="B3213" s="10" t="s">
        <v>1937</v>
      </c>
      <c r="C3213" s="143">
        <v>720</v>
      </c>
      <c r="D3213" s="142">
        <v>72</v>
      </c>
    </row>
    <row r="3214" spans="1:4" x14ac:dyDescent="0.2">
      <c r="A3214" s="143" t="s">
        <v>7769</v>
      </c>
      <c r="B3214" s="10" t="s">
        <v>7768</v>
      </c>
      <c r="C3214" s="143" t="s">
        <v>105</v>
      </c>
      <c r="D3214" s="142" t="s">
        <v>105</v>
      </c>
    </row>
    <row r="3215" spans="1:4" x14ac:dyDescent="0.2">
      <c r="A3215" s="143" t="s">
        <v>6339</v>
      </c>
      <c r="B3215" s="10" t="s">
        <v>6338</v>
      </c>
      <c r="C3215" s="143">
        <v>1860</v>
      </c>
      <c r="D3215" s="142">
        <v>186</v>
      </c>
    </row>
    <row r="3216" spans="1:4" x14ac:dyDescent="0.2">
      <c r="A3216" s="143" t="s">
        <v>1427</v>
      </c>
      <c r="B3216" s="10" t="s">
        <v>1426</v>
      </c>
      <c r="C3216" s="143">
        <v>1700</v>
      </c>
      <c r="D3216" s="142">
        <v>330</v>
      </c>
    </row>
    <row r="3217" spans="1:4" x14ac:dyDescent="0.2">
      <c r="A3217" s="143" t="s">
        <v>7916</v>
      </c>
      <c r="B3217" s="10" t="s">
        <v>7915</v>
      </c>
      <c r="C3217" s="143">
        <v>2700</v>
      </c>
      <c r="D3217" s="142">
        <v>270</v>
      </c>
    </row>
    <row r="3218" spans="1:4" x14ac:dyDescent="0.2">
      <c r="A3218" s="143" t="s">
        <v>12309</v>
      </c>
      <c r="B3218" s="10" t="s">
        <v>12308</v>
      </c>
      <c r="C3218" s="143">
        <v>5</v>
      </c>
      <c r="D3218" s="142">
        <v>0.5</v>
      </c>
    </row>
    <row r="3219" spans="1:4" x14ac:dyDescent="0.2">
      <c r="A3219" s="143" t="s">
        <v>1321</v>
      </c>
      <c r="B3219" s="10" t="s">
        <v>1320</v>
      </c>
      <c r="C3219" s="143">
        <v>600</v>
      </c>
      <c r="D3219" s="142">
        <v>60</v>
      </c>
    </row>
    <row r="3220" spans="1:4" x14ac:dyDescent="0.2">
      <c r="A3220" s="143" t="s">
        <v>477</v>
      </c>
      <c r="B3220" s="10" t="s">
        <v>476</v>
      </c>
      <c r="C3220" s="143">
        <v>610</v>
      </c>
      <c r="D3220" s="142">
        <v>61</v>
      </c>
    </row>
    <row r="3221" spans="1:4" x14ac:dyDescent="0.2">
      <c r="A3221" s="143" t="s">
        <v>7211</v>
      </c>
      <c r="B3221" s="10" t="s">
        <v>7210</v>
      </c>
      <c r="C3221" s="143" t="s">
        <v>105</v>
      </c>
      <c r="D3221" s="142" t="s">
        <v>105</v>
      </c>
    </row>
    <row r="3222" spans="1:4" x14ac:dyDescent="0.2">
      <c r="A3222" s="143" t="s">
        <v>11170</v>
      </c>
      <c r="B3222" s="10" t="s">
        <v>11169</v>
      </c>
      <c r="C3222" s="143">
        <v>18</v>
      </c>
      <c r="D3222" s="142">
        <v>1.8</v>
      </c>
    </row>
    <row r="3223" spans="1:4" x14ac:dyDescent="0.2">
      <c r="A3223" s="143" t="s">
        <v>10053</v>
      </c>
      <c r="B3223" s="10" t="s">
        <v>10052</v>
      </c>
      <c r="C3223" s="143" t="s">
        <v>105</v>
      </c>
      <c r="D3223" s="142" t="s">
        <v>105</v>
      </c>
    </row>
    <row r="3224" spans="1:4" x14ac:dyDescent="0.2">
      <c r="A3224" s="143" t="s">
        <v>4211</v>
      </c>
      <c r="B3224" s="10" t="s">
        <v>4210</v>
      </c>
      <c r="C3224" s="143">
        <v>0.33</v>
      </c>
      <c r="D3224" s="142">
        <v>5.8999999999999997E-2</v>
      </c>
    </row>
    <row r="3225" spans="1:4" x14ac:dyDescent="0.2">
      <c r="A3225" s="143" t="s">
        <v>3017</v>
      </c>
      <c r="B3225" s="10" t="s">
        <v>3016</v>
      </c>
      <c r="C3225" s="143">
        <v>500</v>
      </c>
      <c r="D3225" s="142">
        <v>50</v>
      </c>
    </row>
    <row r="3226" spans="1:4" x14ac:dyDescent="0.2">
      <c r="A3226" s="143" t="s">
        <v>5687</v>
      </c>
      <c r="B3226" s="10" t="s">
        <v>5686</v>
      </c>
      <c r="C3226" s="143" t="s">
        <v>105</v>
      </c>
      <c r="D3226" s="142" t="s">
        <v>105</v>
      </c>
    </row>
    <row r="3227" spans="1:4" x14ac:dyDescent="0.2">
      <c r="A3227" s="143" t="s">
        <v>9023</v>
      </c>
      <c r="B3227" s="10" t="s">
        <v>9022</v>
      </c>
      <c r="C3227" s="143">
        <v>30</v>
      </c>
      <c r="D3227" s="142">
        <v>3</v>
      </c>
    </row>
    <row r="3228" spans="1:4" x14ac:dyDescent="0.2">
      <c r="A3228" s="143" t="s">
        <v>1046</v>
      </c>
      <c r="B3228" s="10" t="s">
        <v>1045</v>
      </c>
      <c r="C3228" s="143">
        <v>3800</v>
      </c>
      <c r="D3228" s="142">
        <v>380</v>
      </c>
    </row>
    <row r="3229" spans="1:4" x14ac:dyDescent="0.2">
      <c r="A3229" s="143" t="s">
        <v>4949</v>
      </c>
      <c r="B3229" s="10" t="s">
        <v>4948</v>
      </c>
      <c r="C3229" s="143">
        <v>50</v>
      </c>
      <c r="D3229" s="142">
        <v>5</v>
      </c>
    </row>
    <row r="3230" spans="1:4" x14ac:dyDescent="0.2">
      <c r="A3230" s="143" t="s">
        <v>3396</v>
      </c>
      <c r="B3230" s="10" t="s">
        <v>3395</v>
      </c>
      <c r="C3230" s="143">
        <v>100</v>
      </c>
      <c r="D3230" s="142">
        <v>10</v>
      </c>
    </row>
    <row r="3231" spans="1:4" x14ac:dyDescent="0.2">
      <c r="A3231" s="143" t="s">
        <v>10774</v>
      </c>
      <c r="B3231" s="10" t="s">
        <v>10773</v>
      </c>
      <c r="C3231" s="143" t="s">
        <v>105</v>
      </c>
      <c r="D3231" s="142" t="s">
        <v>105</v>
      </c>
    </row>
    <row r="3232" spans="1:4" x14ac:dyDescent="0.2">
      <c r="A3232" s="143" t="s">
        <v>12232</v>
      </c>
      <c r="B3232" s="10" t="s">
        <v>12231</v>
      </c>
      <c r="C3232" s="143">
        <v>0.6</v>
      </c>
      <c r="D3232" s="142">
        <v>0.06</v>
      </c>
    </row>
    <row r="3233" spans="1:4" x14ac:dyDescent="0.2">
      <c r="A3233" s="143" t="s">
        <v>4783</v>
      </c>
      <c r="B3233" s="10" t="s">
        <v>4782</v>
      </c>
      <c r="C3233" s="143" t="s">
        <v>105</v>
      </c>
      <c r="D3233" s="142" t="s">
        <v>105</v>
      </c>
    </row>
    <row r="3234" spans="1:4" x14ac:dyDescent="0.2">
      <c r="A3234" s="143" t="s">
        <v>8517</v>
      </c>
      <c r="B3234" s="10" t="s">
        <v>8516</v>
      </c>
      <c r="C3234" s="143">
        <v>25</v>
      </c>
      <c r="D3234" s="142">
        <v>2.5</v>
      </c>
    </row>
    <row r="3235" spans="1:4" x14ac:dyDescent="0.2">
      <c r="A3235" s="143" t="s">
        <v>961</v>
      </c>
      <c r="B3235" s="10" t="s">
        <v>960</v>
      </c>
      <c r="C3235" s="143">
        <v>20</v>
      </c>
      <c r="D3235" s="142">
        <v>2</v>
      </c>
    </row>
    <row r="3236" spans="1:4" x14ac:dyDescent="0.2">
      <c r="A3236" s="143" t="s">
        <v>7368</v>
      </c>
      <c r="B3236" s="10" t="s">
        <v>7367</v>
      </c>
      <c r="C3236" s="143">
        <v>10</v>
      </c>
      <c r="D3236" s="142">
        <v>1</v>
      </c>
    </row>
    <row r="3237" spans="1:4" x14ac:dyDescent="0.2">
      <c r="A3237" s="143" t="s">
        <v>1827</v>
      </c>
      <c r="B3237" s="10" t="s">
        <v>1826</v>
      </c>
      <c r="C3237" s="143" t="s">
        <v>105</v>
      </c>
      <c r="D3237" s="142" t="s">
        <v>105</v>
      </c>
    </row>
    <row r="3238" spans="1:4" x14ac:dyDescent="0.2">
      <c r="A3238" s="143" t="s">
        <v>4126</v>
      </c>
      <c r="B3238" s="10" t="s">
        <v>4125</v>
      </c>
      <c r="C3238" s="143" t="s">
        <v>105</v>
      </c>
      <c r="D3238" s="142" t="s">
        <v>105</v>
      </c>
    </row>
    <row r="3239" spans="1:4" x14ac:dyDescent="0.2">
      <c r="A3239" s="143" t="s">
        <v>4127</v>
      </c>
      <c r="B3239" s="10" t="s">
        <v>4125</v>
      </c>
      <c r="C3239" s="143">
        <v>600</v>
      </c>
      <c r="D3239" s="142">
        <v>60</v>
      </c>
    </row>
    <row r="3240" spans="1:4" x14ac:dyDescent="0.2">
      <c r="A3240" s="143" t="s">
        <v>8989</v>
      </c>
      <c r="B3240" s="10" t="s">
        <v>8988</v>
      </c>
      <c r="C3240" s="143">
        <v>200</v>
      </c>
      <c r="D3240" s="142">
        <v>20</v>
      </c>
    </row>
    <row r="3241" spans="1:4" x14ac:dyDescent="0.2">
      <c r="A3241" s="143" t="s">
        <v>1999</v>
      </c>
      <c r="B3241" s="10" t="s">
        <v>1998</v>
      </c>
      <c r="C3241" s="143">
        <v>50</v>
      </c>
      <c r="D3241" s="142">
        <v>5</v>
      </c>
    </row>
    <row r="3242" spans="1:4" x14ac:dyDescent="0.2">
      <c r="A3242" s="143" t="s">
        <v>240</v>
      </c>
      <c r="B3242" s="10" t="s">
        <v>239</v>
      </c>
      <c r="C3242" s="143" t="s">
        <v>105</v>
      </c>
      <c r="D3242" s="142" t="s">
        <v>105</v>
      </c>
    </row>
    <row r="3243" spans="1:4" x14ac:dyDescent="0.2">
      <c r="A3243" s="143" t="s">
        <v>241</v>
      </c>
      <c r="B3243" s="10" t="s">
        <v>239</v>
      </c>
      <c r="C3243" s="143">
        <v>1000</v>
      </c>
      <c r="D3243" s="142">
        <v>100</v>
      </c>
    </row>
    <row r="3244" spans="1:4" x14ac:dyDescent="0.2">
      <c r="A3244" s="143" t="s">
        <v>8633</v>
      </c>
      <c r="B3244" s="10" t="s">
        <v>8632</v>
      </c>
      <c r="C3244" s="143" t="s">
        <v>105</v>
      </c>
      <c r="D3244" s="142" t="s">
        <v>105</v>
      </c>
    </row>
    <row r="3245" spans="1:4" x14ac:dyDescent="0.2">
      <c r="A3245" s="143" t="s">
        <v>8634</v>
      </c>
      <c r="B3245" s="10" t="s">
        <v>8632</v>
      </c>
      <c r="C3245" s="143">
        <v>1000</v>
      </c>
      <c r="D3245" s="142">
        <v>100</v>
      </c>
    </row>
    <row r="3246" spans="1:4" x14ac:dyDescent="0.2">
      <c r="A3246" s="143" t="s">
        <v>3866</v>
      </c>
      <c r="B3246" s="10" t="s">
        <v>3865</v>
      </c>
      <c r="C3246" s="143">
        <v>1000</v>
      </c>
      <c r="D3246" s="142">
        <v>100</v>
      </c>
    </row>
    <row r="3247" spans="1:4" x14ac:dyDescent="0.2">
      <c r="A3247" s="143" t="s">
        <v>9963</v>
      </c>
      <c r="B3247" s="10" t="s">
        <v>9962</v>
      </c>
      <c r="C3247" s="143" t="s">
        <v>105</v>
      </c>
      <c r="D3247" s="142" t="s">
        <v>105</v>
      </c>
    </row>
    <row r="3248" spans="1:4" x14ac:dyDescent="0.2">
      <c r="A3248" s="143" t="s">
        <v>2489</v>
      </c>
      <c r="B3248" s="10" t="s">
        <v>2488</v>
      </c>
      <c r="C3248" s="143" t="s">
        <v>105</v>
      </c>
      <c r="D3248" s="142" t="s">
        <v>105</v>
      </c>
    </row>
    <row r="3249" spans="1:4" x14ac:dyDescent="0.2">
      <c r="A3249" s="143" t="s">
        <v>9821</v>
      </c>
      <c r="B3249" s="10" t="s">
        <v>9820</v>
      </c>
      <c r="C3249" s="143">
        <v>50</v>
      </c>
      <c r="D3249" s="142">
        <v>5</v>
      </c>
    </row>
    <row r="3250" spans="1:4" x14ac:dyDescent="0.2">
      <c r="A3250" s="143" t="s">
        <v>524</v>
      </c>
      <c r="B3250" s="10" t="s">
        <v>523</v>
      </c>
      <c r="C3250" s="143">
        <v>4400</v>
      </c>
      <c r="D3250" s="142">
        <v>54</v>
      </c>
    </row>
    <row r="3251" spans="1:4" x14ac:dyDescent="0.2">
      <c r="A3251" s="143" t="s">
        <v>1672</v>
      </c>
      <c r="B3251" s="10" t="s">
        <v>1671</v>
      </c>
      <c r="C3251" s="143">
        <v>290</v>
      </c>
      <c r="D3251" s="142">
        <v>3.3</v>
      </c>
    </row>
    <row r="3252" spans="1:4" x14ac:dyDescent="0.2">
      <c r="A3252" s="143" t="s">
        <v>8697</v>
      </c>
      <c r="B3252" s="10" t="s">
        <v>8696</v>
      </c>
      <c r="C3252" s="143">
        <v>110</v>
      </c>
      <c r="D3252" s="142">
        <v>11</v>
      </c>
    </row>
    <row r="3253" spans="1:4" x14ac:dyDescent="0.2">
      <c r="A3253" s="143" t="s">
        <v>7349</v>
      </c>
      <c r="B3253" s="10" t="s">
        <v>7348</v>
      </c>
      <c r="C3253" s="143">
        <v>32</v>
      </c>
      <c r="D3253" s="142">
        <v>3.2</v>
      </c>
    </row>
    <row r="3254" spans="1:4" x14ac:dyDescent="0.2">
      <c r="A3254" s="143" t="s">
        <v>11132</v>
      </c>
      <c r="B3254" s="10" t="s">
        <v>11131</v>
      </c>
      <c r="C3254" s="143">
        <v>2000</v>
      </c>
      <c r="D3254" s="142">
        <v>200</v>
      </c>
    </row>
    <row r="3255" spans="1:4" x14ac:dyDescent="0.2">
      <c r="A3255" s="143" t="s">
        <v>505</v>
      </c>
      <c r="B3255" s="10" t="s">
        <v>504</v>
      </c>
      <c r="C3255" s="143">
        <v>2450</v>
      </c>
      <c r="D3255" s="142">
        <v>245</v>
      </c>
    </row>
    <row r="3256" spans="1:4" x14ac:dyDescent="0.2">
      <c r="A3256" s="143" t="s">
        <v>1698</v>
      </c>
      <c r="B3256" s="10" t="s">
        <v>1697</v>
      </c>
      <c r="C3256" s="143" t="s">
        <v>105</v>
      </c>
      <c r="D3256" s="142" t="s">
        <v>105</v>
      </c>
    </row>
    <row r="3257" spans="1:4" x14ac:dyDescent="0.2">
      <c r="A3257" s="143" t="s">
        <v>1699</v>
      </c>
      <c r="B3257" s="10" t="s">
        <v>1697</v>
      </c>
      <c r="C3257" s="143">
        <v>1000</v>
      </c>
      <c r="D3257" s="142">
        <v>100</v>
      </c>
    </row>
    <row r="3258" spans="1:4" x14ac:dyDescent="0.2">
      <c r="A3258" s="143" t="s">
        <v>9575</v>
      </c>
      <c r="B3258" s="10" t="s">
        <v>9574</v>
      </c>
      <c r="C3258" s="143">
        <v>2750</v>
      </c>
      <c r="D3258" s="142">
        <v>275</v>
      </c>
    </row>
    <row r="3259" spans="1:4" x14ac:dyDescent="0.2">
      <c r="A3259" s="143" t="s">
        <v>4757</v>
      </c>
      <c r="B3259" s="10" t="s">
        <v>4756</v>
      </c>
      <c r="C3259" s="143" t="s">
        <v>105</v>
      </c>
      <c r="D3259" s="142" t="s">
        <v>105</v>
      </c>
    </row>
    <row r="3260" spans="1:4" x14ac:dyDescent="0.2">
      <c r="A3260" s="143" t="s">
        <v>4763</v>
      </c>
      <c r="B3260" s="10" t="s">
        <v>4762</v>
      </c>
      <c r="C3260" s="143" t="s">
        <v>105</v>
      </c>
      <c r="D3260" s="142" t="s">
        <v>105</v>
      </c>
    </row>
    <row r="3261" spans="1:4" x14ac:dyDescent="0.2">
      <c r="A3261" s="143" t="s">
        <v>651</v>
      </c>
      <c r="B3261" s="10" t="s">
        <v>650</v>
      </c>
      <c r="C3261" s="143">
        <v>10</v>
      </c>
      <c r="D3261" s="142">
        <v>1</v>
      </c>
    </row>
    <row r="3262" spans="1:4" x14ac:dyDescent="0.2">
      <c r="A3262" s="143" t="s">
        <v>4474</v>
      </c>
      <c r="B3262" s="10" t="s">
        <v>4473</v>
      </c>
      <c r="C3262" s="143">
        <v>100</v>
      </c>
      <c r="D3262" s="142">
        <v>10</v>
      </c>
    </row>
    <row r="3263" spans="1:4" x14ac:dyDescent="0.2">
      <c r="A3263" s="143" t="s">
        <v>2493</v>
      </c>
      <c r="B3263" s="10" t="s">
        <v>2492</v>
      </c>
      <c r="C3263" s="143" t="s">
        <v>105</v>
      </c>
      <c r="D3263" s="142" t="s">
        <v>105</v>
      </c>
    </row>
    <row r="3264" spans="1:4" x14ac:dyDescent="0.2">
      <c r="A3264" s="143" t="s">
        <v>8815</v>
      </c>
      <c r="B3264" s="10" t="s">
        <v>8814</v>
      </c>
      <c r="C3264" s="143" t="s">
        <v>105</v>
      </c>
      <c r="D3264" s="142" t="s">
        <v>105</v>
      </c>
    </row>
    <row r="3265" spans="1:4" x14ac:dyDescent="0.2">
      <c r="A3265" s="143" t="s">
        <v>1852</v>
      </c>
      <c r="B3265" s="10" t="s">
        <v>1851</v>
      </c>
      <c r="C3265" s="143" t="s">
        <v>105</v>
      </c>
      <c r="D3265" s="142" t="s">
        <v>105</v>
      </c>
    </row>
    <row r="3266" spans="1:4" x14ac:dyDescent="0.2">
      <c r="A3266" s="143" t="s">
        <v>6858</v>
      </c>
      <c r="B3266" s="10" t="s">
        <v>6857</v>
      </c>
      <c r="C3266" s="143">
        <v>13</v>
      </c>
      <c r="D3266" s="142">
        <v>1.3</v>
      </c>
    </row>
    <row r="3267" spans="1:4" x14ac:dyDescent="0.2">
      <c r="A3267" s="143" t="s">
        <v>3182</v>
      </c>
      <c r="B3267" s="10" t="s">
        <v>3181</v>
      </c>
      <c r="C3267" s="143">
        <v>1700</v>
      </c>
      <c r="D3267" s="142">
        <v>330</v>
      </c>
    </row>
    <row r="3268" spans="1:4" x14ac:dyDescent="0.2">
      <c r="A3268" s="143" t="s">
        <v>3134</v>
      </c>
      <c r="B3268" s="10" t="s">
        <v>3133</v>
      </c>
      <c r="C3268" s="143">
        <v>1700</v>
      </c>
      <c r="D3268" s="142">
        <v>330</v>
      </c>
    </row>
    <row r="3269" spans="1:4" x14ac:dyDescent="0.2">
      <c r="A3269" s="143" t="s">
        <v>3140</v>
      </c>
      <c r="B3269" s="10" t="s">
        <v>3139</v>
      </c>
      <c r="C3269" s="143">
        <v>1700</v>
      </c>
      <c r="D3269" s="142">
        <v>330</v>
      </c>
    </row>
    <row r="3270" spans="1:4" x14ac:dyDescent="0.2">
      <c r="A3270" s="143" t="s">
        <v>2830</v>
      </c>
      <c r="B3270" s="10" t="s">
        <v>2829</v>
      </c>
      <c r="C3270" s="143">
        <v>1700</v>
      </c>
      <c r="D3270" s="142">
        <v>330</v>
      </c>
    </row>
    <row r="3271" spans="1:4" x14ac:dyDescent="0.2">
      <c r="A3271" s="143" t="s">
        <v>2826</v>
      </c>
      <c r="B3271" s="10" t="s">
        <v>2825</v>
      </c>
      <c r="C3271" s="143">
        <v>1700</v>
      </c>
      <c r="D3271" s="142">
        <v>330</v>
      </c>
    </row>
    <row r="3272" spans="1:4" x14ac:dyDescent="0.2">
      <c r="A3272" s="143" t="s">
        <v>1415</v>
      </c>
      <c r="B3272" s="10" t="s">
        <v>1414</v>
      </c>
      <c r="C3272" s="143">
        <v>1700</v>
      </c>
      <c r="D3272" s="142">
        <v>330</v>
      </c>
    </row>
    <row r="3273" spans="1:4" x14ac:dyDescent="0.2">
      <c r="A3273" s="143" t="s">
        <v>1575</v>
      </c>
      <c r="B3273" s="10" t="s">
        <v>1574</v>
      </c>
      <c r="C3273" s="143">
        <v>1700</v>
      </c>
      <c r="D3273" s="142">
        <v>330</v>
      </c>
    </row>
    <row r="3274" spans="1:4" x14ac:dyDescent="0.2">
      <c r="A3274" s="143" t="s">
        <v>1589</v>
      </c>
      <c r="B3274" s="10" t="s">
        <v>1588</v>
      </c>
      <c r="C3274" s="143">
        <v>1700</v>
      </c>
      <c r="D3274" s="142">
        <v>330</v>
      </c>
    </row>
    <row r="3275" spans="1:4" x14ac:dyDescent="0.2">
      <c r="A3275" s="143" t="s">
        <v>3128</v>
      </c>
      <c r="B3275" s="10" t="s">
        <v>3127</v>
      </c>
      <c r="C3275" s="143">
        <v>1700</v>
      </c>
      <c r="D3275" s="142">
        <v>330</v>
      </c>
    </row>
    <row r="3276" spans="1:4" x14ac:dyDescent="0.2">
      <c r="A3276" s="143" t="s">
        <v>2800</v>
      </c>
      <c r="B3276" s="10" t="s">
        <v>2799</v>
      </c>
      <c r="C3276" s="143">
        <v>1700</v>
      </c>
      <c r="D3276" s="142">
        <v>330</v>
      </c>
    </row>
    <row r="3277" spans="1:4" x14ac:dyDescent="0.2">
      <c r="A3277" s="143" t="s">
        <v>3130</v>
      </c>
      <c r="B3277" s="10" t="s">
        <v>3129</v>
      </c>
      <c r="C3277" s="143">
        <v>1700</v>
      </c>
      <c r="D3277" s="142">
        <v>330</v>
      </c>
    </row>
    <row r="3278" spans="1:4" x14ac:dyDescent="0.2">
      <c r="A3278" s="143" t="s">
        <v>3132</v>
      </c>
      <c r="B3278" s="10" t="s">
        <v>3131</v>
      </c>
      <c r="C3278" s="143">
        <v>1700</v>
      </c>
      <c r="D3278" s="142">
        <v>330</v>
      </c>
    </row>
    <row r="3279" spans="1:4" x14ac:dyDescent="0.2">
      <c r="A3279" s="143" t="s">
        <v>2808</v>
      </c>
      <c r="B3279" s="10" t="s">
        <v>2807</v>
      </c>
      <c r="C3279" s="143">
        <v>1700</v>
      </c>
      <c r="D3279" s="142">
        <v>330</v>
      </c>
    </row>
    <row r="3280" spans="1:4" x14ac:dyDescent="0.2">
      <c r="A3280" s="143" t="s">
        <v>3138</v>
      </c>
      <c r="B3280" s="10" t="s">
        <v>3137</v>
      </c>
      <c r="C3280" s="143">
        <v>1700</v>
      </c>
      <c r="D3280" s="142">
        <v>330</v>
      </c>
    </row>
    <row r="3281" spans="1:4" x14ac:dyDescent="0.2">
      <c r="A3281" s="143" t="s">
        <v>2818</v>
      </c>
      <c r="B3281" s="10" t="s">
        <v>2817</v>
      </c>
      <c r="C3281" s="143">
        <v>1700</v>
      </c>
      <c r="D3281" s="142">
        <v>330</v>
      </c>
    </row>
    <row r="3282" spans="1:4" x14ac:dyDescent="0.2">
      <c r="A3282" s="143" t="s">
        <v>1405</v>
      </c>
      <c r="B3282" s="10" t="s">
        <v>1404</v>
      </c>
      <c r="C3282" s="143">
        <v>1700</v>
      </c>
      <c r="D3282" s="142">
        <v>330</v>
      </c>
    </row>
    <row r="3283" spans="1:4" x14ac:dyDescent="0.2">
      <c r="A3283" s="143" t="s">
        <v>1409</v>
      </c>
      <c r="B3283" s="10" t="s">
        <v>1408</v>
      </c>
      <c r="C3283" s="143">
        <v>1700</v>
      </c>
      <c r="D3283" s="142">
        <v>330</v>
      </c>
    </row>
    <row r="3284" spans="1:4" x14ac:dyDescent="0.2">
      <c r="A3284" s="143" t="s">
        <v>1567</v>
      </c>
      <c r="B3284" s="10" t="s">
        <v>1566</v>
      </c>
      <c r="C3284" s="143">
        <v>1700</v>
      </c>
      <c r="D3284" s="142">
        <v>330</v>
      </c>
    </row>
    <row r="3285" spans="1:4" x14ac:dyDescent="0.2">
      <c r="A3285" s="143" t="s">
        <v>1571</v>
      </c>
      <c r="B3285" s="10" t="s">
        <v>1570</v>
      </c>
      <c r="C3285" s="143">
        <v>1700</v>
      </c>
      <c r="D3285" s="142">
        <v>330</v>
      </c>
    </row>
    <row r="3286" spans="1:4" x14ac:dyDescent="0.2">
      <c r="A3286" s="143" t="s">
        <v>2587</v>
      </c>
      <c r="B3286" s="10" t="s">
        <v>2586</v>
      </c>
      <c r="C3286" s="143">
        <v>1700</v>
      </c>
      <c r="D3286" s="142">
        <v>330</v>
      </c>
    </row>
    <row r="3287" spans="1:4" x14ac:dyDescent="0.2">
      <c r="A3287" s="143" t="s">
        <v>2788</v>
      </c>
      <c r="B3287" s="10" t="s">
        <v>2787</v>
      </c>
      <c r="C3287" s="143">
        <v>1700</v>
      </c>
      <c r="D3287" s="142">
        <v>330</v>
      </c>
    </row>
    <row r="3288" spans="1:4" x14ac:dyDescent="0.2">
      <c r="A3288" s="143" t="s">
        <v>2790</v>
      </c>
      <c r="B3288" s="10" t="s">
        <v>2789</v>
      </c>
      <c r="C3288" s="143">
        <v>1700</v>
      </c>
      <c r="D3288" s="142">
        <v>330</v>
      </c>
    </row>
    <row r="3289" spans="1:4" x14ac:dyDescent="0.2">
      <c r="A3289" s="143" t="s">
        <v>2798</v>
      </c>
      <c r="B3289" s="10" t="s">
        <v>2797</v>
      </c>
      <c r="C3289" s="143">
        <v>1700</v>
      </c>
      <c r="D3289" s="142">
        <v>330</v>
      </c>
    </row>
    <row r="3290" spans="1:4" x14ac:dyDescent="0.2">
      <c r="A3290" s="143" t="s">
        <v>5708</v>
      </c>
      <c r="B3290" s="10" t="s">
        <v>5707</v>
      </c>
      <c r="C3290" s="143" t="s">
        <v>105</v>
      </c>
      <c r="D3290" s="142" t="s">
        <v>105</v>
      </c>
    </row>
    <row r="3291" spans="1:4" x14ac:dyDescent="0.2">
      <c r="A3291" s="143" t="s">
        <v>9592</v>
      </c>
      <c r="B3291" s="10" t="s">
        <v>9591</v>
      </c>
      <c r="C3291" s="143">
        <v>500</v>
      </c>
      <c r="D3291" s="142">
        <v>50</v>
      </c>
    </row>
    <row r="3292" spans="1:4" x14ac:dyDescent="0.2">
      <c r="A3292" s="143" t="s">
        <v>9585</v>
      </c>
      <c r="B3292" s="10" t="s">
        <v>9584</v>
      </c>
      <c r="C3292" s="143">
        <v>90</v>
      </c>
      <c r="D3292" s="142">
        <v>9</v>
      </c>
    </row>
    <row r="3293" spans="1:4" x14ac:dyDescent="0.2">
      <c r="A3293" s="143" t="s">
        <v>1727</v>
      </c>
      <c r="B3293" s="10" t="s">
        <v>1726</v>
      </c>
      <c r="C3293" s="143">
        <v>1</v>
      </c>
      <c r="D3293" s="142">
        <v>0.1</v>
      </c>
    </row>
    <row r="3294" spans="1:4" x14ac:dyDescent="0.2">
      <c r="A3294" s="143" t="s">
        <v>11024</v>
      </c>
      <c r="B3294" s="10" t="s">
        <v>11023</v>
      </c>
      <c r="C3294" s="143" t="s">
        <v>105</v>
      </c>
      <c r="D3294" s="142" t="s">
        <v>105</v>
      </c>
    </row>
    <row r="3295" spans="1:4" x14ac:dyDescent="0.2">
      <c r="A3295" s="143" t="s">
        <v>2050</v>
      </c>
      <c r="B3295" s="10" t="s">
        <v>2049</v>
      </c>
      <c r="C3295" s="143">
        <v>3.2</v>
      </c>
      <c r="D3295" s="142">
        <v>0.32</v>
      </c>
    </row>
    <row r="3296" spans="1:4" x14ac:dyDescent="0.2">
      <c r="A3296" s="143" t="s">
        <v>11039</v>
      </c>
      <c r="B3296" s="10" t="s">
        <v>11038</v>
      </c>
      <c r="C3296" s="143" t="s">
        <v>105</v>
      </c>
      <c r="D3296" s="142" t="s">
        <v>105</v>
      </c>
    </row>
    <row r="3297" spans="1:4" x14ac:dyDescent="0.2">
      <c r="A3297" s="143" t="s">
        <v>11404</v>
      </c>
      <c r="B3297" s="10" t="s">
        <v>11403</v>
      </c>
      <c r="C3297" s="143" t="s">
        <v>105</v>
      </c>
      <c r="D3297" s="142" t="s">
        <v>105</v>
      </c>
    </row>
    <row r="3298" spans="1:4" x14ac:dyDescent="0.2">
      <c r="A3298" s="143" t="s">
        <v>4394</v>
      </c>
      <c r="B3298" s="10" t="s">
        <v>4393</v>
      </c>
      <c r="C3298" s="143" t="s">
        <v>105</v>
      </c>
      <c r="D3298" s="142" t="s">
        <v>105</v>
      </c>
    </row>
    <row r="3299" spans="1:4" x14ac:dyDescent="0.2">
      <c r="A3299" s="143" t="s">
        <v>2124</v>
      </c>
      <c r="B3299" s="10" t="s">
        <v>2123</v>
      </c>
      <c r="C3299" s="143">
        <v>8.1</v>
      </c>
      <c r="D3299" s="142">
        <v>0.55000000000000004</v>
      </c>
    </row>
    <row r="3300" spans="1:4" x14ac:dyDescent="0.2">
      <c r="A3300" s="143" t="s">
        <v>11160</v>
      </c>
      <c r="B3300" s="10" t="s">
        <v>11159</v>
      </c>
      <c r="C3300" s="143">
        <v>50</v>
      </c>
      <c r="D3300" s="142">
        <v>5</v>
      </c>
    </row>
    <row r="3301" spans="1:4" x14ac:dyDescent="0.2">
      <c r="A3301" s="143" t="s">
        <v>1236</v>
      </c>
      <c r="B3301" s="10" t="s">
        <v>1235</v>
      </c>
      <c r="C3301" s="143">
        <v>420</v>
      </c>
      <c r="D3301" s="142">
        <v>42</v>
      </c>
    </row>
    <row r="3302" spans="1:4" x14ac:dyDescent="0.2">
      <c r="A3302" s="143" t="s">
        <v>1279</v>
      </c>
      <c r="B3302" s="10" t="s">
        <v>1278</v>
      </c>
      <c r="C3302" s="143">
        <v>39</v>
      </c>
      <c r="D3302" s="142">
        <v>3.9</v>
      </c>
    </row>
    <row r="3303" spans="1:4" x14ac:dyDescent="0.2">
      <c r="A3303" s="143" t="s">
        <v>2899</v>
      </c>
      <c r="B3303" s="10" t="s">
        <v>2898</v>
      </c>
      <c r="C3303" s="143">
        <v>360</v>
      </c>
      <c r="D3303" s="142">
        <v>36</v>
      </c>
    </row>
    <row r="3304" spans="1:4" x14ac:dyDescent="0.2">
      <c r="A3304" s="143" t="s">
        <v>2432</v>
      </c>
      <c r="B3304" s="10" t="s">
        <v>2431</v>
      </c>
      <c r="C3304" s="143">
        <v>1500</v>
      </c>
      <c r="D3304" s="142">
        <v>150</v>
      </c>
    </row>
    <row r="3305" spans="1:4" x14ac:dyDescent="0.2">
      <c r="A3305" s="143" t="s">
        <v>11728</v>
      </c>
      <c r="B3305" s="10" t="s">
        <v>11727</v>
      </c>
      <c r="C3305" s="143">
        <v>50</v>
      </c>
      <c r="D3305" s="142">
        <v>5</v>
      </c>
    </row>
    <row r="3306" spans="1:4" x14ac:dyDescent="0.2">
      <c r="A3306" s="143" t="s">
        <v>11220</v>
      </c>
      <c r="B3306" s="10" t="s">
        <v>11219</v>
      </c>
      <c r="C3306" s="143" t="s">
        <v>105</v>
      </c>
      <c r="D3306" s="142" t="s">
        <v>105</v>
      </c>
    </row>
    <row r="3307" spans="1:4" x14ac:dyDescent="0.2">
      <c r="A3307" s="143" t="s">
        <v>8582</v>
      </c>
      <c r="B3307" s="10" t="s">
        <v>8581</v>
      </c>
      <c r="C3307" s="143">
        <v>450</v>
      </c>
      <c r="D3307" s="142">
        <v>45</v>
      </c>
    </row>
    <row r="3308" spans="1:4" x14ac:dyDescent="0.2">
      <c r="A3308" s="143" t="s">
        <v>7607</v>
      </c>
      <c r="B3308" s="10" t="s">
        <v>7606</v>
      </c>
      <c r="C3308" s="143">
        <v>0.3</v>
      </c>
      <c r="D3308" s="142">
        <v>0.03</v>
      </c>
    </row>
    <row r="3309" spans="1:4" x14ac:dyDescent="0.2">
      <c r="A3309" s="143" t="s">
        <v>2357</v>
      </c>
      <c r="B3309" s="10" t="s">
        <v>2356</v>
      </c>
      <c r="C3309" s="143">
        <v>140</v>
      </c>
      <c r="D3309" s="142">
        <v>14</v>
      </c>
    </row>
    <row r="3310" spans="1:4" x14ac:dyDescent="0.2">
      <c r="A3310" s="143" t="s">
        <v>3064</v>
      </c>
      <c r="B3310" s="10" t="s">
        <v>3063</v>
      </c>
      <c r="C3310" s="143">
        <v>2</v>
      </c>
      <c r="D3310" s="142">
        <v>0.2</v>
      </c>
    </row>
    <row r="3311" spans="1:4" x14ac:dyDescent="0.2">
      <c r="A3311" s="143" t="s">
        <v>5124</v>
      </c>
      <c r="B3311" s="10" t="s">
        <v>5123</v>
      </c>
      <c r="C3311" s="143">
        <v>0.1</v>
      </c>
      <c r="D3311" s="142">
        <v>0.01</v>
      </c>
    </row>
    <row r="3312" spans="1:4" x14ac:dyDescent="0.2">
      <c r="A3312" s="143" t="s">
        <v>5856</v>
      </c>
      <c r="B3312" s="10" t="s">
        <v>5855</v>
      </c>
      <c r="C3312" s="143">
        <v>70</v>
      </c>
      <c r="D3312" s="142">
        <v>7</v>
      </c>
    </row>
    <row r="3313" spans="1:4" x14ac:dyDescent="0.2">
      <c r="A3313" s="143" t="s">
        <v>4005</v>
      </c>
      <c r="B3313" s="10" t="s">
        <v>4004</v>
      </c>
      <c r="C3313" s="143" t="s">
        <v>105</v>
      </c>
      <c r="D3313" s="142" t="s">
        <v>105</v>
      </c>
    </row>
    <row r="3314" spans="1:4" x14ac:dyDescent="0.2">
      <c r="A3314" s="143" t="s">
        <v>8362</v>
      </c>
      <c r="B3314" s="10" t="s">
        <v>8361</v>
      </c>
      <c r="C3314" s="143">
        <v>2750</v>
      </c>
      <c r="D3314" s="142">
        <v>275</v>
      </c>
    </row>
    <row r="3315" spans="1:4" x14ac:dyDescent="0.2">
      <c r="A3315" s="143" t="s">
        <v>4634</v>
      </c>
      <c r="B3315" s="10" t="s">
        <v>4633</v>
      </c>
      <c r="C3315" s="143">
        <v>300</v>
      </c>
      <c r="D3315" s="142">
        <v>30</v>
      </c>
    </row>
    <row r="3316" spans="1:4" x14ac:dyDescent="0.2">
      <c r="A3316" s="143" t="s">
        <v>4521</v>
      </c>
      <c r="B3316" s="10" t="s">
        <v>4520</v>
      </c>
      <c r="C3316" s="143">
        <v>210</v>
      </c>
      <c r="D3316" s="142">
        <v>21</v>
      </c>
    </row>
    <row r="3317" spans="1:4" x14ac:dyDescent="0.2">
      <c r="A3317" s="143" t="s">
        <v>6764</v>
      </c>
      <c r="B3317" s="10" t="s">
        <v>6763</v>
      </c>
      <c r="C3317" s="143">
        <v>1000</v>
      </c>
      <c r="D3317" s="142">
        <v>100</v>
      </c>
    </row>
    <row r="3318" spans="1:4" x14ac:dyDescent="0.2">
      <c r="A3318" s="143" t="s">
        <v>3180</v>
      </c>
      <c r="B3318" s="10" t="s">
        <v>3179</v>
      </c>
      <c r="C3318" s="143">
        <v>350</v>
      </c>
      <c r="D3318" s="142">
        <v>35</v>
      </c>
    </row>
    <row r="3319" spans="1:4" x14ac:dyDescent="0.2">
      <c r="A3319" s="143" t="s">
        <v>3858</v>
      </c>
      <c r="B3319" s="10" t="s">
        <v>3857</v>
      </c>
      <c r="C3319" s="143" t="s">
        <v>105</v>
      </c>
      <c r="D3319" s="142" t="s">
        <v>105</v>
      </c>
    </row>
    <row r="3320" spans="1:4" x14ac:dyDescent="0.2">
      <c r="A3320" s="143" t="s">
        <v>3859</v>
      </c>
      <c r="B3320" s="10" t="s">
        <v>3857</v>
      </c>
      <c r="C3320" s="143">
        <v>1000</v>
      </c>
      <c r="D3320" s="142">
        <v>100</v>
      </c>
    </row>
    <row r="3321" spans="1:4" x14ac:dyDescent="0.2">
      <c r="A3321" s="143" t="s">
        <v>5784</v>
      </c>
      <c r="B3321" s="10" t="s">
        <v>5783</v>
      </c>
      <c r="C3321" s="143">
        <v>0.5</v>
      </c>
      <c r="D3321" s="142">
        <v>0.05</v>
      </c>
    </row>
    <row r="3322" spans="1:4" x14ac:dyDescent="0.2">
      <c r="A3322" s="143" t="s">
        <v>1120</v>
      </c>
      <c r="B3322" s="10" t="s">
        <v>1119</v>
      </c>
      <c r="C3322" s="143">
        <v>1300</v>
      </c>
      <c r="D3322" s="142">
        <v>130</v>
      </c>
    </row>
    <row r="3323" spans="1:4" x14ac:dyDescent="0.2">
      <c r="A3323" s="143" t="s">
        <v>9783</v>
      </c>
      <c r="B3323" s="10" t="s">
        <v>9782</v>
      </c>
      <c r="C3323" s="143">
        <v>2450</v>
      </c>
      <c r="D3323" s="142">
        <v>245</v>
      </c>
    </row>
    <row r="3324" spans="1:4" x14ac:dyDescent="0.2">
      <c r="A3324" s="143" t="s">
        <v>4406</v>
      </c>
      <c r="B3324" s="10" t="s">
        <v>4405</v>
      </c>
      <c r="C3324" s="143">
        <v>18</v>
      </c>
      <c r="D3324" s="142">
        <v>14</v>
      </c>
    </row>
    <row r="3325" spans="1:4" x14ac:dyDescent="0.2">
      <c r="A3325" s="143" t="s">
        <v>3318</v>
      </c>
      <c r="B3325" s="10" t="s">
        <v>3317</v>
      </c>
      <c r="C3325" s="143">
        <v>8.1</v>
      </c>
      <c r="D3325" s="142">
        <v>0.55000000000000004</v>
      </c>
    </row>
    <row r="3326" spans="1:4" x14ac:dyDescent="0.2">
      <c r="A3326" s="143" t="s">
        <v>7846</v>
      </c>
      <c r="B3326" s="10" t="s">
        <v>7845</v>
      </c>
      <c r="C3326" s="143">
        <v>1250</v>
      </c>
      <c r="D3326" s="142">
        <v>125</v>
      </c>
    </row>
    <row r="3327" spans="1:4" x14ac:dyDescent="0.2">
      <c r="A3327" s="143" t="s">
        <v>7955</v>
      </c>
      <c r="B3327" s="10" t="s">
        <v>7954</v>
      </c>
      <c r="C3327" s="143">
        <v>8.1</v>
      </c>
      <c r="D3327" s="142">
        <v>0.55000000000000004</v>
      </c>
    </row>
    <row r="3328" spans="1:4" x14ac:dyDescent="0.2">
      <c r="A3328" s="143" t="s">
        <v>2698</v>
      </c>
      <c r="B3328" s="10" t="s">
        <v>2697</v>
      </c>
      <c r="C3328" s="143">
        <v>310</v>
      </c>
      <c r="D3328" s="142">
        <v>31</v>
      </c>
    </row>
    <row r="3329" spans="1:4" x14ac:dyDescent="0.2">
      <c r="A3329" s="143" t="s">
        <v>4400</v>
      </c>
      <c r="B3329" s="10" t="s">
        <v>4399</v>
      </c>
      <c r="C3329" s="143">
        <v>600</v>
      </c>
      <c r="D3329" s="142">
        <v>60</v>
      </c>
    </row>
    <row r="3330" spans="1:4" x14ac:dyDescent="0.2">
      <c r="A3330" s="143" t="s">
        <v>1936</v>
      </c>
      <c r="B3330" s="10" t="s">
        <v>1935</v>
      </c>
      <c r="C3330" s="143">
        <v>0.5</v>
      </c>
      <c r="D3330" s="142">
        <v>0.05</v>
      </c>
    </row>
    <row r="3331" spans="1:4" x14ac:dyDescent="0.2">
      <c r="A3331" s="143" t="s">
        <v>6604</v>
      </c>
      <c r="B3331" s="10" t="s">
        <v>6603</v>
      </c>
      <c r="C3331" s="143">
        <v>290</v>
      </c>
      <c r="D3331" s="142">
        <v>3.3</v>
      </c>
    </row>
    <row r="3332" spans="1:4" x14ac:dyDescent="0.2">
      <c r="A3332" s="143" t="s">
        <v>3210</v>
      </c>
      <c r="B3332" s="10" t="s">
        <v>3209</v>
      </c>
      <c r="C3332" s="143">
        <v>110</v>
      </c>
      <c r="D3332" s="142">
        <v>14</v>
      </c>
    </row>
    <row r="3333" spans="1:4" x14ac:dyDescent="0.2">
      <c r="A3333" s="143" t="s">
        <v>3272</v>
      </c>
      <c r="B3333" s="10" t="s">
        <v>3271</v>
      </c>
      <c r="C3333" s="143">
        <v>1000</v>
      </c>
      <c r="D3333" s="142">
        <v>100</v>
      </c>
    </row>
    <row r="3334" spans="1:4" x14ac:dyDescent="0.2">
      <c r="A3334" s="143" t="s">
        <v>7848</v>
      </c>
      <c r="B3334" s="10" t="s">
        <v>7847</v>
      </c>
      <c r="C3334" s="143">
        <v>3000</v>
      </c>
      <c r="D3334" s="142">
        <v>300</v>
      </c>
    </row>
    <row r="3335" spans="1:4" x14ac:dyDescent="0.2">
      <c r="A3335" s="143" t="s">
        <v>7850</v>
      </c>
      <c r="B3335" s="10" t="s">
        <v>7849</v>
      </c>
      <c r="C3335" s="143" t="s">
        <v>105</v>
      </c>
      <c r="D3335" s="142" t="s">
        <v>105</v>
      </c>
    </row>
    <row r="3336" spans="1:4" x14ac:dyDescent="0.2">
      <c r="A3336" s="143" t="s">
        <v>7851</v>
      </c>
      <c r="B3336" s="10" t="s">
        <v>7849</v>
      </c>
      <c r="C3336" s="143">
        <v>500</v>
      </c>
      <c r="D3336" s="142">
        <v>50</v>
      </c>
    </row>
    <row r="3337" spans="1:4" x14ac:dyDescent="0.2">
      <c r="A3337" s="143" t="s">
        <v>2854</v>
      </c>
      <c r="B3337" s="10" t="s">
        <v>2853</v>
      </c>
      <c r="C3337" s="143">
        <v>3000</v>
      </c>
      <c r="D3337" s="142">
        <v>300</v>
      </c>
    </row>
    <row r="3338" spans="1:4" x14ac:dyDescent="0.2">
      <c r="A3338" s="143" t="s">
        <v>7867</v>
      </c>
      <c r="B3338" s="10" t="s">
        <v>7866</v>
      </c>
      <c r="C3338" s="143">
        <v>230</v>
      </c>
      <c r="D3338" s="142">
        <v>23</v>
      </c>
    </row>
    <row r="3339" spans="1:4" x14ac:dyDescent="0.2">
      <c r="A3339" s="143" t="s">
        <v>9373</v>
      </c>
      <c r="B3339" s="10" t="s">
        <v>9372</v>
      </c>
      <c r="C3339" s="143">
        <v>2700</v>
      </c>
      <c r="D3339" s="142">
        <v>270</v>
      </c>
    </row>
    <row r="3340" spans="1:4" x14ac:dyDescent="0.2">
      <c r="A3340" s="143" t="s">
        <v>625</v>
      </c>
      <c r="B3340" s="10" t="s">
        <v>624</v>
      </c>
      <c r="C3340" s="143">
        <v>7900</v>
      </c>
      <c r="D3340" s="142">
        <v>790</v>
      </c>
    </row>
    <row r="3341" spans="1:4" x14ac:dyDescent="0.2">
      <c r="A3341" s="143" t="s">
        <v>672</v>
      </c>
      <c r="B3341" s="10" t="s">
        <v>671</v>
      </c>
      <c r="C3341" s="143">
        <v>18</v>
      </c>
      <c r="D3341" s="142">
        <v>1.8</v>
      </c>
    </row>
    <row r="3342" spans="1:4" x14ac:dyDescent="0.2">
      <c r="A3342" s="143" t="s">
        <v>4056</v>
      </c>
      <c r="B3342" s="10" t="s">
        <v>4055</v>
      </c>
      <c r="C3342" s="143" t="s">
        <v>105</v>
      </c>
      <c r="D3342" s="142" t="s">
        <v>105</v>
      </c>
    </row>
    <row r="3343" spans="1:4" x14ac:dyDescent="0.2">
      <c r="A3343" s="143" t="s">
        <v>8896</v>
      </c>
      <c r="B3343" s="10" t="s">
        <v>8895</v>
      </c>
      <c r="C3343" s="143" t="s">
        <v>105</v>
      </c>
      <c r="D3343" s="142" t="s">
        <v>105</v>
      </c>
    </row>
    <row r="3344" spans="1:4" x14ac:dyDescent="0.2">
      <c r="A3344" s="143" t="s">
        <v>1448</v>
      </c>
      <c r="B3344" s="10" t="s">
        <v>1447</v>
      </c>
      <c r="C3344" s="143">
        <v>5600</v>
      </c>
      <c r="D3344" s="142">
        <v>540</v>
      </c>
    </row>
    <row r="3345" spans="1:4" x14ac:dyDescent="0.2">
      <c r="A3345" s="143" t="s">
        <v>11596</v>
      </c>
      <c r="B3345" s="10" t="s">
        <v>11595</v>
      </c>
      <c r="C3345" s="143">
        <v>9500</v>
      </c>
      <c r="D3345" s="142">
        <v>950</v>
      </c>
    </row>
    <row r="3346" spans="1:4" x14ac:dyDescent="0.2">
      <c r="A3346" s="143" t="s">
        <v>6456</v>
      </c>
      <c r="B3346" s="10" t="s">
        <v>6455</v>
      </c>
      <c r="C3346" s="143">
        <v>1000</v>
      </c>
      <c r="D3346" s="142">
        <v>100</v>
      </c>
    </row>
    <row r="3347" spans="1:4" x14ac:dyDescent="0.2">
      <c r="A3347" s="143" t="s">
        <v>5668</v>
      </c>
      <c r="B3347" s="10" t="s">
        <v>5667</v>
      </c>
      <c r="C3347" s="143">
        <v>1000</v>
      </c>
      <c r="D3347" s="142">
        <v>100</v>
      </c>
    </row>
    <row r="3348" spans="1:4" x14ac:dyDescent="0.2">
      <c r="A3348" s="143" t="s">
        <v>7517</v>
      </c>
      <c r="B3348" s="10" t="s">
        <v>7516</v>
      </c>
      <c r="C3348" s="143" t="s">
        <v>105</v>
      </c>
      <c r="D3348" s="142" t="s">
        <v>105</v>
      </c>
    </row>
    <row r="3349" spans="1:4" x14ac:dyDescent="0.2">
      <c r="A3349" s="143" t="s">
        <v>7518</v>
      </c>
      <c r="B3349" s="10" t="s">
        <v>7516</v>
      </c>
      <c r="C3349" s="143">
        <v>1000</v>
      </c>
      <c r="D3349" s="142">
        <v>100</v>
      </c>
    </row>
    <row r="3350" spans="1:4" x14ac:dyDescent="0.2">
      <c r="A3350" s="143" t="s">
        <v>9236</v>
      </c>
      <c r="B3350" s="10" t="s">
        <v>9235</v>
      </c>
      <c r="C3350" s="143">
        <v>5</v>
      </c>
      <c r="D3350" s="142">
        <v>0.5</v>
      </c>
    </row>
    <row r="3351" spans="1:4" x14ac:dyDescent="0.2">
      <c r="A3351" s="143" t="s">
        <v>6662</v>
      </c>
      <c r="B3351" s="10" t="s">
        <v>6661</v>
      </c>
      <c r="C3351" s="143">
        <v>45</v>
      </c>
      <c r="D3351" s="142">
        <v>4.5</v>
      </c>
    </row>
    <row r="3352" spans="1:4" x14ac:dyDescent="0.2">
      <c r="A3352" s="143" t="s">
        <v>758</v>
      </c>
      <c r="B3352" s="10" t="s">
        <v>757</v>
      </c>
      <c r="C3352" s="143">
        <v>900</v>
      </c>
      <c r="D3352" s="142">
        <v>160</v>
      </c>
    </row>
    <row r="3353" spans="1:4" x14ac:dyDescent="0.2">
      <c r="A3353" s="143" t="s">
        <v>3328</v>
      </c>
      <c r="B3353" s="10" t="s">
        <v>3327</v>
      </c>
      <c r="C3353" s="143">
        <v>520</v>
      </c>
      <c r="D3353" s="142">
        <v>52</v>
      </c>
    </row>
    <row r="3354" spans="1:4" x14ac:dyDescent="0.2">
      <c r="A3354" s="143" t="s">
        <v>6832</v>
      </c>
      <c r="B3354" s="10" t="s">
        <v>6831</v>
      </c>
      <c r="C3354" s="143">
        <v>100</v>
      </c>
      <c r="D3354" s="142">
        <v>10</v>
      </c>
    </row>
    <row r="3355" spans="1:4" x14ac:dyDescent="0.2">
      <c r="A3355" s="143" t="s">
        <v>5120</v>
      </c>
      <c r="B3355" s="10" t="s">
        <v>5119</v>
      </c>
      <c r="C3355" s="143">
        <v>2700</v>
      </c>
      <c r="D3355" s="142">
        <v>270</v>
      </c>
    </row>
    <row r="3356" spans="1:4" x14ac:dyDescent="0.2">
      <c r="A3356" s="143" t="s">
        <v>11533</v>
      </c>
      <c r="B3356" s="10" t="s">
        <v>11532</v>
      </c>
      <c r="C3356" s="143" t="s">
        <v>105</v>
      </c>
      <c r="D3356" s="142" t="s">
        <v>105</v>
      </c>
    </row>
    <row r="3357" spans="1:4" x14ac:dyDescent="0.2">
      <c r="A3357" s="143" t="s">
        <v>1721</v>
      </c>
      <c r="B3357" s="10" t="s">
        <v>1720</v>
      </c>
      <c r="C3357" s="143">
        <v>420</v>
      </c>
      <c r="D3357" s="142">
        <v>42</v>
      </c>
    </row>
    <row r="3358" spans="1:4" x14ac:dyDescent="0.2">
      <c r="A3358" s="143" t="s">
        <v>7857</v>
      </c>
      <c r="B3358" s="10" t="s">
        <v>7856</v>
      </c>
      <c r="C3358" s="143">
        <v>3000</v>
      </c>
      <c r="D3358" s="142">
        <v>300</v>
      </c>
    </row>
    <row r="3359" spans="1:4" x14ac:dyDescent="0.2">
      <c r="A3359" s="143" t="s">
        <v>7865</v>
      </c>
      <c r="B3359" s="10" t="s">
        <v>7864</v>
      </c>
      <c r="C3359" s="143">
        <v>80</v>
      </c>
      <c r="D3359" s="142">
        <v>8</v>
      </c>
    </row>
    <row r="3360" spans="1:4" x14ac:dyDescent="0.2">
      <c r="A3360" s="143" t="s">
        <v>6787</v>
      </c>
      <c r="B3360" s="10" t="s">
        <v>6786</v>
      </c>
      <c r="C3360" s="143">
        <v>450</v>
      </c>
      <c r="D3360" s="142">
        <v>45</v>
      </c>
    </row>
    <row r="3361" spans="1:4" x14ac:dyDescent="0.2">
      <c r="A3361" s="143" t="s">
        <v>762</v>
      </c>
      <c r="B3361" s="10" t="s">
        <v>761</v>
      </c>
      <c r="C3361" s="143">
        <v>45</v>
      </c>
      <c r="D3361" s="142">
        <v>4.5</v>
      </c>
    </row>
    <row r="3362" spans="1:4" x14ac:dyDescent="0.2">
      <c r="A3362" s="143" t="s">
        <v>2759</v>
      </c>
      <c r="B3362" s="10" t="s">
        <v>2758</v>
      </c>
      <c r="C3362" s="143">
        <v>180</v>
      </c>
      <c r="D3362" s="142">
        <v>18</v>
      </c>
    </row>
    <row r="3363" spans="1:4" x14ac:dyDescent="0.2">
      <c r="A3363" s="143" t="s">
        <v>6676</v>
      </c>
      <c r="B3363" s="10" t="s">
        <v>6675</v>
      </c>
      <c r="C3363" s="143">
        <v>0.7</v>
      </c>
      <c r="D3363" s="142">
        <v>0.1</v>
      </c>
    </row>
    <row r="3364" spans="1:4" x14ac:dyDescent="0.2">
      <c r="A3364" s="143" t="s">
        <v>4498</v>
      </c>
      <c r="B3364" s="10" t="s">
        <v>4497</v>
      </c>
      <c r="C3364" s="143">
        <v>0.05</v>
      </c>
      <c r="D3364" s="142">
        <v>5.0000000000000001E-3</v>
      </c>
    </row>
    <row r="3365" spans="1:4" x14ac:dyDescent="0.2">
      <c r="A3365" s="143" t="s">
        <v>5625</v>
      </c>
      <c r="B3365" s="10" t="s">
        <v>5624</v>
      </c>
      <c r="C3365" s="143">
        <v>2000</v>
      </c>
      <c r="D3365" s="142">
        <v>200</v>
      </c>
    </row>
    <row r="3366" spans="1:4" x14ac:dyDescent="0.2">
      <c r="A3366" s="143" t="s">
        <v>647</v>
      </c>
      <c r="B3366" s="10" t="s">
        <v>646</v>
      </c>
      <c r="C3366" s="143">
        <v>3400</v>
      </c>
      <c r="D3366" s="142">
        <v>340</v>
      </c>
    </row>
    <row r="3367" spans="1:4" x14ac:dyDescent="0.2">
      <c r="A3367" s="143" t="s">
        <v>1973</v>
      </c>
      <c r="B3367" s="10" t="s">
        <v>1972</v>
      </c>
      <c r="C3367" s="143">
        <v>97</v>
      </c>
      <c r="D3367" s="142">
        <v>7</v>
      </c>
    </row>
    <row r="3368" spans="1:4" x14ac:dyDescent="0.2">
      <c r="A3368" s="143" t="s">
        <v>7853</v>
      </c>
      <c r="B3368" s="10" t="s">
        <v>7852</v>
      </c>
      <c r="C3368" s="143">
        <v>18</v>
      </c>
      <c r="D3368" s="142">
        <v>1.8</v>
      </c>
    </row>
    <row r="3369" spans="1:4" x14ac:dyDescent="0.2">
      <c r="A3369" s="143" t="s">
        <v>1018</v>
      </c>
      <c r="B3369" s="10" t="s">
        <v>1017</v>
      </c>
      <c r="C3369" s="143">
        <v>2700</v>
      </c>
      <c r="D3369" s="142">
        <v>270</v>
      </c>
    </row>
    <row r="3370" spans="1:4" x14ac:dyDescent="0.2">
      <c r="A3370" s="143" t="s">
        <v>1632</v>
      </c>
      <c r="B3370" s="10" t="s">
        <v>1631</v>
      </c>
      <c r="C3370" s="143">
        <v>900</v>
      </c>
      <c r="D3370" s="142">
        <v>90</v>
      </c>
    </row>
    <row r="3371" spans="1:4" x14ac:dyDescent="0.2">
      <c r="A3371" s="143" t="s">
        <v>11275</v>
      </c>
      <c r="B3371" s="10" t="s">
        <v>11274</v>
      </c>
      <c r="C3371" s="143">
        <v>1000</v>
      </c>
      <c r="D3371" s="142">
        <v>100</v>
      </c>
    </row>
    <row r="3372" spans="1:4" x14ac:dyDescent="0.2">
      <c r="A3372" s="143" t="s">
        <v>7822</v>
      </c>
      <c r="B3372" s="10" t="s">
        <v>7821</v>
      </c>
      <c r="C3372" s="143">
        <v>1000</v>
      </c>
      <c r="D3372" s="142">
        <v>100</v>
      </c>
    </row>
    <row r="3373" spans="1:4" x14ac:dyDescent="0.2">
      <c r="A3373" s="143" t="s">
        <v>3308</v>
      </c>
      <c r="B3373" s="10" t="s">
        <v>3307</v>
      </c>
      <c r="C3373" s="143">
        <v>1000</v>
      </c>
      <c r="D3373" s="142">
        <v>100</v>
      </c>
    </row>
    <row r="3374" spans="1:4" x14ac:dyDescent="0.2">
      <c r="A3374" s="143" t="s">
        <v>9773</v>
      </c>
      <c r="B3374" s="10" t="s">
        <v>9772</v>
      </c>
      <c r="C3374" s="143">
        <v>50</v>
      </c>
      <c r="D3374" s="142">
        <v>5</v>
      </c>
    </row>
    <row r="3375" spans="1:4" x14ac:dyDescent="0.2">
      <c r="A3375" s="143" t="s">
        <v>4899</v>
      </c>
      <c r="B3375" s="10" t="s">
        <v>4898</v>
      </c>
      <c r="C3375" s="143" t="s">
        <v>105</v>
      </c>
      <c r="D3375" s="142" t="s">
        <v>105</v>
      </c>
    </row>
    <row r="3376" spans="1:4" x14ac:dyDescent="0.2">
      <c r="A3376" s="143" t="s">
        <v>8824</v>
      </c>
      <c r="B3376" s="10" t="s">
        <v>8823</v>
      </c>
      <c r="C3376" s="143" t="s">
        <v>105</v>
      </c>
      <c r="D3376" s="142" t="s">
        <v>105</v>
      </c>
    </row>
    <row r="3377" spans="1:4" x14ac:dyDescent="0.2">
      <c r="A3377" s="143" t="s">
        <v>5826</v>
      </c>
      <c r="B3377" s="10" t="s">
        <v>5825</v>
      </c>
      <c r="C3377" s="143">
        <v>110</v>
      </c>
      <c r="D3377" s="142">
        <v>14</v>
      </c>
    </row>
    <row r="3378" spans="1:4" x14ac:dyDescent="0.2">
      <c r="A3378" s="143" t="s">
        <v>8808</v>
      </c>
      <c r="B3378" s="10" t="s">
        <v>8807</v>
      </c>
      <c r="C3378" s="143" t="s">
        <v>105</v>
      </c>
      <c r="D3378" s="142" t="s">
        <v>105</v>
      </c>
    </row>
    <row r="3379" spans="1:4" x14ac:dyDescent="0.2">
      <c r="A3379" s="143" t="s">
        <v>8809</v>
      </c>
      <c r="B3379" s="10" t="s">
        <v>8807</v>
      </c>
      <c r="C3379" s="143">
        <v>1000</v>
      </c>
      <c r="D3379" s="142">
        <v>100</v>
      </c>
    </row>
    <row r="3380" spans="1:4" x14ac:dyDescent="0.2">
      <c r="A3380" s="143" t="s">
        <v>289</v>
      </c>
      <c r="B3380" s="10" t="s">
        <v>288</v>
      </c>
      <c r="C3380" s="143">
        <v>300</v>
      </c>
      <c r="D3380" s="142">
        <v>30</v>
      </c>
    </row>
    <row r="3381" spans="1:4" x14ac:dyDescent="0.2">
      <c r="A3381" s="143" t="s">
        <v>5298</v>
      </c>
      <c r="B3381" s="10" t="s">
        <v>5297</v>
      </c>
      <c r="C3381" s="143">
        <v>100</v>
      </c>
      <c r="D3381" s="142">
        <v>10</v>
      </c>
    </row>
    <row r="3382" spans="1:4" x14ac:dyDescent="0.2">
      <c r="A3382" s="143" t="s">
        <v>7479</v>
      </c>
      <c r="B3382" s="10" t="s">
        <v>7478</v>
      </c>
      <c r="C3382" s="143">
        <v>3500</v>
      </c>
      <c r="D3382" s="142">
        <v>350</v>
      </c>
    </row>
    <row r="3383" spans="1:4" x14ac:dyDescent="0.2">
      <c r="A3383" s="143" t="s">
        <v>6534</v>
      </c>
      <c r="B3383" s="10" t="s">
        <v>6533</v>
      </c>
      <c r="C3383" s="143">
        <v>100</v>
      </c>
      <c r="D3383" s="142">
        <v>10</v>
      </c>
    </row>
    <row r="3384" spans="1:4" x14ac:dyDescent="0.2">
      <c r="A3384" s="143" t="s">
        <v>6165</v>
      </c>
      <c r="B3384" s="10" t="s">
        <v>6164</v>
      </c>
      <c r="C3384" s="143">
        <v>20</v>
      </c>
      <c r="D3384" s="142">
        <v>2</v>
      </c>
    </row>
    <row r="3385" spans="1:4" x14ac:dyDescent="0.2">
      <c r="A3385" s="143" t="s">
        <v>2019</v>
      </c>
      <c r="B3385" s="10" t="s">
        <v>2018</v>
      </c>
      <c r="C3385" s="143">
        <v>250</v>
      </c>
      <c r="D3385" s="142">
        <v>25</v>
      </c>
    </row>
    <row r="3386" spans="1:4" x14ac:dyDescent="0.2">
      <c r="A3386" s="143" t="s">
        <v>526</v>
      </c>
      <c r="B3386" s="10" t="s">
        <v>525</v>
      </c>
      <c r="C3386" s="143">
        <v>50</v>
      </c>
      <c r="D3386" s="142">
        <v>5</v>
      </c>
    </row>
    <row r="3387" spans="1:4" x14ac:dyDescent="0.2">
      <c r="A3387" s="143" t="s">
        <v>1450</v>
      </c>
      <c r="B3387" s="10" t="s">
        <v>1449</v>
      </c>
      <c r="C3387" s="143">
        <v>1500</v>
      </c>
      <c r="D3387" s="142">
        <v>150</v>
      </c>
    </row>
    <row r="3388" spans="1:4" x14ac:dyDescent="0.2">
      <c r="A3388" s="143" t="s">
        <v>2659</v>
      </c>
      <c r="B3388" s="10" t="s">
        <v>2658</v>
      </c>
      <c r="C3388" s="143">
        <v>720</v>
      </c>
      <c r="D3388" s="142">
        <v>72</v>
      </c>
    </row>
    <row r="3389" spans="1:4" x14ac:dyDescent="0.2">
      <c r="A3389" s="143" t="s">
        <v>2660</v>
      </c>
      <c r="B3389" s="10" t="s">
        <v>2658</v>
      </c>
      <c r="C3389" s="143" t="s">
        <v>105</v>
      </c>
      <c r="D3389" s="142" t="s">
        <v>105</v>
      </c>
    </row>
    <row r="3390" spans="1:4" x14ac:dyDescent="0.2">
      <c r="A3390" s="143" t="s">
        <v>2686</v>
      </c>
      <c r="B3390" s="10" t="s">
        <v>2685</v>
      </c>
      <c r="C3390" s="143" t="s">
        <v>105</v>
      </c>
      <c r="D3390" s="142" t="s">
        <v>105</v>
      </c>
    </row>
    <row r="3391" spans="1:4" x14ac:dyDescent="0.2">
      <c r="A3391" s="143" t="s">
        <v>11742</v>
      </c>
      <c r="B3391" s="10" t="s">
        <v>11741</v>
      </c>
      <c r="C3391" s="143">
        <v>50</v>
      </c>
      <c r="D3391" s="142">
        <v>5</v>
      </c>
    </row>
    <row r="3392" spans="1:4" x14ac:dyDescent="0.2">
      <c r="A3392" s="143" t="s">
        <v>12422</v>
      </c>
      <c r="B3392" s="10" t="s">
        <v>12421</v>
      </c>
      <c r="C3392" s="143" t="s">
        <v>105</v>
      </c>
      <c r="D3392" s="142" t="s">
        <v>105</v>
      </c>
    </row>
    <row r="3393" spans="1:4" x14ac:dyDescent="0.2">
      <c r="A3393" s="143" t="s">
        <v>8217</v>
      </c>
      <c r="B3393" s="10" t="s">
        <v>8216</v>
      </c>
      <c r="C3393" s="143">
        <v>40</v>
      </c>
      <c r="D3393" s="142">
        <v>4</v>
      </c>
    </row>
    <row r="3394" spans="1:4" x14ac:dyDescent="0.2">
      <c r="A3394" s="143" t="s">
        <v>8534</v>
      </c>
      <c r="B3394" s="10" t="s">
        <v>8533</v>
      </c>
      <c r="C3394" s="143">
        <v>17</v>
      </c>
      <c r="D3394" s="142">
        <v>1.7</v>
      </c>
    </row>
    <row r="3395" spans="1:4" x14ac:dyDescent="0.2">
      <c r="A3395" s="143" t="s">
        <v>8501</v>
      </c>
      <c r="B3395" s="10" t="s">
        <v>8500</v>
      </c>
      <c r="C3395" s="143">
        <v>3000</v>
      </c>
      <c r="D3395" s="142">
        <v>300</v>
      </c>
    </row>
    <row r="3396" spans="1:4" x14ac:dyDescent="0.2">
      <c r="A3396" s="143" t="s">
        <v>3356</v>
      </c>
      <c r="B3396" s="10" t="s">
        <v>3355</v>
      </c>
      <c r="C3396" s="143">
        <v>270</v>
      </c>
      <c r="D3396" s="142">
        <v>27</v>
      </c>
    </row>
    <row r="3397" spans="1:4" x14ac:dyDescent="0.2">
      <c r="A3397" s="143" t="s">
        <v>2092</v>
      </c>
      <c r="B3397" s="10" t="s">
        <v>2091</v>
      </c>
      <c r="C3397" s="143">
        <v>3000</v>
      </c>
      <c r="D3397" s="142">
        <v>300</v>
      </c>
    </row>
    <row r="3398" spans="1:4" x14ac:dyDescent="0.2">
      <c r="A3398" s="143" t="s">
        <v>10807</v>
      </c>
      <c r="B3398" s="10" t="s">
        <v>10806</v>
      </c>
      <c r="C3398" s="143">
        <v>100</v>
      </c>
      <c r="D3398" s="142">
        <v>10</v>
      </c>
    </row>
    <row r="3399" spans="1:4" x14ac:dyDescent="0.2">
      <c r="A3399" s="143" t="s">
        <v>2376</v>
      </c>
      <c r="B3399" s="10" t="s">
        <v>2375</v>
      </c>
      <c r="C3399" s="143">
        <v>80</v>
      </c>
      <c r="D3399" s="142">
        <v>8</v>
      </c>
    </row>
    <row r="3400" spans="1:4" x14ac:dyDescent="0.2">
      <c r="A3400" s="143" t="s">
        <v>903</v>
      </c>
      <c r="B3400" s="10" t="s">
        <v>902</v>
      </c>
      <c r="C3400" s="143">
        <v>100</v>
      </c>
      <c r="D3400" s="142">
        <v>10</v>
      </c>
    </row>
    <row r="3401" spans="1:4" x14ac:dyDescent="0.2">
      <c r="A3401" s="143" t="s">
        <v>2232</v>
      </c>
      <c r="B3401" s="10" t="s">
        <v>2231</v>
      </c>
      <c r="C3401" s="143">
        <v>25</v>
      </c>
      <c r="D3401" s="142">
        <v>2.5</v>
      </c>
    </row>
    <row r="3402" spans="1:4" x14ac:dyDescent="0.2">
      <c r="A3402" s="143" t="s">
        <v>3172</v>
      </c>
      <c r="B3402" s="10" t="s">
        <v>3171</v>
      </c>
      <c r="C3402" s="143">
        <v>300</v>
      </c>
      <c r="D3402" s="142">
        <v>30</v>
      </c>
    </row>
    <row r="3403" spans="1:4" x14ac:dyDescent="0.2">
      <c r="A3403" s="143" t="s">
        <v>1870</v>
      </c>
      <c r="B3403" s="10" t="s">
        <v>1869</v>
      </c>
      <c r="C3403" s="143">
        <v>46</v>
      </c>
      <c r="D3403" s="142">
        <v>4.5999999999999996</v>
      </c>
    </row>
    <row r="3404" spans="1:4" x14ac:dyDescent="0.2">
      <c r="A3404" s="143" t="s">
        <v>9299</v>
      </c>
      <c r="B3404" s="10" t="s">
        <v>9298</v>
      </c>
      <c r="C3404" s="143">
        <v>1</v>
      </c>
      <c r="D3404" s="142">
        <v>0.1</v>
      </c>
    </row>
    <row r="3405" spans="1:4" x14ac:dyDescent="0.2">
      <c r="A3405" s="143" t="s">
        <v>4279</v>
      </c>
      <c r="B3405" s="10" t="s">
        <v>4278</v>
      </c>
      <c r="C3405" s="143">
        <v>100</v>
      </c>
      <c r="D3405" s="142">
        <v>10</v>
      </c>
    </row>
    <row r="3406" spans="1:4" x14ac:dyDescent="0.2">
      <c r="A3406" s="143" t="s">
        <v>9827</v>
      </c>
      <c r="B3406" s="10" t="s">
        <v>9826</v>
      </c>
      <c r="C3406" s="143" t="s">
        <v>105</v>
      </c>
      <c r="D3406" s="142" t="s">
        <v>105</v>
      </c>
    </row>
    <row r="3407" spans="1:4" x14ac:dyDescent="0.2">
      <c r="A3407" s="143" t="s">
        <v>11973</v>
      </c>
      <c r="B3407" s="10" t="s">
        <v>11972</v>
      </c>
      <c r="C3407" s="143" t="s">
        <v>105</v>
      </c>
      <c r="D3407" s="142" t="s">
        <v>105</v>
      </c>
    </row>
    <row r="3408" spans="1:4" x14ac:dyDescent="0.2">
      <c r="A3408" s="143" t="s">
        <v>1187</v>
      </c>
      <c r="B3408" s="10" t="s">
        <v>1186</v>
      </c>
      <c r="C3408" s="143">
        <v>0.5</v>
      </c>
      <c r="D3408" s="142">
        <v>0.05</v>
      </c>
    </row>
    <row r="3409" spans="1:4" x14ac:dyDescent="0.2">
      <c r="A3409" s="143" t="s">
        <v>5008</v>
      </c>
      <c r="B3409" s="10" t="s">
        <v>5007</v>
      </c>
      <c r="C3409" s="143">
        <v>50</v>
      </c>
      <c r="D3409" s="142">
        <v>5</v>
      </c>
    </row>
    <row r="3410" spans="1:4" x14ac:dyDescent="0.2">
      <c r="A3410" s="143" t="s">
        <v>737</v>
      </c>
      <c r="B3410" s="10" t="s">
        <v>736</v>
      </c>
      <c r="C3410" s="143">
        <v>100</v>
      </c>
      <c r="D3410" s="142">
        <v>10</v>
      </c>
    </row>
    <row r="3411" spans="1:4" x14ac:dyDescent="0.2">
      <c r="A3411" s="143" t="s">
        <v>12021</v>
      </c>
      <c r="B3411" s="10" t="s">
        <v>12020</v>
      </c>
      <c r="C3411" s="143">
        <v>40</v>
      </c>
      <c r="D3411" s="142">
        <v>4</v>
      </c>
    </row>
    <row r="3412" spans="1:4" x14ac:dyDescent="0.2">
      <c r="A3412" s="143" t="s">
        <v>8912</v>
      </c>
      <c r="B3412" s="10" t="s">
        <v>8911</v>
      </c>
      <c r="C3412" s="143">
        <v>60</v>
      </c>
      <c r="D3412" s="142">
        <v>6</v>
      </c>
    </row>
    <row r="3413" spans="1:4" x14ac:dyDescent="0.2">
      <c r="A3413" s="143" t="s">
        <v>8914</v>
      </c>
      <c r="B3413" s="10" t="s">
        <v>8913</v>
      </c>
      <c r="C3413" s="143" t="s">
        <v>105</v>
      </c>
      <c r="D3413" s="142" t="s">
        <v>105</v>
      </c>
    </row>
    <row r="3414" spans="1:4" x14ac:dyDescent="0.2">
      <c r="A3414" s="143" t="s">
        <v>8915</v>
      </c>
      <c r="B3414" s="10" t="s">
        <v>8913</v>
      </c>
      <c r="C3414" s="143">
        <v>1000</v>
      </c>
      <c r="D3414" s="142">
        <v>100</v>
      </c>
    </row>
    <row r="3415" spans="1:4" x14ac:dyDescent="0.2">
      <c r="A3415" s="143" t="s">
        <v>7161</v>
      </c>
      <c r="B3415" s="10" t="s">
        <v>7160</v>
      </c>
      <c r="C3415" s="143">
        <v>2</v>
      </c>
      <c r="D3415" s="142">
        <v>0.2</v>
      </c>
    </row>
    <row r="3416" spans="1:4" x14ac:dyDescent="0.2">
      <c r="A3416" s="143" t="s">
        <v>6256</v>
      </c>
      <c r="B3416" s="10" t="s">
        <v>6255</v>
      </c>
      <c r="C3416" s="143">
        <v>160</v>
      </c>
      <c r="D3416" s="142">
        <v>16</v>
      </c>
    </row>
    <row r="3417" spans="1:4" x14ac:dyDescent="0.2">
      <c r="A3417" s="143" t="s">
        <v>2877</v>
      </c>
      <c r="B3417" s="10" t="s">
        <v>2876</v>
      </c>
      <c r="C3417" s="143">
        <v>1.2</v>
      </c>
      <c r="D3417" s="142">
        <v>0.12</v>
      </c>
    </row>
    <row r="3418" spans="1:4" x14ac:dyDescent="0.2">
      <c r="A3418" s="143" t="s">
        <v>8549</v>
      </c>
      <c r="B3418" s="10" t="s">
        <v>8548</v>
      </c>
      <c r="C3418" s="143">
        <v>370</v>
      </c>
      <c r="D3418" s="142">
        <v>37</v>
      </c>
    </row>
    <row r="3419" spans="1:4" x14ac:dyDescent="0.2">
      <c r="A3419" s="143" t="s">
        <v>8186</v>
      </c>
      <c r="B3419" s="10" t="s">
        <v>8185</v>
      </c>
      <c r="C3419" s="143">
        <v>2</v>
      </c>
      <c r="D3419" s="142">
        <v>0.2</v>
      </c>
    </row>
    <row r="3420" spans="1:4" x14ac:dyDescent="0.2">
      <c r="A3420" s="143" t="s">
        <v>2402</v>
      </c>
      <c r="B3420" s="10" t="s">
        <v>2401</v>
      </c>
      <c r="C3420" s="143">
        <v>570</v>
      </c>
      <c r="D3420" s="142">
        <v>57</v>
      </c>
    </row>
    <row r="3421" spans="1:4" x14ac:dyDescent="0.2">
      <c r="A3421" s="143" t="s">
        <v>8717</v>
      </c>
      <c r="B3421" s="10" t="s">
        <v>8716</v>
      </c>
      <c r="C3421" s="143">
        <v>40</v>
      </c>
      <c r="D3421" s="142">
        <v>4</v>
      </c>
    </row>
    <row r="3422" spans="1:4" x14ac:dyDescent="0.2">
      <c r="A3422" s="143" t="s">
        <v>176</v>
      </c>
      <c r="B3422" s="10" t="s">
        <v>175</v>
      </c>
      <c r="C3422" s="143">
        <v>5700</v>
      </c>
      <c r="D3422" s="142">
        <v>570</v>
      </c>
    </row>
    <row r="3423" spans="1:4" x14ac:dyDescent="0.2">
      <c r="A3423" s="143" t="s">
        <v>4440</v>
      </c>
      <c r="B3423" s="10" t="s">
        <v>4439</v>
      </c>
      <c r="C3423" s="143">
        <v>2000</v>
      </c>
      <c r="D3423" s="142">
        <v>200</v>
      </c>
    </row>
    <row r="3424" spans="1:4" x14ac:dyDescent="0.2">
      <c r="A3424" s="143" t="s">
        <v>513</v>
      </c>
      <c r="B3424" s="10" t="s">
        <v>512</v>
      </c>
      <c r="C3424" s="143" t="s">
        <v>105</v>
      </c>
      <c r="D3424" s="142" t="s">
        <v>105</v>
      </c>
    </row>
    <row r="3425" spans="1:4" x14ac:dyDescent="0.2">
      <c r="A3425" s="143" t="s">
        <v>2874</v>
      </c>
      <c r="B3425" s="10" t="s">
        <v>2873</v>
      </c>
      <c r="C3425" s="143" t="s">
        <v>105</v>
      </c>
      <c r="D3425" s="142" t="s">
        <v>105</v>
      </c>
    </row>
    <row r="3426" spans="1:4" x14ac:dyDescent="0.2">
      <c r="A3426" s="143" t="s">
        <v>2875</v>
      </c>
      <c r="B3426" s="10" t="s">
        <v>2873</v>
      </c>
      <c r="C3426" s="143">
        <v>500</v>
      </c>
      <c r="D3426" s="142">
        <v>50</v>
      </c>
    </row>
    <row r="3427" spans="1:4" x14ac:dyDescent="0.2">
      <c r="A3427" s="143" t="s">
        <v>11747</v>
      </c>
      <c r="B3427" s="10" t="s">
        <v>11746</v>
      </c>
      <c r="C3427" s="143">
        <v>20</v>
      </c>
      <c r="D3427" s="142">
        <v>2</v>
      </c>
    </row>
    <row r="3428" spans="1:4" x14ac:dyDescent="0.2">
      <c r="A3428" s="143" t="s">
        <v>8511</v>
      </c>
      <c r="B3428" s="10" t="s">
        <v>8510</v>
      </c>
      <c r="C3428" s="143">
        <v>840</v>
      </c>
      <c r="D3428" s="142">
        <v>84</v>
      </c>
    </row>
    <row r="3429" spans="1:4" x14ac:dyDescent="0.2">
      <c r="A3429" s="143" t="s">
        <v>9265</v>
      </c>
      <c r="B3429" s="10" t="s">
        <v>9264</v>
      </c>
      <c r="C3429" s="143">
        <v>1</v>
      </c>
      <c r="D3429" s="142">
        <v>0.1</v>
      </c>
    </row>
    <row r="3430" spans="1:4" x14ac:dyDescent="0.2">
      <c r="A3430" s="143" t="s">
        <v>834</v>
      </c>
      <c r="B3430" s="10" t="s">
        <v>833</v>
      </c>
      <c r="C3430" s="143">
        <v>250</v>
      </c>
      <c r="D3430" s="142">
        <v>25</v>
      </c>
    </row>
    <row r="3431" spans="1:4" x14ac:dyDescent="0.2">
      <c r="A3431" s="143" t="s">
        <v>7374</v>
      </c>
      <c r="B3431" s="10" t="s">
        <v>7373</v>
      </c>
      <c r="C3431" s="143">
        <v>61</v>
      </c>
      <c r="D3431" s="142">
        <v>6.1</v>
      </c>
    </row>
    <row r="3432" spans="1:4" x14ac:dyDescent="0.2">
      <c r="A3432" s="143" t="s">
        <v>8509</v>
      </c>
      <c r="B3432" s="10" t="s">
        <v>8508</v>
      </c>
      <c r="C3432" s="143">
        <v>0.7</v>
      </c>
      <c r="D3432" s="142">
        <v>0.1</v>
      </c>
    </row>
    <row r="3433" spans="1:4" x14ac:dyDescent="0.2">
      <c r="A3433" s="143" t="s">
        <v>9474</v>
      </c>
      <c r="B3433" s="10" t="s">
        <v>9473</v>
      </c>
      <c r="C3433" s="143">
        <v>1000</v>
      </c>
      <c r="D3433" s="142">
        <v>100</v>
      </c>
    </row>
    <row r="3434" spans="1:4" x14ac:dyDescent="0.2">
      <c r="A3434" s="143" t="s">
        <v>4785</v>
      </c>
      <c r="B3434" s="10" t="s">
        <v>4784</v>
      </c>
      <c r="C3434" s="143" t="s">
        <v>105</v>
      </c>
      <c r="D3434" s="142" t="s">
        <v>105</v>
      </c>
    </row>
    <row r="3435" spans="1:4" x14ac:dyDescent="0.2">
      <c r="A3435" s="143" t="s">
        <v>8253</v>
      </c>
      <c r="B3435" s="10" t="s">
        <v>8252</v>
      </c>
      <c r="C3435" s="143" t="s">
        <v>105</v>
      </c>
      <c r="D3435" s="142" t="s">
        <v>105</v>
      </c>
    </row>
    <row r="3436" spans="1:4" x14ac:dyDescent="0.2">
      <c r="A3436" s="143" t="s">
        <v>12506</v>
      </c>
      <c r="B3436" s="10" t="s">
        <v>12505</v>
      </c>
      <c r="C3436" s="143">
        <v>20</v>
      </c>
      <c r="D3436" s="142">
        <v>2</v>
      </c>
    </row>
    <row r="3437" spans="1:4" x14ac:dyDescent="0.2">
      <c r="A3437" s="143" t="s">
        <v>12494</v>
      </c>
      <c r="B3437" s="10" t="s">
        <v>12493</v>
      </c>
      <c r="C3437" s="143">
        <v>20</v>
      </c>
      <c r="D3437" s="142">
        <v>2</v>
      </c>
    </row>
    <row r="3438" spans="1:4" x14ac:dyDescent="0.2">
      <c r="A3438" s="143" t="s">
        <v>8551</v>
      </c>
      <c r="B3438" s="10" t="s">
        <v>8550</v>
      </c>
      <c r="C3438" s="143">
        <v>2500</v>
      </c>
      <c r="D3438" s="142">
        <v>250</v>
      </c>
    </row>
    <row r="3439" spans="1:4" x14ac:dyDescent="0.2">
      <c r="A3439" s="143" t="s">
        <v>6023</v>
      </c>
      <c r="B3439" s="10" t="s">
        <v>6022</v>
      </c>
      <c r="C3439" s="143">
        <v>20</v>
      </c>
      <c r="D3439" s="142">
        <v>2</v>
      </c>
    </row>
    <row r="3440" spans="1:4" x14ac:dyDescent="0.2">
      <c r="A3440" s="143" t="s">
        <v>2786</v>
      </c>
      <c r="B3440" s="10" t="s">
        <v>2785</v>
      </c>
      <c r="C3440" s="143">
        <v>93</v>
      </c>
      <c r="D3440" s="142">
        <v>9.3000000000000007</v>
      </c>
    </row>
    <row r="3441" spans="1:4" x14ac:dyDescent="0.2">
      <c r="A3441" s="143" t="s">
        <v>12436</v>
      </c>
      <c r="B3441" s="10" t="s">
        <v>12435</v>
      </c>
      <c r="C3441" s="143">
        <v>20</v>
      </c>
      <c r="D3441" s="142">
        <v>2</v>
      </c>
    </row>
    <row r="3442" spans="1:4" x14ac:dyDescent="0.2">
      <c r="A3442" s="143" t="s">
        <v>3765</v>
      </c>
      <c r="B3442" s="10" t="s">
        <v>3764</v>
      </c>
      <c r="C3442" s="143">
        <v>93</v>
      </c>
      <c r="D3442" s="142">
        <v>9.3000000000000007</v>
      </c>
    </row>
    <row r="3443" spans="1:4" x14ac:dyDescent="0.2">
      <c r="A3443" s="143" t="s">
        <v>2577</v>
      </c>
      <c r="B3443" s="10" t="s">
        <v>2576</v>
      </c>
      <c r="C3443" s="143">
        <v>100</v>
      </c>
      <c r="D3443" s="142">
        <v>10</v>
      </c>
    </row>
    <row r="3444" spans="1:4" x14ac:dyDescent="0.2">
      <c r="A3444" s="143" t="s">
        <v>2064</v>
      </c>
      <c r="B3444" s="10" t="s">
        <v>2063</v>
      </c>
      <c r="C3444" s="143">
        <v>30</v>
      </c>
      <c r="D3444" s="142">
        <v>3</v>
      </c>
    </row>
    <row r="3445" spans="1:4" x14ac:dyDescent="0.2">
      <c r="A3445" s="143" t="s">
        <v>12628</v>
      </c>
      <c r="B3445" s="10" t="s">
        <v>3503</v>
      </c>
      <c r="C3445" s="143"/>
      <c r="D3445" s="142">
        <v>0.71</v>
      </c>
    </row>
    <row r="3446" spans="1:4" x14ac:dyDescent="0.2">
      <c r="A3446" s="143" t="s">
        <v>12627</v>
      </c>
      <c r="B3446" s="10" t="s">
        <v>3502</v>
      </c>
      <c r="C3446" s="143">
        <v>2.8</v>
      </c>
      <c r="D3446" s="142">
        <v>0.56999999999999995</v>
      </c>
    </row>
    <row r="3447" spans="1:4" x14ac:dyDescent="0.2">
      <c r="A3447" s="143" t="s">
        <v>3501</v>
      </c>
      <c r="B3447" s="10" t="s">
        <v>3500</v>
      </c>
      <c r="C3447" s="143">
        <v>17</v>
      </c>
      <c r="D3447" s="142">
        <v>8.1</v>
      </c>
    </row>
    <row r="3448" spans="1:4" x14ac:dyDescent="0.2">
      <c r="A3448" s="143" t="s">
        <v>4989</v>
      </c>
      <c r="B3448" s="10" t="s">
        <v>4988</v>
      </c>
      <c r="C3448" s="143">
        <v>14</v>
      </c>
      <c r="D3448" s="142">
        <v>1.4</v>
      </c>
    </row>
    <row r="3449" spans="1:4" x14ac:dyDescent="0.2">
      <c r="A3449" s="143" t="s">
        <v>7873</v>
      </c>
      <c r="B3449" s="10" t="s">
        <v>7872</v>
      </c>
      <c r="C3449" s="143">
        <v>60</v>
      </c>
      <c r="D3449" s="142">
        <v>6</v>
      </c>
    </row>
    <row r="3450" spans="1:4" x14ac:dyDescent="0.2">
      <c r="A3450" s="143" t="s">
        <v>5447</v>
      </c>
      <c r="B3450" s="10" t="s">
        <v>5446</v>
      </c>
      <c r="C3450" s="143" t="s">
        <v>105</v>
      </c>
      <c r="D3450" s="142" t="s">
        <v>105</v>
      </c>
    </row>
    <row r="3451" spans="1:4" x14ac:dyDescent="0.2">
      <c r="A3451" s="143" t="s">
        <v>5448</v>
      </c>
      <c r="B3451" s="10" t="s">
        <v>5446</v>
      </c>
      <c r="C3451" s="143">
        <v>600</v>
      </c>
      <c r="D3451" s="142">
        <v>60</v>
      </c>
    </row>
    <row r="3452" spans="1:4" x14ac:dyDescent="0.2">
      <c r="A3452" s="143" t="s">
        <v>2595</v>
      </c>
      <c r="B3452" s="10" t="s">
        <v>2594</v>
      </c>
      <c r="C3452" s="143">
        <v>1700</v>
      </c>
      <c r="D3452" s="142">
        <v>170</v>
      </c>
    </row>
    <row r="3453" spans="1:4" x14ac:dyDescent="0.2">
      <c r="A3453" s="143" t="s">
        <v>5450</v>
      </c>
      <c r="B3453" s="10" t="s">
        <v>5449</v>
      </c>
      <c r="C3453" s="143" t="s">
        <v>105</v>
      </c>
      <c r="D3453" s="142" t="s">
        <v>105</v>
      </c>
    </row>
    <row r="3454" spans="1:4" x14ac:dyDescent="0.2">
      <c r="A3454" s="143" t="s">
        <v>5451</v>
      </c>
      <c r="B3454" s="10" t="s">
        <v>5449</v>
      </c>
      <c r="C3454" s="143">
        <v>600</v>
      </c>
      <c r="D3454" s="142">
        <v>60</v>
      </c>
    </row>
    <row r="3455" spans="1:4" x14ac:dyDescent="0.2">
      <c r="A3455" s="143" t="s">
        <v>2700</v>
      </c>
      <c r="B3455" s="10" t="s">
        <v>2699</v>
      </c>
      <c r="C3455" s="143">
        <v>1000</v>
      </c>
      <c r="D3455" s="142">
        <v>100</v>
      </c>
    </row>
    <row r="3456" spans="1:4" x14ac:dyDescent="0.2">
      <c r="A3456" s="143" t="s">
        <v>2228</v>
      </c>
      <c r="B3456" s="10" t="s">
        <v>2227</v>
      </c>
      <c r="C3456" s="143">
        <v>175</v>
      </c>
      <c r="D3456" s="142">
        <v>18</v>
      </c>
    </row>
    <row r="3457" spans="1:4" x14ac:dyDescent="0.2">
      <c r="A3457" s="143" t="s">
        <v>10083</v>
      </c>
      <c r="B3457" s="10" t="s">
        <v>10082</v>
      </c>
      <c r="C3457" s="143" t="s">
        <v>105</v>
      </c>
      <c r="D3457" s="142" t="s">
        <v>105</v>
      </c>
    </row>
    <row r="3458" spans="1:4" x14ac:dyDescent="0.2">
      <c r="A3458" s="143" t="s">
        <v>12228</v>
      </c>
      <c r="B3458" s="10" t="s">
        <v>12227</v>
      </c>
      <c r="C3458" s="143">
        <v>730</v>
      </c>
      <c r="D3458" s="142">
        <v>73</v>
      </c>
    </row>
    <row r="3459" spans="1:4" x14ac:dyDescent="0.2">
      <c r="A3459" s="143" t="s">
        <v>11668</v>
      </c>
      <c r="B3459" s="10" t="s">
        <v>11667</v>
      </c>
      <c r="C3459" s="143">
        <v>50</v>
      </c>
      <c r="D3459" s="142">
        <v>5</v>
      </c>
    </row>
    <row r="3460" spans="1:4" x14ac:dyDescent="0.2">
      <c r="A3460" s="143" t="s">
        <v>481</v>
      </c>
      <c r="B3460" s="10" t="s">
        <v>480</v>
      </c>
      <c r="C3460" s="143">
        <v>10000</v>
      </c>
      <c r="D3460" s="142">
        <v>1000</v>
      </c>
    </row>
    <row r="3461" spans="1:4" x14ac:dyDescent="0.2">
      <c r="A3461" s="143" t="s">
        <v>3298</v>
      </c>
      <c r="B3461" s="10" t="s">
        <v>3297</v>
      </c>
      <c r="C3461" s="143">
        <v>27</v>
      </c>
      <c r="D3461" s="142">
        <v>2.7</v>
      </c>
    </row>
    <row r="3462" spans="1:4" x14ac:dyDescent="0.2">
      <c r="A3462" s="143" t="s">
        <v>8878</v>
      </c>
      <c r="B3462" s="10" t="s">
        <v>8877</v>
      </c>
      <c r="C3462" s="143" t="s">
        <v>105</v>
      </c>
      <c r="D3462" s="142" t="s">
        <v>105</v>
      </c>
    </row>
    <row r="3463" spans="1:4" x14ac:dyDescent="0.2">
      <c r="A3463" s="143" t="s">
        <v>1579</v>
      </c>
      <c r="B3463" s="10" t="s">
        <v>1578</v>
      </c>
      <c r="C3463" s="143">
        <v>5600</v>
      </c>
      <c r="D3463" s="142">
        <v>540</v>
      </c>
    </row>
    <row r="3464" spans="1:4" x14ac:dyDescent="0.2">
      <c r="A3464" s="143" t="s">
        <v>3163</v>
      </c>
      <c r="B3464" s="10" t="s">
        <v>3162</v>
      </c>
      <c r="C3464" s="143">
        <v>960</v>
      </c>
      <c r="D3464" s="142">
        <v>96</v>
      </c>
    </row>
    <row r="3465" spans="1:4" x14ac:dyDescent="0.2">
      <c r="A3465" s="143" t="s">
        <v>4699</v>
      </c>
      <c r="B3465" s="10" t="s">
        <v>4698</v>
      </c>
      <c r="C3465" s="143">
        <v>3.6</v>
      </c>
      <c r="D3465" s="142">
        <v>4.1000000000000002E-2</v>
      </c>
    </row>
    <row r="3466" spans="1:4" x14ac:dyDescent="0.2">
      <c r="A3466" s="143" t="s">
        <v>5781</v>
      </c>
      <c r="B3466" s="10" t="s">
        <v>5780</v>
      </c>
      <c r="C3466" s="143">
        <v>5</v>
      </c>
      <c r="D3466" s="142">
        <v>0.5</v>
      </c>
    </row>
    <row r="3467" spans="1:4" x14ac:dyDescent="0.2">
      <c r="A3467" s="143" t="s">
        <v>2579</v>
      </c>
      <c r="B3467" s="10" t="s">
        <v>2578</v>
      </c>
      <c r="C3467" s="143">
        <v>270</v>
      </c>
      <c r="D3467" s="142">
        <v>5.4</v>
      </c>
    </row>
    <row r="3468" spans="1:4" x14ac:dyDescent="0.2">
      <c r="A3468" s="143" t="s">
        <v>4991</v>
      </c>
      <c r="B3468" s="10" t="s">
        <v>4990</v>
      </c>
      <c r="C3468" s="143">
        <v>130</v>
      </c>
      <c r="D3468" s="142">
        <v>13</v>
      </c>
    </row>
    <row r="3469" spans="1:4" x14ac:dyDescent="0.2">
      <c r="A3469" s="143" t="s">
        <v>164</v>
      </c>
      <c r="B3469" s="10" t="s">
        <v>163</v>
      </c>
      <c r="C3469" s="143">
        <v>50</v>
      </c>
      <c r="D3469" s="142">
        <v>5</v>
      </c>
    </row>
    <row r="3470" spans="1:4" x14ac:dyDescent="0.2">
      <c r="A3470" s="143" t="s">
        <v>2607</v>
      </c>
      <c r="B3470" s="10" t="s">
        <v>2606</v>
      </c>
      <c r="C3470" s="143">
        <v>10000</v>
      </c>
      <c r="D3470" s="142">
        <v>2700</v>
      </c>
    </row>
    <row r="3471" spans="1:4" x14ac:dyDescent="0.2">
      <c r="A3471" s="143" t="s">
        <v>3040</v>
      </c>
      <c r="B3471" s="10" t="s">
        <v>3039</v>
      </c>
      <c r="C3471" s="143">
        <v>360</v>
      </c>
      <c r="D3471" s="142">
        <v>36</v>
      </c>
    </row>
    <row r="3472" spans="1:4" x14ac:dyDescent="0.2">
      <c r="A3472" s="143" t="s">
        <v>3572</v>
      </c>
      <c r="B3472" s="10" t="s">
        <v>3571</v>
      </c>
      <c r="C3472" s="143">
        <v>100</v>
      </c>
      <c r="D3472" s="142">
        <v>10</v>
      </c>
    </row>
    <row r="3473" spans="1:4" x14ac:dyDescent="0.2">
      <c r="A3473" s="143" t="s">
        <v>12133</v>
      </c>
      <c r="B3473" s="10" t="s">
        <v>12132</v>
      </c>
      <c r="C3473" s="143">
        <v>3</v>
      </c>
      <c r="D3473" s="142">
        <v>0.3</v>
      </c>
    </row>
    <row r="3474" spans="1:4" x14ac:dyDescent="0.2">
      <c r="A3474" s="143" t="s">
        <v>6598</v>
      </c>
      <c r="B3474" s="10" t="s">
        <v>6597</v>
      </c>
      <c r="C3474" s="143">
        <v>0.5</v>
      </c>
      <c r="D3474" s="142">
        <v>0.05</v>
      </c>
    </row>
    <row r="3475" spans="1:4" x14ac:dyDescent="0.2">
      <c r="A3475" s="143" t="s">
        <v>2603</v>
      </c>
      <c r="B3475" s="10" t="s">
        <v>2602</v>
      </c>
      <c r="C3475" s="143">
        <v>5600</v>
      </c>
      <c r="D3475" s="142">
        <v>540</v>
      </c>
    </row>
    <row r="3476" spans="1:4" x14ac:dyDescent="0.2">
      <c r="A3476" s="143" t="s">
        <v>7605</v>
      </c>
      <c r="B3476" s="10" t="s">
        <v>7604</v>
      </c>
      <c r="C3476" s="143">
        <v>45</v>
      </c>
      <c r="D3476" s="142">
        <v>4.5</v>
      </c>
    </row>
    <row r="3477" spans="1:4" x14ac:dyDescent="0.2">
      <c r="A3477" s="143" t="s">
        <v>6650</v>
      </c>
      <c r="B3477" s="10" t="s">
        <v>6649</v>
      </c>
      <c r="C3477" s="143">
        <v>20</v>
      </c>
      <c r="D3477" s="142">
        <v>2</v>
      </c>
    </row>
    <row r="3478" spans="1:4" x14ac:dyDescent="0.2">
      <c r="A3478" s="143" t="s">
        <v>2913</v>
      </c>
      <c r="B3478" s="10" t="s">
        <v>2912</v>
      </c>
      <c r="C3478" s="143">
        <v>290</v>
      </c>
      <c r="D3478" s="142">
        <v>2200</v>
      </c>
    </row>
    <row r="3479" spans="1:4" x14ac:dyDescent="0.2">
      <c r="A3479" s="143" t="s">
        <v>2272</v>
      </c>
      <c r="B3479" s="10" t="s">
        <v>2271</v>
      </c>
      <c r="C3479" s="143">
        <v>290</v>
      </c>
      <c r="D3479" s="142">
        <v>480</v>
      </c>
    </row>
    <row r="3480" spans="1:4" x14ac:dyDescent="0.2">
      <c r="A3480" s="143" t="s">
        <v>2585</v>
      </c>
      <c r="B3480" s="10" t="s">
        <v>2584</v>
      </c>
      <c r="C3480" s="143">
        <v>45</v>
      </c>
      <c r="D3480" s="142">
        <v>4.5</v>
      </c>
    </row>
    <row r="3481" spans="1:4" x14ac:dyDescent="0.2">
      <c r="A3481" s="143" t="s">
        <v>444</v>
      </c>
      <c r="B3481" s="10" t="s">
        <v>443</v>
      </c>
      <c r="C3481" s="143">
        <v>45</v>
      </c>
      <c r="D3481" s="142">
        <v>4.5</v>
      </c>
    </row>
    <row r="3482" spans="1:4" x14ac:dyDescent="0.2">
      <c r="A3482" s="143" t="s">
        <v>11999</v>
      </c>
      <c r="B3482" s="10" t="s">
        <v>11998</v>
      </c>
      <c r="C3482" s="143">
        <v>0.5</v>
      </c>
      <c r="D3482" s="142">
        <v>0.05</v>
      </c>
    </row>
    <row r="3483" spans="1:4" x14ac:dyDescent="0.2">
      <c r="A3483" s="143" t="s">
        <v>11995</v>
      </c>
      <c r="B3483" s="10" t="s">
        <v>11994</v>
      </c>
      <c r="C3483" s="143" t="s">
        <v>105</v>
      </c>
      <c r="D3483" s="142" t="s">
        <v>105</v>
      </c>
    </row>
    <row r="3484" spans="1:4" x14ac:dyDescent="0.2">
      <c r="A3484" s="143" t="s">
        <v>1644</v>
      </c>
      <c r="B3484" s="10" t="s">
        <v>1643</v>
      </c>
      <c r="C3484" s="143">
        <v>1700</v>
      </c>
      <c r="D3484" s="142">
        <v>170</v>
      </c>
    </row>
    <row r="3485" spans="1:4" x14ac:dyDescent="0.2">
      <c r="A3485" s="143" t="s">
        <v>1648</v>
      </c>
      <c r="B3485" s="10" t="s">
        <v>1647</v>
      </c>
      <c r="C3485" s="143">
        <v>1700</v>
      </c>
      <c r="D3485" s="142">
        <v>170</v>
      </c>
    </row>
    <row r="3486" spans="1:4" x14ac:dyDescent="0.2">
      <c r="A3486" s="143" t="s">
        <v>8507</v>
      </c>
      <c r="B3486" s="10" t="s">
        <v>8506</v>
      </c>
      <c r="C3486" s="143">
        <v>7050</v>
      </c>
      <c r="D3486" s="142">
        <v>705</v>
      </c>
    </row>
    <row r="3487" spans="1:4" x14ac:dyDescent="0.2">
      <c r="A3487" s="143" t="s">
        <v>9691</v>
      </c>
      <c r="B3487" s="10" t="s">
        <v>9690</v>
      </c>
      <c r="C3487" s="143">
        <v>0.5</v>
      </c>
      <c r="D3487" s="142">
        <v>0.05</v>
      </c>
    </row>
    <row r="3488" spans="1:4" x14ac:dyDescent="0.2">
      <c r="A3488" s="143" t="s">
        <v>8693</v>
      </c>
      <c r="B3488" s="10" t="s">
        <v>8692</v>
      </c>
      <c r="C3488" s="143" t="s">
        <v>105</v>
      </c>
      <c r="D3488" s="142" t="s">
        <v>105</v>
      </c>
    </row>
    <row r="3489" spans="1:4" x14ac:dyDescent="0.2">
      <c r="A3489" s="143" t="s">
        <v>172</v>
      </c>
      <c r="B3489" s="10" t="s">
        <v>171</v>
      </c>
      <c r="C3489" s="143">
        <v>16400</v>
      </c>
      <c r="D3489" s="142">
        <v>1640</v>
      </c>
    </row>
    <row r="3490" spans="1:4" x14ac:dyDescent="0.2">
      <c r="A3490" s="143" t="s">
        <v>1419</v>
      </c>
      <c r="B3490" s="10" t="s">
        <v>1418</v>
      </c>
      <c r="C3490" s="143">
        <v>5600</v>
      </c>
      <c r="D3490" s="142">
        <v>540</v>
      </c>
    </row>
    <row r="3491" spans="1:4" x14ac:dyDescent="0.2">
      <c r="A3491" s="143" t="s">
        <v>7378</v>
      </c>
      <c r="B3491" s="10" t="s">
        <v>7377</v>
      </c>
      <c r="C3491" s="143" t="s">
        <v>105</v>
      </c>
      <c r="D3491" s="142" t="s">
        <v>105</v>
      </c>
    </row>
    <row r="3492" spans="1:4" x14ac:dyDescent="0.2">
      <c r="A3492" s="143" t="s">
        <v>7379</v>
      </c>
      <c r="B3492" s="10" t="s">
        <v>7377</v>
      </c>
      <c r="C3492" s="143">
        <v>1000</v>
      </c>
      <c r="D3492" s="142">
        <v>100</v>
      </c>
    </row>
    <row r="3493" spans="1:4" x14ac:dyDescent="0.2">
      <c r="A3493" s="143" t="s">
        <v>11289</v>
      </c>
      <c r="B3493" s="10" t="s">
        <v>11288</v>
      </c>
      <c r="C3493" s="143" t="s">
        <v>105</v>
      </c>
      <c r="D3493" s="142" t="s">
        <v>105</v>
      </c>
    </row>
    <row r="3494" spans="1:4" x14ac:dyDescent="0.2">
      <c r="A3494" s="143" t="s">
        <v>11290</v>
      </c>
      <c r="B3494" s="10" t="s">
        <v>11288</v>
      </c>
      <c r="C3494" s="143">
        <v>1000</v>
      </c>
      <c r="D3494" s="142">
        <v>100</v>
      </c>
    </row>
    <row r="3495" spans="1:4" x14ac:dyDescent="0.2">
      <c r="A3495" s="143" t="s">
        <v>2929</v>
      </c>
      <c r="B3495" s="10" t="s">
        <v>2928</v>
      </c>
      <c r="C3495" s="143">
        <v>0.02</v>
      </c>
      <c r="D3495" s="142">
        <v>2E-3</v>
      </c>
    </row>
    <row r="3496" spans="1:4" x14ac:dyDescent="0.2">
      <c r="A3496" s="143" t="s">
        <v>168</v>
      </c>
      <c r="B3496" s="10" t="s">
        <v>167</v>
      </c>
      <c r="C3496" s="143">
        <v>40</v>
      </c>
      <c r="D3496" s="142">
        <v>4</v>
      </c>
    </row>
    <row r="3497" spans="1:4" x14ac:dyDescent="0.2">
      <c r="A3497" s="143" t="s">
        <v>2893</v>
      </c>
      <c r="B3497" s="10" t="s">
        <v>2892</v>
      </c>
      <c r="C3497" s="143">
        <v>1300</v>
      </c>
      <c r="D3497" s="142">
        <v>130</v>
      </c>
    </row>
    <row r="3498" spans="1:4" x14ac:dyDescent="0.2">
      <c r="A3498" s="143" t="s">
        <v>4342</v>
      </c>
      <c r="B3498" s="10" t="s">
        <v>4341</v>
      </c>
      <c r="C3498" s="143">
        <v>0.5</v>
      </c>
      <c r="D3498" s="142">
        <v>0.05</v>
      </c>
    </row>
    <row r="3499" spans="1:4" x14ac:dyDescent="0.2">
      <c r="A3499" s="143" t="s">
        <v>1664</v>
      </c>
      <c r="B3499" s="10" t="s">
        <v>1663</v>
      </c>
      <c r="C3499" s="143">
        <v>10000</v>
      </c>
      <c r="D3499" s="142">
        <v>2700</v>
      </c>
    </row>
    <row r="3500" spans="1:4" x14ac:dyDescent="0.2">
      <c r="A3500" s="143" t="s">
        <v>8557</v>
      </c>
      <c r="B3500" s="10" t="s">
        <v>8556</v>
      </c>
      <c r="C3500" s="143">
        <v>500</v>
      </c>
      <c r="D3500" s="142">
        <v>50</v>
      </c>
    </row>
    <row r="3501" spans="1:4" x14ac:dyDescent="0.2">
      <c r="A3501" s="143" t="s">
        <v>180</v>
      </c>
      <c r="B3501" s="10" t="s">
        <v>179</v>
      </c>
      <c r="C3501" s="143">
        <v>190</v>
      </c>
      <c r="D3501" s="142">
        <v>19</v>
      </c>
    </row>
    <row r="3502" spans="1:4" x14ac:dyDescent="0.2">
      <c r="A3502" s="143" t="s">
        <v>6680</v>
      </c>
      <c r="B3502" s="10" t="s">
        <v>6679</v>
      </c>
      <c r="C3502" s="143">
        <v>2000</v>
      </c>
      <c r="D3502" s="142">
        <v>200</v>
      </c>
    </row>
    <row r="3503" spans="1:4" x14ac:dyDescent="0.2">
      <c r="A3503" s="143" t="s">
        <v>9973</v>
      </c>
      <c r="B3503" s="10" t="s">
        <v>9972</v>
      </c>
      <c r="C3503" s="143" t="s">
        <v>105</v>
      </c>
      <c r="D3503" s="142" t="s">
        <v>105</v>
      </c>
    </row>
    <row r="3504" spans="1:4" x14ac:dyDescent="0.2">
      <c r="A3504" s="143" t="s">
        <v>3238</v>
      </c>
      <c r="B3504" s="10" t="s">
        <v>3237</v>
      </c>
      <c r="C3504" s="143">
        <v>5</v>
      </c>
      <c r="D3504" s="142">
        <v>0.5</v>
      </c>
    </row>
    <row r="3505" spans="1:4" x14ac:dyDescent="0.2">
      <c r="A3505" s="143" t="s">
        <v>1593</v>
      </c>
      <c r="B3505" s="10" t="s">
        <v>1592</v>
      </c>
      <c r="C3505" s="143">
        <v>5600</v>
      </c>
      <c r="D3505" s="142">
        <v>540</v>
      </c>
    </row>
    <row r="3506" spans="1:4" x14ac:dyDescent="0.2">
      <c r="A3506" s="143" t="s">
        <v>6091</v>
      </c>
      <c r="B3506" s="10" t="s">
        <v>6090</v>
      </c>
      <c r="C3506" s="143">
        <v>2300</v>
      </c>
      <c r="D3506" s="142">
        <v>230</v>
      </c>
    </row>
    <row r="3507" spans="1:4" x14ac:dyDescent="0.2">
      <c r="A3507" s="143" t="s">
        <v>374</v>
      </c>
      <c r="B3507" s="10" t="s">
        <v>373</v>
      </c>
      <c r="C3507" s="143">
        <v>24</v>
      </c>
      <c r="D3507" s="142">
        <v>2.4</v>
      </c>
    </row>
    <row r="3508" spans="1:4" x14ac:dyDescent="0.2">
      <c r="A3508" s="143" t="s">
        <v>1977</v>
      </c>
      <c r="B3508" s="10" t="s">
        <v>1976</v>
      </c>
      <c r="C3508" s="143">
        <v>97</v>
      </c>
      <c r="D3508" s="142">
        <v>7</v>
      </c>
    </row>
    <row r="3509" spans="1:4" x14ac:dyDescent="0.2">
      <c r="A3509" s="143" t="s">
        <v>676</v>
      </c>
      <c r="B3509" s="10" t="s">
        <v>675</v>
      </c>
      <c r="C3509" s="143">
        <v>1200</v>
      </c>
      <c r="D3509" s="142">
        <v>120</v>
      </c>
    </row>
    <row r="3510" spans="1:4" x14ac:dyDescent="0.2">
      <c r="A3510" s="143" t="s">
        <v>122</v>
      </c>
      <c r="B3510" s="10" t="s">
        <v>121</v>
      </c>
      <c r="C3510" s="143">
        <v>2000</v>
      </c>
      <c r="D3510" s="142">
        <v>200</v>
      </c>
    </row>
    <row r="3511" spans="1:4" x14ac:dyDescent="0.2">
      <c r="A3511" s="143" t="s">
        <v>10341</v>
      </c>
      <c r="B3511" s="10" t="s">
        <v>10340</v>
      </c>
      <c r="C3511" s="143">
        <v>50</v>
      </c>
      <c r="D3511" s="142">
        <v>5</v>
      </c>
    </row>
    <row r="3512" spans="1:4" x14ac:dyDescent="0.2">
      <c r="A3512" s="143" t="s">
        <v>5492</v>
      </c>
      <c r="B3512" s="10" t="s">
        <v>5491</v>
      </c>
      <c r="C3512" s="143">
        <v>0.5</v>
      </c>
      <c r="D3512" s="142">
        <v>0.05</v>
      </c>
    </row>
    <row r="3513" spans="1:4" x14ac:dyDescent="0.2">
      <c r="A3513" s="143" t="s">
        <v>5112</v>
      </c>
      <c r="B3513" s="10" t="s">
        <v>5111</v>
      </c>
      <c r="C3513" s="143">
        <v>5</v>
      </c>
      <c r="D3513" s="142">
        <v>0.5</v>
      </c>
    </row>
    <row r="3514" spans="1:4" x14ac:dyDescent="0.2">
      <c r="A3514" s="143" t="s">
        <v>9985</v>
      </c>
      <c r="B3514" s="10" t="s">
        <v>9984</v>
      </c>
      <c r="C3514" s="143" t="s">
        <v>105</v>
      </c>
      <c r="D3514" s="142" t="s">
        <v>105</v>
      </c>
    </row>
    <row r="3515" spans="1:4" x14ac:dyDescent="0.2">
      <c r="A3515" s="143" t="s">
        <v>11645</v>
      </c>
      <c r="B3515" s="10" t="s">
        <v>11644</v>
      </c>
      <c r="C3515" s="143" t="s">
        <v>105</v>
      </c>
      <c r="D3515" s="142" t="s">
        <v>105</v>
      </c>
    </row>
    <row r="3516" spans="1:4" x14ac:dyDescent="0.2">
      <c r="A3516" s="143" t="s">
        <v>7361</v>
      </c>
      <c r="B3516" s="10" t="s">
        <v>7360</v>
      </c>
      <c r="C3516" s="143" t="s">
        <v>105</v>
      </c>
      <c r="D3516" s="142" t="s">
        <v>105</v>
      </c>
    </row>
    <row r="3517" spans="1:4" x14ac:dyDescent="0.2">
      <c r="A3517" s="143" t="s">
        <v>7362</v>
      </c>
      <c r="B3517" s="10" t="s">
        <v>7360</v>
      </c>
      <c r="C3517" s="143">
        <v>1000</v>
      </c>
      <c r="D3517" s="142">
        <v>100</v>
      </c>
    </row>
    <row r="3518" spans="1:4" x14ac:dyDescent="0.2">
      <c r="A3518" s="143" t="s">
        <v>3521</v>
      </c>
      <c r="B3518" s="10" t="s">
        <v>3520</v>
      </c>
      <c r="C3518" s="143">
        <v>3.6</v>
      </c>
      <c r="D3518" s="142">
        <v>4.1000000000000002E-2</v>
      </c>
    </row>
    <row r="3519" spans="1:4" x14ac:dyDescent="0.2">
      <c r="A3519" s="143" t="s">
        <v>3324</v>
      </c>
      <c r="B3519" s="10" t="s">
        <v>3323</v>
      </c>
      <c r="C3519" s="143">
        <v>5700</v>
      </c>
      <c r="D3519" s="142">
        <v>570</v>
      </c>
    </row>
    <row r="3520" spans="1:4" x14ac:dyDescent="0.2">
      <c r="A3520" s="143" t="s">
        <v>935</v>
      </c>
      <c r="B3520" s="10" t="s">
        <v>934</v>
      </c>
      <c r="C3520" s="143" t="s">
        <v>105</v>
      </c>
      <c r="D3520" s="142" t="s">
        <v>105</v>
      </c>
    </row>
    <row r="3521" spans="1:4" x14ac:dyDescent="0.2">
      <c r="A3521" s="143" t="s">
        <v>8203</v>
      </c>
      <c r="B3521" s="10" t="s">
        <v>8202</v>
      </c>
      <c r="C3521" s="143" t="s">
        <v>105</v>
      </c>
      <c r="D3521" s="142" t="s">
        <v>105</v>
      </c>
    </row>
    <row r="3522" spans="1:4" x14ac:dyDescent="0.2">
      <c r="A3522" s="143" t="s">
        <v>2312</v>
      </c>
      <c r="B3522" s="10" t="s">
        <v>2311</v>
      </c>
      <c r="C3522" s="143">
        <v>5700</v>
      </c>
      <c r="D3522" s="142">
        <v>570</v>
      </c>
    </row>
    <row r="3523" spans="1:4" x14ac:dyDescent="0.2">
      <c r="A3523" s="143" t="s">
        <v>4420</v>
      </c>
      <c r="B3523" s="10" t="s">
        <v>4419</v>
      </c>
      <c r="C3523" s="143" t="s">
        <v>105</v>
      </c>
      <c r="D3523" s="142" t="s">
        <v>105</v>
      </c>
    </row>
    <row r="3524" spans="1:4" x14ac:dyDescent="0.2">
      <c r="A3524" s="143" t="s">
        <v>927</v>
      </c>
      <c r="B3524" s="10" t="s">
        <v>926</v>
      </c>
      <c r="C3524" s="143">
        <v>200</v>
      </c>
      <c r="D3524" s="142">
        <v>20</v>
      </c>
    </row>
    <row r="3525" spans="1:4" x14ac:dyDescent="0.2">
      <c r="A3525" s="143" t="s">
        <v>8261</v>
      </c>
      <c r="B3525" s="10" t="s">
        <v>8260</v>
      </c>
      <c r="C3525" s="143" t="s">
        <v>105</v>
      </c>
      <c r="D3525" s="142" t="s">
        <v>105</v>
      </c>
    </row>
    <row r="3526" spans="1:4" x14ac:dyDescent="0.2">
      <c r="A3526" s="143" t="s">
        <v>258</v>
      </c>
      <c r="B3526" s="10" t="s">
        <v>257</v>
      </c>
      <c r="C3526" s="143" t="s">
        <v>105</v>
      </c>
      <c r="D3526" s="142" t="s">
        <v>105</v>
      </c>
    </row>
    <row r="3527" spans="1:4" x14ac:dyDescent="0.2">
      <c r="A3527" s="143" t="s">
        <v>10624</v>
      </c>
      <c r="B3527" s="10" t="s">
        <v>10623</v>
      </c>
      <c r="C3527" s="143">
        <v>730</v>
      </c>
      <c r="D3527" s="142">
        <v>73</v>
      </c>
    </row>
    <row r="3528" spans="1:4" x14ac:dyDescent="0.2">
      <c r="A3528" s="143" t="s">
        <v>10347</v>
      </c>
      <c r="B3528" s="10" t="s">
        <v>10346</v>
      </c>
      <c r="C3528" s="143">
        <v>8.1</v>
      </c>
      <c r="D3528" s="142">
        <v>0.55000000000000004</v>
      </c>
    </row>
    <row r="3529" spans="1:4" x14ac:dyDescent="0.2">
      <c r="A3529" s="143" t="s">
        <v>1925</v>
      </c>
      <c r="B3529" s="10" t="s">
        <v>1924</v>
      </c>
      <c r="C3529" s="143" t="s">
        <v>105</v>
      </c>
      <c r="D3529" s="142" t="s">
        <v>105</v>
      </c>
    </row>
    <row r="3530" spans="1:4" x14ac:dyDescent="0.2">
      <c r="A3530" s="143" t="s">
        <v>1926</v>
      </c>
      <c r="B3530" s="10" t="s">
        <v>1924</v>
      </c>
      <c r="C3530" s="143">
        <v>500</v>
      </c>
      <c r="D3530" s="142">
        <v>50</v>
      </c>
    </row>
    <row r="3531" spans="1:4" x14ac:dyDescent="0.2">
      <c r="A3531" s="143" t="s">
        <v>3771</v>
      </c>
      <c r="B3531" s="10" t="s">
        <v>3770</v>
      </c>
      <c r="C3531" s="143">
        <v>0.7</v>
      </c>
      <c r="D3531" s="142">
        <v>0.1</v>
      </c>
    </row>
    <row r="3532" spans="1:4" x14ac:dyDescent="0.2">
      <c r="A3532" s="143" t="s">
        <v>5065</v>
      </c>
      <c r="B3532" s="10" t="s">
        <v>5064</v>
      </c>
      <c r="C3532" s="143">
        <v>120</v>
      </c>
      <c r="D3532" s="142">
        <v>12</v>
      </c>
    </row>
    <row r="3533" spans="1:4" x14ac:dyDescent="0.2">
      <c r="A3533" s="143" t="s">
        <v>9652</v>
      </c>
      <c r="B3533" s="10" t="s">
        <v>9651</v>
      </c>
      <c r="C3533" s="143">
        <v>1000</v>
      </c>
      <c r="D3533" s="142">
        <v>100</v>
      </c>
    </row>
    <row r="3534" spans="1:4" x14ac:dyDescent="0.2">
      <c r="A3534" s="143" t="s">
        <v>11336</v>
      </c>
      <c r="B3534" s="10" t="s">
        <v>11335</v>
      </c>
      <c r="C3534" s="143" t="s">
        <v>105</v>
      </c>
      <c r="D3534" s="142" t="s">
        <v>105</v>
      </c>
    </row>
    <row r="3535" spans="1:4" x14ac:dyDescent="0.2">
      <c r="A3535" s="143" t="s">
        <v>11337</v>
      </c>
      <c r="B3535" s="10" t="s">
        <v>11335</v>
      </c>
      <c r="C3535" s="143">
        <v>1000</v>
      </c>
      <c r="D3535" s="142">
        <v>100</v>
      </c>
    </row>
    <row r="3536" spans="1:4" x14ac:dyDescent="0.2">
      <c r="A3536" s="143" t="s">
        <v>5536</v>
      </c>
      <c r="B3536" s="10" t="s">
        <v>5535</v>
      </c>
      <c r="C3536" s="143">
        <v>20</v>
      </c>
      <c r="D3536" s="142">
        <v>2</v>
      </c>
    </row>
    <row r="3537" spans="1:4" x14ac:dyDescent="0.2">
      <c r="A3537" s="143" t="s">
        <v>12307</v>
      </c>
      <c r="B3537" s="10" t="s">
        <v>12306</v>
      </c>
      <c r="C3537" s="143" t="s">
        <v>105</v>
      </c>
      <c r="D3537" s="142" t="s">
        <v>105</v>
      </c>
    </row>
    <row r="3538" spans="1:4" x14ac:dyDescent="0.2">
      <c r="A3538" s="143" t="s">
        <v>12762</v>
      </c>
      <c r="B3538" s="10" t="s">
        <v>11445</v>
      </c>
      <c r="C3538" s="143"/>
      <c r="D3538" s="142">
        <v>0.71</v>
      </c>
    </row>
    <row r="3539" spans="1:4" x14ac:dyDescent="0.2">
      <c r="A3539" s="143" t="s">
        <v>12761</v>
      </c>
      <c r="B3539" s="10" t="s">
        <v>11444</v>
      </c>
      <c r="C3539" s="143">
        <v>2.8</v>
      </c>
      <c r="D3539" s="142">
        <v>0.56999999999999995</v>
      </c>
    </row>
    <row r="3540" spans="1:4" x14ac:dyDescent="0.2">
      <c r="A3540" s="143" t="s">
        <v>11443</v>
      </c>
      <c r="B3540" s="10" t="s">
        <v>11442</v>
      </c>
      <c r="C3540" s="143">
        <v>17</v>
      </c>
      <c r="D3540" s="142">
        <v>8.1</v>
      </c>
    </row>
    <row r="3541" spans="1:4" x14ac:dyDescent="0.2">
      <c r="A3541" s="143" t="s">
        <v>450</v>
      </c>
      <c r="B3541" s="10" t="s">
        <v>449</v>
      </c>
      <c r="C3541" s="143">
        <v>0.25</v>
      </c>
      <c r="D3541" s="142">
        <v>2.5000000000000001E-2</v>
      </c>
    </row>
    <row r="3542" spans="1:4" x14ac:dyDescent="0.2">
      <c r="A3542" s="143" t="s">
        <v>360</v>
      </c>
      <c r="B3542" s="10" t="s">
        <v>359</v>
      </c>
      <c r="C3542" s="143">
        <v>40</v>
      </c>
      <c r="D3542" s="142">
        <v>4</v>
      </c>
    </row>
    <row r="3543" spans="1:4" x14ac:dyDescent="0.2">
      <c r="A3543" s="143" t="s">
        <v>859</v>
      </c>
      <c r="B3543" s="10" t="s">
        <v>858</v>
      </c>
      <c r="C3543" s="143">
        <v>200</v>
      </c>
      <c r="D3543" s="142">
        <v>20</v>
      </c>
    </row>
    <row r="3544" spans="1:4" x14ac:dyDescent="0.2">
      <c r="A3544" s="143" t="s">
        <v>893</v>
      </c>
      <c r="B3544" s="10" t="s">
        <v>892</v>
      </c>
      <c r="C3544" s="143">
        <v>200</v>
      </c>
      <c r="D3544" s="142">
        <v>20</v>
      </c>
    </row>
    <row r="3545" spans="1:4" x14ac:dyDescent="0.2">
      <c r="A3545" s="143" t="s">
        <v>4787</v>
      </c>
      <c r="B3545" s="10" t="s">
        <v>4786</v>
      </c>
      <c r="C3545" s="143">
        <v>3.6</v>
      </c>
      <c r="D3545" s="142">
        <v>4.1000000000000002E-2</v>
      </c>
    </row>
    <row r="3546" spans="1:4" x14ac:dyDescent="0.2">
      <c r="A3546" s="143" t="s">
        <v>12023</v>
      </c>
      <c r="B3546" s="10" t="s">
        <v>12022</v>
      </c>
      <c r="C3546" s="143">
        <v>170</v>
      </c>
      <c r="D3546" s="142">
        <v>17</v>
      </c>
    </row>
    <row r="3547" spans="1:4" x14ac:dyDescent="0.2">
      <c r="A3547" s="143" t="s">
        <v>11370</v>
      </c>
      <c r="B3547" s="10" t="s">
        <v>11369</v>
      </c>
      <c r="C3547" s="143">
        <v>1.5</v>
      </c>
      <c r="D3547" s="142">
        <v>0.15</v>
      </c>
    </row>
    <row r="3548" spans="1:4" x14ac:dyDescent="0.2">
      <c r="A3548" s="143" t="s">
        <v>170</v>
      </c>
      <c r="B3548" s="10" t="s">
        <v>169</v>
      </c>
      <c r="C3548" s="143">
        <v>110</v>
      </c>
      <c r="D3548" s="142">
        <v>11</v>
      </c>
    </row>
    <row r="3549" spans="1:4" x14ac:dyDescent="0.2">
      <c r="A3549" s="143" t="s">
        <v>1892</v>
      </c>
      <c r="B3549" s="10" t="s">
        <v>1891</v>
      </c>
      <c r="C3549" s="143">
        <v>3</v>
      </c>
      <c r="D3549" s="142">
        <v>0.3</v>
      </c>
    </row>
    <row r="3550" spans="1:4" x14ac:dyDescent="0.2">
      <c r="A3550" s="143" t="s">
        <v>291</v>
      </c>
      <c r="B3550" s="10" t="s">
        <v>290</v>
      </c>
      <c r="C3550" s="143">
        <v>530</v>
      </c>
      <c r="D3550" s="142">
        <v>53</v>
      </c>
    </row>
    <row r="3551" spans="1:4" x14ac:dyDescent="0.2">
      <c r="A3551" s="143" t="s">
        <v>649</v>
      </c>
      <c r="B3551" s="10" t="s">
        <v>648</v>
      </c>
      <c r="C3551" s="143">
        <v>200</v>
      </c>
      <c r="D3551" s="142">
        <v>20</v>
      </c>
    </row>
    <row r="3552" spans="1:4" x14ac:dyDescent="0.2">
      <c r="A3552" s="143" t="s">
        <v>10033</v>
      </c>
      <c r="B3552" s="10" t="s">
        <v>10032</v>
      </c>
      <c r="C3552" s="143" t="s">
        <v>105</v>
      </c>
      <c r="D3552" s="142" t="s">
        <v>105</v>
      </c>
    </row>
    <row r="3553" spans="1:4" x14ac:dyDescent="0.2">
      <c r="A3553" s="143" t="s">
        <v>923</v>
      </c>
      <c r="B3553" s="10" t="s">
        <v>922</v>
      </c>
      <c r="C3553" s="143">
        <v>200</v>
      </c>
      <c r="D3553" s="142">
        <v>20</v>
      </c>
    </row>
    <row r="3554" spans="1:4" x14ac:dyDescent="0.2">
      <c r="A3554" s="143" t="s">
        <v>784</v>
      </c>
      <c r="B3554" s="10" t="s">
        <v>783</v>
      </c>
      <c r="C3554" s="143">
        <v>200</v>
      </c>
      <c r="D3554" s="142">
        <v>20</v>
      </c>
    </row>
    <row r="3555" spans="1:4" x14ac:dyDescent="0.2">
      <c r="A3555" s="143" t="s">
        <v>911</v>
      </c>
      <c r="B3555" s="10" t="s">
        <v>910</v>
      </c>
      <c r="C3555" s="143">
        <v>200</v>
      </c>
      <c r="D3555" s="142">
        <v>20</v>
      </c>
    </row>
    <row r="3556" spans="1:4" x14ac:dyDescent="0.2">
      <c r="A3556" s="143" t="s">
        <v>10604</v>
      </c>
      <c r="B3556" s="10" t="s">
        <v>10603</v>
      </c>
      <c r="C3556" s="143">
        <v>1800</v>
      </c>
      <c r="D3556" s="142">
        <v>18</v>
      </c>
    </row>
    <row r="3557" spans="1:4" x14ac:dyDescent="0.2">
      <c r="A3557" s="143" t="s">
        <v>7611</v>
      </c>
      <c r="B3557" s="10" t="s">
        <v>7610</v>
      </c>
      <c r="C3557" s="143">
        <v>45</v>
      </c>
      <c r="D3557" s="142">
        <v>4.5</v>
      </c>
    </row>
    <row r="3558" spans="1:4" x14ac:dyDescent="0.2">
      <c r="A3558" s="143" t="s">
        <v>4444</v>
      </c>
      <c r="B3558" s="10" t="s">
        <v>4443</v>
      </c>
      <c r="C3558" s="143">
        <v>15</v>
      </c>
      <c r="D3558" s="142">
        <v>1.5</v>
      </c>
    </row>
    <row r="3559" spans="1:4" x14ac:dyDescent="0.2">
      <c r="A3559" s="143" t="s">
        <v>8671</v>
      </c>
      <c r="B3559" s="10" t="s">
        <v>8670</v>
      </c>
      <c r="C3559" s="143">
        <v>1</v>
      </c>
      <c r="D3559" s="142">
        <v>0.1</v>
      </c>
    </row>
    <row r="3560" spans="1:4" x14ac:dyDescent="0.2">
      <c r="A3560" s="143" t="s">
        <v>6224</v>
      </c>
      <c r="B3560" s="10" t="s">
        <v>6223</v>
      </c>
      <c r="C3560" s="143">
        <v>1</v>
      </c>
      <c r="D3560" s="142">
        <v>0.1</v>
      </c>
    </row>
    <row r="3561" spans="1:4" x14ac:dyDescent="0.2">
      <c r="A3561" s="143" t="s">
        <v>2436</v>
      </c>
      <c r="B3561" s="10" t="s">
        <v>2435</v>
      </c>
      <c r="C3561" s="143" t="s">
        <v>105</v>
      </c>
      <c r="D3561" s="142" t="s">
        <v>105</v>
      </c>
    </row>
    <row r="3562" spans="1:4" x14ac:dyDescent="0.2">
      <c r="A3562" s="143" t="s">
        <v>1903</v>
      </c>
      <c r="B3562" s="10" t="s">
        <v>1902</v>
      </c>
      <c r="C3562" s="143">
        <v>290</v>
      </c>
      <c r="D3562" s="142">
        <v>3.3</v>
      </c>
    </row>
    <row r="3563" spans="1:4" x14ac:dyDescent="0.2">
      <c r="A3563" s="143" t="s">
        <v>224</v>
      </c>
      <c r="B3563" s="10" t="s">
        <v>223</v>
      </c>
      <c r="C3563" s="143" t="s">
        <v>105</v>
      </c>
      <c r="D3563" s="142" t="s">
        <v>105</v>
      </c>
    </row>
    <row r="3564" spans="1:4" x14ac:dyDescent="0.2">
      <c r="A3564" s="143" t="s">
        <v>6252</v>
      </c>
      <c r="B3564" s="10" t="s">
        <v>6251</v>
      </c>
      <c r="C3564" s="143" t="s">
        <v>105</v>
      </c>
      <c r="D3564" s="142" t="s">
        <v>105</v>
      </c>
    </row>
    <row r="3565" spans="1:4" x14ac:dyDescent="0.2">
      <c r="A3565" s="143" t="s">
        <v>5070</v>
      </c>
      <c r="B3565" s="10" t="s">
        <v>5069</v>
      </c>
      <c r="C3565" s="143">
        <v>5</v>
      </c>
      <c r="D3565" s="142">
        <v>0.5</v>
      </c>
    </row>
    <row r="3566" spans="1:4" x14ac:dyDescent="0.2">
      <c r="A3566" s="143" t="s">
        <v>633</v>
      </c>
      <c r="B3566" s="10" t="s">
        <v>632</v>
      </c>
      <c r="C3566" s="143">
        <v>2450</v>
      </c>
      <c r="D3566" s="142">
        <v>245</v>
      </c>
    </row>
    <row r="3567" spans="1:4" x14ac:dyDescent="0.2">
      <c r="A3567" s="143" t="s">
        <v>1801</v>
      </c>
      <c r="B3567" s="10" t="s">
        <v>1800</v>
      </c>
      <c r="C3567" s="143">
        <v>90</v>
      </c>
      <c r="D3567" s="142">
        <v>9</v>
      </c>
    </row>
    <row r="3568" spans="1:4" x14ac:dyDescent="0.2">
      <c r="A3568" s="143" t="s">
        <v>2792</v>
      </c>
      <c r="B3568" s="10" t="s">
        <v>2791</v>
      </c>
      <c r="C3568" s="143">
        <v>970</v>
      </c>
      <c r="D3568" s="142">
        <v>97</v>
      </c>
    </row>
    <row r="3569" spans="1:4" x14ac:dyDescent="0.2">
      <c r="A3569" s="143" t="s">
        <v>8364</v>
      </c>
      <c r="B3569" s="10" t="s">
        <v>8363</v>
      </c>
      <c r="C3569" s="143">
        <v>50</v>
      </c>
      <c r="D3569" s="142">
        <v>5</v>
      </c>
    </row>
    <row r="3570" spans="1:4" x14ac:dyDescent="0.2">
      <c r="A3570" s="143" t="s">
        <v>4893</v>
      </c>
      <c r="B3570" s="10" t="s">
        <v>4892</v>
      </c>
      <c r="C3570" s="143" t="s">
        <v>105</v>
      </c>
      <c r="D3570" s="142" t="s">
        <v>105</v>
      </c>
    </row>
    <row r="3571" spans="1:4" x14ac:dyDescent="0.2">
      <c r="A3571" s="143" t="s">
        <v>4590</v>
      </c>
      <c r="B3571" s="10" t="s">
        <v>4589</v>
      </c>
      <c r="C3571" s="143">
        <v>80</v>
      </c>
      <c r="D3571" s="142">
        <v>8</v>
      </c>
    </row>
    <row r="3572" spans="1:4" x14ac:dyDescent="0.2">
      <c r="A3572" s="143" t="s">
        <v>11390</v>
      </c>
      <c r="B3572" s="10" t="s">
        <v>11389</v>
      </c>
      <c r="C3572" s="143" t="s">
        <v>105</v>
      </c>
      <c r="D3572" s="142" t="s">
        <v>105</v>
      </c>
    </row>
    <row r="3573" spans="1:4" x14ac:dyDescent="0.2">
      <c r="A3573" s="143" t="s">
        <v>1868</v>
      </c>
      <c r="B3573" s="10" t="s">
        <v>1867</v>
      </c>
      <c r="C3573" s="143">
        <v>100</v>
      </c>
      <c r="D3573" s="142">
        <v>10</v>
      </c>
    </row>
    <row r="3574" spans="1:4" x14ac:dyDescent="0.2">
      <c r="A3574" s="143" t="s">
        <v>5652</v>
      </c>
      <c r="B3574" s="10" t="s">
        <v>5651</v>
      </c>
      <c r="C3574" s="143" t="s">
        <v>105</v>
      </c>
      <c r="D3574" s="142" t="s">
        <v>105</v>
      </c>
    </row>
    <row r="3575" spans="1:4" x14ac:dyDescent="0.2">
      <c r="A3575" s="143" t="s">
        <v>3378</v>
      </c>
      <c r="B3575" s="10" t="s">
        <v>3377</v>
      </c>
      <c r="C3575" s="143">
        <v>0.5</v>
      </c>
      <c r="D3575" s="142">
        <v>0.05</v>
      </c>
    </row>
    <row r="3576" spans="1:4" x14ac:dyDescent="0.2">
      <c r="A3576" s="143" t="s">
        <v>2470</v>
      </c>
      <c r="B3576" s="10" t="s">
        <v>2469</v>
      </c>
      <c r="C3576" s="143" t="s">
        <v>105</v>
      </c>
      <c r="D3576" s="142" t="s">
        <v>105</v>
      </c>
    </row>
    <row r="3577" spans="1:4" x14ac:dyDescent="0.2">
      <c r="A3577" s="143" t="s">
        <v>2471</v>
      </c>
      <c r="B3577" s="10" t="s">
        <v>2469</v>
      </c>
      <c r="C3577" s="143">
        <v>1000</v>
      </c>
      <c r="D3577" s="142">
        <v>100</v>
      </c>
    </row>
    <row r="3578" spans="1:4" x14ac:dyDescent="0.2">
      <c r="A3578" s="143" t="s">
        <v>4749</v>
      </c>
      <c r="B3578" s="10" t="s">
        <v>4748</v>
      </c>
      <c r="C3578" s="143" t="s">
        <v>105</v>
      </c>
      <c r="D3578" s="142" t="s">
        <v>105</v>
      </c>
    </row>
    <row r="3579" spans="1:4" x14ac:dyDescent="0.2">
      <c r="A3579" s="143" t="s">
        <v>390</v>
      </c>
      <c r="B3579" s="10" t="s">
        <v>389</v>
      </c>
      <c r="C3579" s="143">
        <v>100</v>
      </c>
      <c r="D3579" s="142">
        <v>10</v>
      </c>
    </row>
    <row r="3580" spans="1:4" x14ac:dyDescent="0.2">
      <c r="A3580" s="143" t="s">
        <v>1660</v>
      </c>
      <c r="B3580" s="10" t="s">
        <v>1659</v>
      </c>
      <c r="C3580" s="143">
        <v>200</v>
      </c>
      <c r="D3580" s="142">
        <v>20</v>
      </c>
    </row>
    <row r="3581" spans="1:4" x14ac:dyDescent="0.2">
      <c r="A3581" s="143" t="s">
        <v>2416</v>
      </c>
      <c r="B3581" s="10" t="s">
        <v>2415</v>
      </c>
      <c r="C3581" s="143">
        <v>2.5</v>
      </c>
      <c r="D3581" s="142">
        <v>0.25</v>
      </c>
    </row>
    <row r="3582" spans="1:4" x14ac:dyDescent="0.2">
      <c r="A3582" s="143" t="s">
        <v>3820</v>
      </c>
      <c r="B3582" s="10" t="s">
        <v>3819</v>
      </c>
      <c r="C3582" s="143">
        <v>180</v>
      </c>
      <c r="D3582" s="142">
        <v>18</v>
      </c>
    </row>
    <row r="3583" spans="1:4" x14ac:dyDescent="0.2">
      <c r="A3583" s="143" t="s">
        <v>1987</v>
      </c>
      <c r="B3583" s="10" t="s">
        <v>1986</v>
      </c>
      <c r="C3583" s="143">
        <v>4</v>
      </c>
      <c r="D3583" s="142">
        <v>0.4</v>
      </c>
    </row>
    <row r="3584" spans="1:4" x14ac:dyDescent="0.2">
      <c r="A3584" s="143" t="s">
        <v>2639</v>
      </c>
      <c r="B3584" s="10" t="s">
        <v>2638</v>
      </c>
      <c r="C3584" s="143">
        <v>5600</v>
      </c>
      <c r="D3584" s="142">
        <v>540</v>
      </c>
    </row>
    <row r="3585" spans="1:4" x14ac:dyDescent="0.2">
      <c r="A3585" s="143" t="s">
        <v>643</v>
      </c>
      <c r="B3585" s="10" t="s">
        <v>642</v>
      </c>
      <c r="C3585" s="143">
        <v>16100</v>
      </c>
      <c r="D3585" s="142">
        <v>1610</v>
      </c>
    </row>
    <row r="3586" spans="1:4" x14ac:dyDescent="0.2">
      <c r="A3586" s="143" t="s">
        <v>2353</v>
      </c>
      <c r="B3586" s="10" t="s">
        <v>2352</v>
      </c>
      <c r="C3586" s="143">
        <v>1600</v>
      </c>
      <c r="D3586" s="142">
        <v>160</v>
      </c>
    </row>
    <row r="3587" spans="1:4" x14ac:dyDescent="0.2">
      <c r="A3587" s="143" t="s">
        <v>9538</v>
      </c>
      <c r="B3587" s="10" t="s">
        <v>9537</v>
      </c>
      <c r="C3587" s="143">
        <v>2300</v>
      </c>
      <c r="D3587" s="142">
        <v>230</v>
      </c>
    </row>
    <row r="3588" spans="1:4" x14ac:dyDescent="0.2">
      <c r="A3588" s="143" t="s">
        <v>933</v>
      </c>
      <c r="B3588" s="10" t="s">
        <v>932</v>
      </c>
      <c r="C3588" s="143">
        <v>12</v>
      </c>
      <c r="D3588" s="142">
        <v>1.2</v>
      </c>
    </row>
    <row r="3589" spans="1:4" x14ac:dyDescent="0.2">
      <c r="A3589" s="143" t="s">
        <v>2187</v>
      </c>
      <c r="B3589" s="10" t="s">
        <v>2186</v>
      </c>
      <c r="C3589" s="143">
        <v>1000</v>
      </c>
      <c r="D3589" s="142">
        <v>100</v>
      </c>
    </row>
    <row r="3590" spans="1:4" x14ac:dyDescent="0.2">
      <c r="A3590" s="143" t="s">
        <v>591</v>
      </c>
      <c r="B3590" s="10" t="s">
        <v>590</v>
      </c>
      <c r="C3590" s="143">
        <v>2100</v>
      </c>
      <c r="D3590" s="142">
        <v>210</v>
      </c>
    </row>
    <row r="3591" spans="1:4" x14ac:dyDescent="0.2">
      <c r="A3591" s="143" t="s">
        <v>10439</v>
      </c>
      <c r="B3591" s="10" t="s">
        <v>10438</v>
      </c>
      <c r="C3591" s="143" t="s">
        <v>105</v>
      </c>
      <c r="D3591" s="142" t="s">
        <v>105</v>
      </c>
    </row>
    <row r="3592" spans="1:4" x14ac:dyDescent="0.2">
      <c r="A3592" s="143" t="s">
        <v>2645</v>
      </c>
      <c r="B3592" s="10" t="s">
        <v>2644</v>
      </c>
      <c r="C3592" s="143">
        <v>1500</v>
      </c>
      <c r="D3592" s="142">
        <v>150</v>
      </c>
    </row>
    <row r="3593" spans="1:4" x14ac:dyDescent="0.2">
      <c r="A3593" s="143" t="s">
        <v>3751</v>
      </c>
      <c r="B3593" s="10" t="s">
        <v>3750</v>
      </c>
      <c r="C3593" s="143" t="s">
        <v>105</v>
      </c>
      <c r="D3593" s="142" t="s">
        <v>105</v>
      </c>
    </row>
    <row r="3594" spans="1:4" x14ac:dyDescent="0.2">
      <c r="A3594" s="143" t="s">
        <v>11886</v>
      </c>
      <c r="B3594" s="10" t="s">
        <v>11885</v>
      </c>
      <c r="C3594" s="143">
        <v>0.7</v>
      </c>
      <c r="D3594" s="142">
        <v>0.1</v>
      </c>
    </row>
    <row r="3595" spans="1:4" x14ac:dyDescent="0.2">
      <c r="A3595" s="143" t="s">
        <v>1658</v>
      </c>
      <c r="B3595" s="10" t="s">
        <v>1657</v>
      </c>
      <c r="C3595" s="143">
        <v>5600</v>
      </c>
      <c r="D3595" s="142">
        <v>540</v>
      </c>
    </row>
    <row r="3596" spans="1:4" x14ac:dyDescent="0.2">
      <c r="A3596" s="143" t="s">
        <v>3252</v>
      </c>
      <c r="B3596" s="10" t="s">
        <v>3251</v>
      </c>
      <c r="C3596" s="143">
        <v>2</v>
      </c>
      <c r="D3596" s="142">
        <v>0.2</v>
      </c>
    </row>
    <row r="3597" spans="1:4" x14ac:dyDescent="0.2">
      <c r="A3597" s="143" t="s">
        <v>11575</v>
      </c>
      <c r="B3597" s="10" t="s">
        <v>11574</v>
      </c>
      <c r="C3597" s="143">
        <v>1000</v>
      </c>
      <c r="D3597" s="142">
        <v>100</v>
      </c>
    </row>
    <row r="3598" spans="1:4" x14ac:dyDescent="0.2">
      <c r="A3598" s="143" t="s">
        <v>7885</v>
      </c>
      <c r="B3598" s="10" t="s">
        <v>7884</v>
      </c>
      <c r="C3598" s="143">
        <v>8.1</v>
      </c>
      <c r="D3598" s="142">
        <v>0.55000000000000004</v>
      </c>
    </row>
    <row r="3599" spans="1:4" x14ac:dyDescent="0.2">
      <c r="A3599" s="143" t="s">
        <v>12622</v>
      </c>
      <c r="B3599" s="10" t="s">
        <v>12623</v>
      </c>
      <c r="C3599" s="143">
        <v>8.1</v>
      </c>
      <c r="D3599" s="142">
        <v>0.55000000000000004</v>
      </c>
    </row>
    <row r="3600" spans="1:4" x14ac:dyDescent="0.2">
      <c r="A3600" s="143" t="s">
        <v>12624</v>
      </c>
      <c r="B3600" s="10" t="s">
        <v>12623</v>
      </c>
      <c r="C3600" s="143">
        <v>3.3</v>
      </c>
      <c r="D3600" s="142">
        <v>6.3E-2</v>
      </c>
    </row>
    <row r="3601" spans="1:4" x14ac:dyDescent="0.2">
      <c r="A3601" s="143" t="s">
        <v>1819</v>
      </c>
      <c r="B3601" s="10" t="s">
        <v>1818</v>
      </c>
      <c r="C3601" s="143">
        <v>290</v>
      </c>
      <c r="D3601" s="142">
        <v>3.3</v>
      </c>
    </row>
    <row r="3602" spans="1:4" x14ac:dyDescent="0.2">
      <c r="A3602" s="143" t="s">
        <v>3124</v>
      </c>
      <c r="B3602" s="10" t="s">
        <v>3123</v>
      </c>
      <c r="C3602" s="143">
        <v>125</v>
      </c>
      <c r="D3602" s="142">
        <v>12.5</v>
      </c>
    </row>
    <row r="3603" spans="1:4" x14ac:dyDescent="0.2">
      <c r="A3603" s="143" t="s">
        <v>1126</v>
      </c>
      <c r="B3603" s="10" t="s">
        <v>1125</v>
      </c>
      <c r="C3603" s="143">
        <v>720</v>
      </c>
      <c r="D3603" s="142">
        <v>72</v>
      </c>
    </row>
    <row r="3604" spans="1:4" x14ac:dyDescent="0.2">
      <c r="A3604" s="143" t="s">
        <v>8367</v>
      </c>
      <c r="B3604" s="10" t="s">
        <v>8366</v>
      </c>
      <c r="C3604" s="143" t="s">
        <v>105</v>
      </c>
      <c r="D3604" s="142" t="s">
        <v>105</v>
      </c>
    </row>
    <row r="3605" spans="1:4" x14ac:dyDescent="0.2">
      <c r="A3605" s="143" t="s">
        <v>2840</v>
      </c>
      <c r="B3605" s="10" t="s">
        <v>2839</v>
      </c>
      <c r="C3605" s="143">
        <v>1700</v>
      </c>
      <c r="D3605" s="142">
        <v>330</v>
      </c>
    </row>
    <row r="3606" spans="1:4" x14ac:dyDescent="0.2">
      <c r="A3606" s="143" t="s">
        <v>11353</v>
      </c>
      <c r="B3606" s="10" t="s">
        <v>11352</v>
      </c>
      <c r="C3606" s="143">
        <v>50</v>
      </c>
      <c r="D3606" s="142">
        <v>5</v>
      </c>
    </row>
    <row r="3607" spans="1:4" x14ac:dyDescent="0.2">
      <c r="A3607" s="143" t="s">
        <v>12420</v>
      </c>
      <c r="B3607" s="10" t="s">
        <v>12419</v>
      </c>
      <c r="C3607" s="143">
        <v>1000</v>
      </c>
      <c r="D3607" s="142">
        <v>100</v>
      </c>
    </row>
    <row r="3608" spans="1:4" x14ac:dyDescent="0.2">
      <c r="A3608" s="143" t="s">
        <v>7830</v>
      </c>
      <c r="B3608" s="10" t="s">
        <v>7829</v>
      </c>
      <c r="C3608" s="143">
        <v>450</v>
      </c>
      <c r="D3608" s="142">
        <v>45</v>
      </c>
    </row>
    <row r="3609" spans="1:4" x14ac:dyDescent="0.2">
      <c r="A3609" s="143" t="s">
        <v>8159</v>
      </c>
      <c r="B3609" s="10" t="s">
        <v>8158</v>
      </c>
      <c r="C3609" s="143">
        <v>5</v>
      </c>
      <c r="D3609" s="142">
        <v>0.5</v>
      </c>
    </row>
    <row r="3610" spans="1:4" x14ac:dyDescent="0.2">
      <c r="A3610" s="143" t="s">
        <v>1581</v>
      </c>
      <c r="B3610" s="10" t="s">
        <v>1580</v>
      </c>
      <c r="C3610" s="143">
        <v>15</v>
      </c>
      <c r="D3610" s="142">
        <v>1.5</v>
      </c>
    </row>
    <row r="3611" spans="1:4" x14ac:dyDescent="0.2">
      <c r="A3611" s="143" t="s">
        <v>4596</v>
      </c>
      <c r="B3611" s="10" t="s">
        <v>4595</v>
      </c>
      <c r="C3611" s="143" t="s">
        <v>105</v>
      </c>
      <c r="D3611" s="142" t="s">
        <v>105</v>
      </c>
    </row>
    <row r="3612" spans="1:4" x14ac:dyDescent="0.2">
      <c r="A3612" s="143" t="s">
        <v>10145</v>
      </c>
      <c r="B3612" s="10" t="s">
        <v>10144</v>
      </c>
      <c r="C3612" s="143">
        <v>600</v>
      </c>
      <c r="D3612" s="142">
        <v>60</v>
      </c>
    </row>
    <row r="3613" spans="1:4" x14ac:dyDescent="0.2">
      <c r="A3613" s="143" t="s">
        <v>2935</v>
      </c>
      <c r="B3613" s="10" t="s">
        <v>2934</v>
      </c>
      <c r="C3613" s="143">
        <v>10000</v>
      </c>
      <c r="D3613" s="142">
        <v>2700</v>
      </c>
    </row>
    <row r="3614" spans="1:4" x14ac:dyDescent="0.2">
      <c r="A3614" s="143" t="s">
        <v>2860</v>
      </c>
      <c r="B3614" s="10" t="s">
        <v>2859</v>
      </c>
      <c r="C3614" s="143">
        <v>125</v>
      </c>
      <c r="D3614" s="142">
        <v>12.5</v>
      </c>
    </row>
    <row r="3615" spans="1:4" x14ac:dyDescent="0.2">
      <c r="A3615" s="143" t="s">
        <v>1751</v>
      </c>
      <c r="B3615" s="10" t="s">
        <v>1750</v>
      </c>
      <c r="C3615" s="143">
        <v>5600</v>
      </c>
      <c r="D3615" s="142">
        <v>540</v>
      </c>
    </row>
    <row r="3616" spans="1:4" x14ac:dyDescent="0.2">
      <c r="A3616" s="143" t="s">
        <v>3214</v>
      </c>
      <c r="B3616" s="10" t="s">
        <v>3213</v>
      </c>
      <c r="C3616" s="143">
        <v>5600</v>
      </c>
      <c r="D3616" s="142">
        <v>540</v>
      </c>
    </row>
    <row r="3617" spans="1:4" x14ac:dyDescent="0.2">
      <c r="A3617" s="143" t="s">
        <v>3150</v>
      </c>
      <c r="B3617" s="10" t="s">
        <v>3149</v>
      </c>
      <c r="C3617" s="143">
        <v>650</v>
      </c>
      <c r="D3617" s="142">
        <v>65</v>
      </c>
    </row>
    <row r="3618" spans="1:4" x14ac:dyDescent="0.2">
      <c r="A3618" s="143" t="s">
        <v>7861</v>
      </c>
      <c r="B3618" s="10" t="s">
        <v>7860</v>
      </c>
      <c r="C3618" s="143">
        <v>840</v>
      </c>
      <c r="D3618" s="142">
        <v>84</v>
      </c>
    </row>
    <row r="3619" spans="1:4" x14ac:dyDescent="0.2">
      <c r="A3619" s="143" t="s">
        <v>2933</v>
      </c>
      <c r="B3619" s="10" t="s">
        <v>2932</v>
      </c>
      <c r="C3619" s="143">
        <v>5600</v>
      </c>
      <c r="D3619" s="142">
        <v>540</v>
      </c>
    </row>
    <row r="3620" spans="1:4" x14ac:dyDescent="0.2">
      <c r="A3620" s="143" t="s">
        <v>2850</v>
      </c>
      <c r="B3620" s="10" t="s">
        <v>2849</v>
      </c>
      <c r="C3620" s="143">
        <v>650</v>
      </c>
      <c r="D3620" s="142">
        <v>65</v>
      </c>
    </row>
    <row r="3621" spans="1:4" x14ac:dyDescent="0.2">
      <c r="A3621" s="143" t="s">
        <v>2965</v>
      </c>
      <c r="B3621" s="10" t="s">
        <v>2964</v>
      </c>
      <c r="C3621" s="143">
        <v>2700</v>
      </c>
      <c r="D3621" s="142">
        <v>270</v>
      </c>
    </row>
    <row r="3622" spans="1:4" x14ac:dyDescent="0.2">
      <c r="A3622" s="143" t="s">
        <v>9116</v>
      </c>
      <c r="B3622" s="10" t="s">
        <v>9115</v>
      </c>
      <c r="C3622" s="143">
        <v>230</v>
      </c>
      <c r="D3622" s="142">
        <v>23</v>
      </c>
    </row>
    <row r="3623" spans="1:4" x14ac:dyDescent="0.2">
      <c r="A3623" s="143" t="s">
        <v>5271</v>
      </c>
      <c r="B3623" s="10" t="s">
        <v>5270</v>
      </c>
      <c r="C3623" s="143">
        <v>10000</v>
      </c>
      <c r="D3623" s="142">
        <v>480</v>
      </c>
    </row>
    <row r="3624" spans="1:4" x14ac:dyDescent="0.2">
      <c r="A3624" s="143" t="s">
        <v>589</v>
      </c>
      <c r="B3624" s="10" t="s">
        <v>588</v>
      </c>
      <c r="C3624" s="143">
        <v>1100</v>
      </c>
      <c r="D3624" s="142">
        <v>9.9</v>
      </c>
    </row>
    <row r="3625" spans="1:4" x14ac:dyDescent="0.2">
      <c r="A3625" s="143" t="s">
        <v>1020</v>
      </c>
      <c r="B3625" s="10" t="s">
        <v>1019</v>
      </c>
      <c r="C3625" s="143">
        <v>30</v>
      </c>
      <c r="D3625" s="142">
        <v>3</v>
      </c>
    </row>
    <row r="3626" spans="1:4" x14ac:dyDescent="0.2">
      <c r="A3626" s="143" t="s">
        <v>11555</v>
      </c>
      <c r="B3626" s="10" t="s">
        <v>11554</v>
      </c>
      <c r="C3626" s="143" t="s">
        <v>105</v>
      </c>
      <c r="D3626" s="142" t="s">
        <v>105</v>
      </c>
    </row>
    <row r="3627" spans="1:4" x14ac:dyDescent="0.2">
      <c r="A3627" s="143" t="s">
        <v>10469</v>
      </c>
      <c r="B3627" s="10" t="s">
        <v>10468</v>
      </c>
      <c r="C3627" s="143" t="s">
        <v>105</v>
      </c>
      <c r="D3627" s="142" t="s">
        <v>105</v>
      </c>
    </row>
    <row r="3628" spans="1:4" x14ac:dyDescent="0.2">
      <c r="A3628" s="143" t="s">
        <v>1526</v>
      </c>
      <c r="B3628" s="10" t="s">
        <v>1525</v>
      </c>
      <c r="C3628" s="143">
        <v>10000</v>
      </c>
      <c r="D3628" s="142">
        <v>2700</v>
      </c>
    </row>
    <row r="3629" spans="1:4" x14ac:dyDescent="0.2">
      <c r="A3629" s="143" t="s">
        <v>2302</v>
      </c>
      <c r="B3629" s="10" t="s">
        <v>2301</v>
      </c>
      <c r="C3629" s="143">
        <v>1000</v>
      </c>
      <c r="D3629" s="142">
        <v>100</v>
      </c>
    </row>
    <row r="3630" spans="1:4" x14ac:dyDescent="0.2">
      <c r="A3630" s="143" t="s">
        <v>454</v>
      </c>
      <c r="B3630" s="10" t="s">
        <v>453</v>
      </c>
      <c r="C3630" s="143">
        <v>16100</v>
      </c>
      <c r="D3630" s="142">
        <v>1610</v>
      </c>
    </row>
    <row r="3631" spans="1:4" x14ac:dyDescent="0.2">
      <c r="A3631" s="143" t="s">
        <v>1506</v>
      </c>
      <c r="B3631" s="10" t="s">
        <v>1505</v>
      </c>
      <c r="C3631" s="143">
        <v>5600</v>
      </c>
      <c r="D3631" s="142">
        <v>540</v>
      </c>
    </row>
    <row r="3632" spans="1:4" x14ac:dyDescent="0.2">
      <c r="A3632" s="143" t="s">
        <v>8028</v>
      </c>
      <c r="B3632" s="10" t="s">
        <v>8027</v>
      </c>
      <c r="C3632" s="143">
        <v>98</v>
      </c>
      <c r="D3632" s="142">
        <v>180</v>
      </c>
    </row>
    <row r="3633" spans="1:4" x14ac:dyDescent="0.2">
      <c r="A3633" s="143" t="s">
        <v>3159</v>
      </c>
      <c r="B3633" s="10" t="s">
        <v>3158</v>
      </c>
      <c r="C3633" s="143">
        <v>1000</v>
      </c>
      <c r="D3633" s="142">
        <v>100</v>
      </c>
    </row>
    <row r="3634" spans="1:4" x14ac:dyDescent="0.2">
      <c r="A3634" s="143" t="s">
        <v>6716</v>
      </c>
      <c r="B3634" s="10" t="s">
        <v>6715</v>
      </c>
      <c r="C3634" s="143">
        <v>75</v>
      </c>
      <c r="D3634" s="142">
        <v>7.5</v>
      </c>
    </row>
    <row r="3635" spans="1:4" x14ac:dyDescent="0.2">
      <c r="A3635" s="143" t="s">
        <v>2939</v>
      </c>
      <c r="B3635" s="10" t="s">
        <v>2938</v>
      </c>
      <c r="C3635" s="143">
        <v>1700</v>
      </c>
      <c r="D3635" s="142">
        <v>330</v>
      </c>
    </row>
    <row r="3636" spans="1:4" x14ac:dyDescent="0.2">
      <c r="A3636" s="143" t="s">
        <v>2244</v>
      </c>
      <c r="B3636" s="10" t="s">
        <v>2243</v>
      </c>
      <c r="C3636" s="143" t="s">
        <v>105</v>
      </c>
      <c r="D3636" s="142" t="s">
        <v>105</v>
      </c>
    </row>
    <row r="3637" spans="1:4" x14ac:dyDescent="0.2">
      <c r="A3637" s="143" t="s">
        <v>780</v>
      </c>
      <c r="B3637" s="10" t="s">
        <v>779</v>
      </c>
      <c r="C3637" s="143">
        <v>16100</v>
      </c>
      <c r="D3637" s="142">
        <v>1610</v>
      </c>
    </row>
    <row r="3638" spans="1:4" x14ac:dyDescent="0.2">
      <c r="A3638" s="143" t="s">
        <v>9348</v>
      </c>
      <c r="B3638" s="10" t="s">
        <v>9347</v>
      </c>
      <c r="C3638" s="143">
        <v>100</v>
      </c>
      <c r="D3638" s="142">
        <v>10</v>
      </c>
    </row>
    <row r="3639" spans="1:4" x14ac:dyDescent="0.2">
      <c r="A3639" s="143" t="s">
        <v>9349</v>
      </c>
      <c r="B3639" s="10" t="s">
        <v>9347</v>
      </c>
      <c r="C3639" s="143" t="s">
        <v>105</v>
      </c>
      <c r="D3639" s="142" t="s">
        <v>105</v>
      </c>
    </row>
    <row r="3640" spans="1:4" x14ac:dyDescent="0.2">
      <c r="A3640" s="143" t="s">
        <v>2915</v>
      </c>
      <c r="B3640" s="10" t="s">
        <v>2914</v>
      </c>
      <c r="C3640" s="143">
        <v>3700</v>
      </c>
      <c r="D3640" s="142">
        <v>370</v>
      </c>
    </row>
    <row r="3641" spans="1:4" x14ac:dyDescent="0.2">
      <c r="A3641" s="143" t="s">
        <v>7751</v>
      </c>
      <c r="B3641" s="10" t="s">
        <v>7750</v>
      </c>
      <c r="C3641" s="143">
        <v>1000</v>
      </c>
      <c r="D3641" s="142">
        <v>100</v>
      </c>
    </row>
    <row r="3642" spans="1:4" x14ac:dyDescent="0.2">
      <c r="A3642" s="143" t="s">
        <v>11559</v>
      </c>
      <c r="B3642" s="10" t="s">
        <v>11558</v>
      </c>
      <c r="C3642" s="143" t="s">
        <v>105</v>
      </c>
      <c r="D3642" s="142" t="s">
        <v>105</v>
      </c>
    </row>
    <row r="3643" spans="1:4" x14ac:dyDescent="0.2">
      <c r="A3643" s="143" t="s">
        <v>11402</v>
      </c>
      <c r="B3643" s="10" t="s">
        <v>11401</v>
      </c>
      <c r="C3643" s="143">
        <v>8.1</v>
      </c>
      <c r="D3643" s="142">
        <v>0.55000000000000004</v>
      </c>
    </row>
    <row r="3644" spans="1:4" x14ac:dyDescent="0.2">
      <c r="A3644" s="143" t="s">
        <v>2370</v>
      </c>
      <c r="B3644" s="10" t="s">
        <v>2369</v>
      </c>
      <c r="C3644" s="143">
        <v>10000</v>
      </c>
      <c r="D3644" s="142">
        <v>2700</v>
      </c>
    </row>
    <row r="3645" spans="1:4" x14ac:dyDescent="0.2">
      <c r="A3645" s="143" t="s">
        <v>8448</v>
      </c>
      <c r="B3645" s="10" t="s">
        <v>8447</v>
      </c>
      <c r="C3645" s="143">
        <v>40</v>
      </c>
      <c r="D3645" s="142">
        <v>4</v>
      </c>
    </row>
    <row r="3646" spans="1:4" x14ac:dyDescent="0.2">
      <c r="A3646" s="143" t="s">
        <v>7317</v>
      </c>
      <c r="B3646" s="10" t="s">
        <v>7316</v>
      </c>
      <c r="C3646" s="143">
        <v>200</v>
      </c>
      <c r="D3646" s="142">
        <v>48</v>
      </c>
    </row>
    <row r="3647" spans="1:4" x14ac:dyDescent="0.2">
      <c r="A3647" s="143" t="s">
        <v>2716</v>
      </c>
      <c r="B3647" s="10" t="s">
        <v>2715</v>
      </c>
      <c r="C3647" s="143">
        <v>340</v>
      </c>
      <c r="D3647" s="142">
        <v>34</v>
      </c>
    </row>
    <row r="3648" spans="1:4" x14ac:dyDescent="0.2">
      <c r="A3648" s="143" t="s">
        <v>875</v>
      </c>
      <c r="B3648" s="10" t="s">
        <v>874</v>
      </c>
      <c r="C3648" s="143">
        <v>2000</v>
      </c>
      <c r="D3648" s="142">
        <v>200</v>
      </c>
    </row>
    <row r="3649" spans="1:4" x14ac:dyDescent="0.2">
      <c r="A3649" s="143" t="s">
        <v>9179</v>
      </c>
      <c r="B3649" s="10" t="s">
        <v>9178</v>
      </c>
      <c r="C3649" s="143">
        <v>500</v>
      </c>
      <c r="D3649" s="142">
        <v>50</v>
      </c>
    </row>
    <row r="3650" spans="1:4" x14ac:dyDescent="0.2">
      <c r="A3650" s="143" t="s">
        <v>4889</v>
      </c>
      <c r="B3650" s="10" t="s">
        <v>4888</v>
      </c>
      <c r="C3650" s="143">
        <v>20</v>
      </c>
      <c r="D3650" s="142">
        <v>2</v>
      </c>
    </row>
    <row r="3651" spans="1:4" x14ac:dyDescent="0.2">
      <c r="A3651" s="143" t="s">
        <v>1807</v>
      </c>
      <c r="B3651" s="10" t="s">
        <v>1806</v>
      </c>
      <c r="C3651" s="143">
        <v>5600</v>
      </c>
      <c r="D3651" s="142">
        <v>540</v>
      </c>
    </row>
    <row r="3652" spans="1:4" x14ac:dyDescent="0.2">
      <c r="A3652" s="143" t="s">
        <v>4691</v>
      </c>
      <c r="B3652" s="10" t="s">
        <v>4690</v>
      </c>
      <c r="C3652" s="143">
        <v>1670</v>
      </c>
      <c r="D3652" s="142">
        <v>167</v>
      </c>
    </row>
    <row r="3653" spans="1:4" x14ac:dyDescent="0.2">
      <c r="A3653" s="143" t="s">
        <v>2363</v>
      </c>
      <c r="B3653" s="10" t="s">
        <v>2362</v>
      </c>
      <c r="C3653" s="143">
        <v>5600</v>
      </c>
      <c r="D3653" s="142">
        <v>540</v>
      </c>
    </row>
    <row r="3654" spans="1:4" x14ac:dyDescent="0.2">
      <c r="A3654" s="143" t="s">
        <v>9108</v>
      </c>
      <c r="B3654" s="10" t="s">
        <v>9107</v>
      </c>
      <c r="C3654" s="143">
        <v>5</v>
      </c>
      <c r="D3654" s="142">
        <v>0.5</v>
      </c>
    </row>
    <row r="3655" spans="1:4" x14ac:dyDescent="0.2">
      <c r="A3655" s="143" t="s">
        <v>1090</v>
      </c>
      <c r="B3655" s="10" t="s">
        <v>1089</v>
      </c>
      <c r="C3655" s="143">
        <v>1700</v>
      </c>
      <c r="D3655" s="142">
        <v>170</v>
      </c>
    </row>
    <row r="3656" spans="1:4" x14ac:dyDescent="0.2">
      <c r="A3656" s="143" t="s">
        <v>897</v>
      </c>
      <c r="B3656" s="10" t="s">
        <v>896</v>
      </c>
      <c r="C3656" s="143">
        <v>340</v>
      </c>
      <c r="D3656" s="142">
        <v>34</v>
      </c>
    </row>
    <row r="3657" spans="1:4" x14ac:dyDescent="0.2">
      <c r="A3657" s="143" t="s">
        <v>2181</v>
      </c>
      <c r="B3657" s="10" t="s">
        <v>2180</v>
      </c>
      <c r="C3657" s="143">
        <v>1700</v>
      </c>
      <c r="D3657" s="142">
        <v>170</v>
      </c>
    </row>
    <row r="3658" spans="1:4" x14ac:dyDescent="0.2">
      <c r="A3658" s="143" t="s">
        <v>871</v>
      </c>
      <c r="B3658" s="10" t="s">
        <v>870</v>
      </c>
      <c r="C3658" s="143">
        <v>340</v>
      </c>
      <c r="D3658" s="142">
        <v>34</v>
      </c>
    </row>
    <row r="3659" spans="1:4" x14ac:dyDescent="0.2">
      <c r="A3659" s="143" t="s">
        <v>3246</v>
      </c>
      <c r="B3659" s="10" t="s">
        <v>3245</v>
      </c>
      <c r="C3659" s="143">
        <v>700</v>
      </c>
      <c r="D3659" s="142">
        <v>70</v>
      </c>
    </row>
    <row r="3660" spans="1:4" x14ac:dyDescent="0.2">
      <c r="A3660" s="143" t="s">
        <v>1071</v>
      </c>
      <c r="B3660" s="10" t="s">
        <v>1070</v>
      </c>
      <c r="C3660" s="143">
        <v>5000</v>
      </c>
      <c r="D3660" s="142">
        <v>500</v>
      </c>
    </row>
    <row r="3661" spans="1:4" x14ac:dyDescent="0.2">
      <c r="A3661" s="143" t="s">
        <v>4655</v>
      </c>
      <c r="B3661" s="10" t="s">
        <v>4654</v>
      </c>
      <c r="C3661" s="143">
        <v>3000</v>
      </c>
      <c r="D3661" s="142">
        <v>300</v>
      </c>
    </row>
    <row r="3662" spans="1:4" x14ac:dyDescent="0.2">
      <c r="A3662" s="143" t="s">
        <v>5758</v>
      </c>
      <c r="B3662" s="10" t="s">
        <v>5757</v>
      </c>
      <c r="C3662" s="143">
        <v>1</v>
      </c>
      <c r="D3662" s="142">
        <v>14</v>
      </c>
    </row>
    <row r="3663" spans="1:4" x14ac:dyDescent="0.2">
      <c r="A3663" s="143" t="s">
        <v>9597</v>
      </c>
      <c r="B3663" s="10" t="s">
        <v>9596</v>
      </c>
      <c r="C3663" s="143">
        <v>70</v>
      </c>
      <c r="D3663" s="142">
        <v>7</v>
      </c>
    </row>
    <row r="3664" spans="1:4" x14ac:dyDescent="0.2">
      <c r="A3664" s="143" t="s">
        <v>9456</v>
      </c>
      <c r="B3664" s="10" t="s">
        <v>9455</v>
      </c>
      <c r="C3664" s="143">
        <v>3500</v>
      </c>
      <c r="D3664" s="142">
        <v>350</v>
      </c>
    </row>
    <row r="3665" spans="1:4" x14ac:dyDescent="0.2">
      <c r="A3665" s="143" t="s">
        <v>7227</v>
      </c>
      <c r="B3665" s="10" t="s">
        <v>7226</v>
      </c>
      <c r="C3665" s="143">
        <v>30000</v>
      </c>
      <c r="D3665" s="142">
        <v>3000</v>
      </c>
    </row>
    <row r="3666" spans="1:4" x14ac:dyDescent="0.2">
      <c r="A3666" s="143" t="s">
        <v>8438</v>
      </c>
      <c r="B3666" s="10" t="s">
        <v>8437</v>
      </c>
      <c r="C3666" s="143">
        <v>16400</v>
      </c>
      <c r="D3666" s="142">
        <v>1640</v>
      </c>
    </row>
    <row r="3667" spans="1:4" x14ac:dyDescent="0.2">
      <c r="A3667" s="143" t="s">
        <v>12351</v>
      </c>
      <c r="B3667" s="10" t="s">
        <v>12350</v>
      </c>
      <c r="C3667" s="143">
        <v>220</v>
      </c>
      <c r="D3667" s="142">
        <v>22</v>
      </c>
    </row>
    <row r="3668" spans="1:4" x14ac:dyDescent="0.2">
      <c r="A3668" s="143" t="s">
        <v>5108</v>
      </c>
      <c r="B3668" s="10" t="s">
        <v>5107</v>
      </c>
      <c r="C3668" s="143">
        <v>4</v>
      </c>
      <c r="D3668" s="142">
        <v>0.4</v>
      </c>
    </row>
    <row r="3669" spans="1:4" x14ac:dyDescent="0.2">
      <c r="A3669" s="143" t="s">
        <v>6748</v>
      </c>
      <c r="B3669" s="10" t="s">
        <v>6747</v>
      </c>
      <c r="C3669" s="143">
        <v>200</v>
      </c>
      <c r="D3669" s="142">
        <v>20</v>
      </c>
    </row>
    <row r="3670" spans="1:4" x14ac:dyDescent="0.2">
      <c r="A3670" s="143" t="s">
        <v>5130</v>
      </c>
      <c r="B3670" s="10" t="s">
        <v>5129</v>
      </c>
      <c r="C3670" s="143">
        <v>10000</v>
      </c>
      <c r="D3670" s="142">
        <v>1000</v>
      </c>
    </row>
    <row r="3671" spans="1:4" x14ac:dyDescent="0.2">
      <c r="A3671" s="143" t="s">
        <v>12160</v>
      </c>
      <c r="B3671" s="10" t="s">
        <v>12159</v>
      </c>
      <c r="C3671" s="143" t="s">
        <v>105</v>
      </c>
      <c r="D3671" s="142" t="s">
        <v>105</v>
      </c>
    </row>
    <row r="3672" spans="1:4" x14ac:dyDescent="0.2">
      <c r="A3672" s="143" t="s">
        <v>12162</v>
      </c>
      <c r="B3672" s="10" t="s">
        <v>12161</v>
      </c>
      <c r="C3672" s="143">
        <v>5</v>
      </c>
      <c r="D3672" s="142">
        <v>0.5</v>
      </c>
    </row>
    <row r="3673" spans="1:4" x14ac:dyDescent="0.2">
      <c r="A3673" s="143" t="s">
        <v>8602</v>
      </c>
      <c r="B3673" s="10" t="s">
        <v>8601</v>
      </c>
      <c r="C3673" s="143">
        <v>17000</v>
      </c>
      <c r="D3673" s="142">
        <v>1700</v>
      </c>
    </row>
    <row r="3674" spans="1:4" x14ac:dyDescent="0.2">
      <c r="A3674" s="143" t="s">
        <v>1497</v>
      </c>
      <c r="B3674" s="10" t="s">
        <v>1496</v>
      </c>
      <c r="C3674" s="143">
        <v>460</v>
      </c>
      <c r="D3674" s="142">
        <v>46</v>
      </c>
    </row>
    <row r="3675" spans="1:4" x14ac:dyDescent="0.2">
      <c r="A3675" s="143" t="s">
        <v>6349</v>
      </c>
      <c r="B3675" s="10" t="s">
        <v>6348</v>
      </c>
      <c r="C3675" s="143">
        <v>90</v>
      </c>
      <c r="D3675" s="142">
        <v>9</v>
      </c>
    </row>
    <row r="3676" spans="1:4" x14ac:dyDescent="0.2">
      <c r="A3676" s="143" t="s">
        <v>613</v>
      </c>
      <c r="B3676" s="10" t="s">
        <v>612</v>
      </c>
      <c r="C3676" s="143">
        <v>1800</v>
      </c>
      <c r="D3676" s="142">
        <v>180</v>
      </c>
    </row>
    <row r="3677" spans="1:4" x14ac:dyDescent="0.2">
      <c r="A3677" s="143" t="s">
        <v>9795</v>
      </c>
      <c r="B3677" s="10" t="s">
        <v>9794</v>
      </c>
      <c r="C3677" s="143">
        <v>8</v>
      </c>
      <c r="D3677" s="142">
        <v>0.8</v>
      </c>
    </row>
    <row r="3678" spans="1:4" x14ac:dyDescent="0.2">
      <c r="A3678" s="143" t="s">
        <v>432</v>
      </c>
      <c r="B3678" s="10" t="s">
        <v>431</v>
      </c>
      <c r="C3678" s="143">
        <v>120</v>
      </c>
      <c r="D3678" s="142">
        <v>12</v>
      </c>
    </row>
    <row r="3679" spans="1:4" x14ac:dyDescent="0.2">
      <c r="A3679" s="143" t="s">
        <v>1397</v>
      </c>
      <c r="B3679" s="10" t="s">
        <v>1396</v>
      </c>
      <c r="C3679" s="143">
        <v>5600</v>
      </c>
      <c r="D3679" s="142">
        <v>540</v>
      </c>
    </row>
    <row r="3680" spans="1:4" x14ac:dyDescent="0.2">
      <c r="A3680" s="143" t="s">
        <v>3101</v>
      </c>
      <c r="B3680" s="10" t="s">
        <v>3100</v>
      </c>
      <c r="C3680" s="143">
        <v>19</v>
      </c>
      <c r="D3680" s="142"/>
    </row>
    <row r="3681" spans="1:4" x14ac:dyDescent="0.2">
      <c r="A3681" s="143" t="s">
        <v>3102</v>
      </c>
      <c r="B3681" s="10" t="s">
        <v>3100</v>
      </c>
      <c r="C3681" s="143"/>
      <c r="D3681" s="142">
        <v>3</v>
      </c>
    </row>
    <row r="3682" spans="1:4" x14ac:dyDescent="0.2">
      <c r="A3682" s="143" t="s">
        <v>717</v>
      </c>
      <c r="B3682" s="10" t="s">
        <v>716</v>
      </c>
      <c r="C3682" s="143" t="s">
        <v>105</v>
      </c>
      <c r="D3682" s="142" t="s">
        <v>105</v>
      </c>
    </row>
    <row r="3683" spans="1:4" x14ac:dyDescent="0.2">
      <c r="A3683" s="143" t="s">
        <v>5702</v>
      </c>
      <c r="B3683" s="10" t="s">
        <v>5701</v>
      </c>
      <c r="C3683" s="143">
        <v>50</v>
      </c>
      <c r="D3683" s="142">
        <v>5</v>
      </c>
    </row>
    <row r="3684" spans="1:4" x14ac:dyDescent="0.2">
      <c r="A3684" s="143" t="s">
        <v>6821</v>
      </c>
      <c r="B3684" s="10" t="s">
        <v>6820</v>
      </c>
      <c r="C3684" s="143" t="s">
        <v>105</v>
      </c>
      <c r="D3684" s="142" t="s">
        <v>105</v>
      </c>
    </row>
    <row r="3685" spans="1:4" x14ac:dyDescent="0.2">
      <c r="A3685" s="143" t="s">
        <v>2657</v>
      </c>
      <c r="B3685" s="10" t="s">
        <v>2656</v>
      </c>
      <c r="C3685" s="143">
        <v>5700</v>
      </c>
      <c r="D3685" s="142">
        <v>570</v>
      </c>
    </row>
    <row r="3686" spans="1:4" x14ac:dyDescent="0.2">
      <c r="A3686" s="143" t="s">
        <v>11815</v>
      </c>
      <c r="B3686" s="10" t="s">
        <v>11814</v>
      </c>
      <c r="C3686" s="143">
        <v>17</v>
      </c>
      <c r="D3686" s="142">
        <v>1.7</v>
      </c>
    </row>
    <row r="3687" spans="1:4" x14ac:dyDescent="0.2">
      <c r="A3687" s="143" t="s">
        <v>12312</v>
      </c>
      <c r="B3687" s="10" t="s">
        <v>12311</v>
      </c>
      <c r="C3687" s="143" t="s">
        <v>105</v>
      </c>
      <c r="D3687" s="142" t="s">
        <v>105</v>
      </c>
    </row>
    <row r="3688" spans="1:4" x14ac:dyDescent="0.2">
      <c r="A3688" s="143" t="s">
        <v>7705</v>
      </c>
      <c r="B3688" s="10" t="s">
        <v>7704</v>
      </c>
      <c r="C3688" s="143">
        <v>1800</v>
      </c>
      <c r="D3688" s="142">
        <v>180</v>
      </c>
    </row>
    <row r="3689" spans="1:4" x14ac:dyDescent="0.2">
      <c r="A3689" s="143" t="s">
        <v>2042</v>
      </c>
      <c r="B3689" s="10" t="s">
        <v>2041</v>
      </c>
      <c r="C3689" s="143">
        <v>62</v>
      </c>
      <c r="D3689" s="142">
        <v>6.2</v>
      </c>
    </row>
    <row r="3690" spans="1:4" x14ac:dyDescent="0.2">
      <c r="A3690" s="143" t="s">
        <v>10511</v>
      </c>
      <c r="B3690" s="10" t="s">
        <v>10510</v>
      </c>
      <c r="C3690" s="143">
        <v>50</v>
      </c>
      <c r="D3690" s="142">
        <v>5</v>
      </c>
    </row>
    <row r="3691" spans="1:4" x14ac:dyDescent="0.2">
      <c r="A3691" s="143" t="s">
        <v>4717</v>
      </c>
      <c r="B3691" s="10" t="s">
        <v>4716</v>
      </c>
      <c r="C3691" s="143" t="s">
        <v>105</v>
      </c>
      <c r="D3691" s="142" t="s">
        <v>105</v>
      </c>
    </row>
    <row r="3692" spans="1:4" x14ac:dyDescent="0.2">
      <c r="A3692" s="143" t="s">
        <v>3296</v>
      </c>
      <c r="B3692" s="10" t="s">
        <v>3295</v>
      </c>
      <c r="C3692" s="143">
        <v>1500</v>
      </c>
      <c r="D3692" s="142">
        <v>150</v>
      </c>
    </row>
    <row r="3693" spans="1:4" x14ac:dyDescent="0.2">
      <c r="A3693" s="143" t="s">
        <v>4875</v>
      </c>
      <c r="B3693" s="10" t="s">
        <v>4874</v>
      </c>
      <c r="C3693" s="143" t="s">
        <v>105</v>
      </c>
      <c r="D3693" s="142" t="s">
        <v>105</v>
      </c>
    </row>
    <row r="3694" spans="1:4" x14ac:dyDescent="0.2">
      <c r="A3694" s="143" t="s">
        <v>2903</v>
      </c>
      <c r="B3694" s="10" t="s">
        <v>2902</v>
      </c>
      <c r="C3694" s="143">
        <v>1100</v>
      </c>
      <c r="D3694" s="142">
        <v>9.9</v>
      </c>
    </row>
    <row r="3695" spans="1:4" x14ac:dyDescent="0.2">
      <c r="A3695" s="143" t="s">
        <v>8505</v>
      </c>
      <c r="B3695" s="10" t="s">
        <v>8504</v>
      </c>
      <c r="C3695" s="143">
        <v>2500</v>
      </c>
      <c r="D3695" s="142">
        <v>250</v>
      </c>
    </row>
    <row r="3696" spans="1:4" x14ac:dyDescent="0.2">
      <c r="A3696" s="143" t="s">
        <v>8454</v>
      </c>
      <c r="B3696" s="10" t="s">
        <v>8453</v>
      </c>
      <c r="C3696" s="143">
        <v>750</v>
      </c>
      <c r="D3696" s="142">
        <v>75</v>
      </c>
    </row>
    <row r="3697" spans="1:4" x14ac:dyDescent="0.2">
      <c r="A3697" s="143" t="s">
        <v>8965</v>
      </c>
      <c r="B3697" s="10" t="s">
        <v>8964</v>
      </c>
      <c r="C3697" s="143">
        <v>60</v>
      </c>
      <c r="D3697" s="142">
        <v>6</v>
      </c>
    </row>
    <row r="3698" spans="1:4" x14ac:dyDescent="0.2">
      <c r="A3698" s="143" t="s">
        <v>8299</v>
      </c>
      <c r="B3698" s="10" t="s">
        <v>8298</v>
      </c>
      <c r="C3698" s="143">
        <v>2.7</v>
      </c>
      <c r="D3698" s="142">
        <v>0.25</v>
      </c>
    </row>
    <row r="3699" spans="1:4" x14ac:dyDescent="0.2">
      <c r="A3699" s="143" t="s">
        <v>6203</v>
      </c>
      <c r="B3699" s="10" t="s">
        <v>6202</v>
      </c>
      <c r="C3699" s="143">
        <v>260</v>
      </c>
      <c r="D3699" s="142">
        <v>5.4</v>
      </c>
    </row>
    <row r="3700" spans="1:4" x14ac:dyDescent="0.2">
      <c r="A3700" s="143" t="s">
        <v>2066</v>
      </c>
      <c r="B3700" s="10" t="s">
        <v>2065</v>
      </c>
      <c r="C3700" s="143">
        <v>4.4000000000000004</v>
      </c>
      <c r="D3700" s="142">
        <v>0.44</v>
      </c>
    </row>
    <row r="3701" spans="1:4" x14ac:dyDescent="0.2">
      <c r="A3701" s="143" t="s">
        <v>9311</v>
      </c>
      <c r="B3701" s="10" t="s">
        <v>9310</v>
      </c>
      <c r="C3701" s="143">
        <v>140</v>
      </c>
      <c r="D3701" s="142">
        <v>14</v>
      </c>
    </row>
    <row r="3702" spans="1:4" x14ac:dyDescent="0.2">
      <c r="A3702" s="143" t="s">
        <v>6448</v>
      </c>
      <c r="B3702" s="10" t="s">
        <v>6447</v>
      </c>
      <c r="C3702" s="143">
        <v>1100</v>
      </c>
      <c r="D3702" s="142">
        <v>110</v>
      </c>
    </row>
    <row r="3703" spans="1:4" x14ac:dyDescent="0.2">
      <c r="A3703" s="143" t="s">
        <v>8565</v>
      </c>
      <c r="B3703" s="10" t="s">
        <v>8564</v>
      </c>
      <c r="C3703" s="143" t="s">
        <v>105</v>
      </c>
      <c r="D3703" s="142" t="s">
        <v>105</v>
      </c>
    </row>
    <row r="3704" spans="1:4" x14ac:dyDescent="0.2">
      <c r="A3704" s="143" t="s">
        <v>8566</v>
      </c>
      <c r="B3704" s="10" t="s">
        <v>8564</v>
      </c>
      <c r="C3704" s="143">
        <v>500</v>
      </c>
      <c r="D3704" s="142">
        <v>50</v>
      </c>
    </row>
    <row r="3705" spans="1:4" x14ac:dyDescent="0.2">
      <c r="A3705" s="143" t="s">
        <v>9364</v>
      </c>
      <c r="B3705" s="10" t="s">
        <v>9363</v>
      </c>
      <c r="C3705" s="143" t="s">
        <v>105</v>
      </c>
      <c r="D3705" s="142" t="s">
        <v>105</v>
      </c>
    </row>
    <row r="3706" spans="1:4" x14ac:dyDescent="0.2">
      <c r="A3706" s="143" t="s">
        <v>250</v>
      </c>
      <c r="B3706" s="10" t="s">
        <v>249</v>
      </c>
      <c r="C3706" s="143">
        <v>50</v>
      </c>
      <c r="D3706" s="142">
        <v>5</v>
      </c>
    </row>
    <row r="3707" spans="1:4" x14ac:dyDescent="0.2">
      <c r="A3707" s="143" t="s">
        <v>3110</v>
      </c>
      <c r="B3707" s="10" t="s">
        <v>3109</v>
      </c>
      <c r="C3707" s="143">
        <v>6.6</v>
      </c>
      <c r="D3707" s="142">
        <v>0.66</v>
      </c>
    </row>
    <row r="3708" spans="1:4" x14ac:dyDescent="0.2">
      <c r="A3708" s="143" t="s">
        <v>6813</v>
      </c>
      <c r="B3708" s="10" t="s">
        <v>6812</v>
      </c>
      <c r="C3708" s="143" t="s">
        <v>105</v>
      </c>
      <c r="D3708" s="142" t="s">
        <v>105</v>
      </c>
    </row>
    <row r="3709" spans="1:4" x14ac:dyDescent="0.2">
      <c r="A3709" s="143" t="s">
        <v>5143</v>
      </c>
      <c r="B3709" s="10" t="s">
        <v>5142</v>
      </c>
      <c r="C3709" s="143">
        <v>100</v>
      </c>
      <c r="D3709" s="142">
        <v>10</v>
      </c>
    </row>
    <row r="3710" spans="1:4" x14ac:dyDescent="0.2">
      <c r="A3710" s="143" t="s">
        <v>1896</v>
      </c>
      <c r="B3710" s="10" t="s">
        <v>1895</v>
      </c>
      <c r="C3710" s="143">
        <v>38</v>
      </c>
      <c r="D3710" s="142">
        <v>3.8</v>
      </c>
    </row>
    <row r="3711" spans="1:4" x14ac:dyDescent="0.2">
      <c r="A3711" s="143" t="s">
        <v>3116</v>
      </c>
      <c r="B3711" s="10" t="s">
        <v>3115</v>
      </c>
      <c r="C3711" s="143">
        <v>0.3</v>
      </c>
      <c r="D3711" s="142">
        <v>0.03</v>
      </c>
    </row>
    <row r="3712" spans="1:4" x14ac:dyDescent="0.2">
      <c r="A3712" s="143" t="s">
        <v>9926</v>
      </c>
      <c r="B3712" s="10" t="s">
        <v>9925</v>
      </c>
      <c r="C3712" s="143">
        <v>500</v>
      </c>
      <c r="D3712" s="142">
        <v>50</v>
      </c>
    </row>
    <row r="3713" spans="1:4" x14ac:dyDescent="0.2">
      <c r="A3713" s="143" t="s">
        <v>10556</v>
      </c>
      <c r="B3713" s="10" t="s">
        <v>10555</v>
      </c>
      <c r="C3713" s="143">
        <v>70</v>
      </c>
      <c r="D3713" s="142">
        <v>7</v>
      </c>
    </row>
    <row r="3714" spans="1:4" x14ac:dyDescent="0.2">
      <c r="A3714" s="143" t="s">
        <v>2242</v>
      </c>
      <c r="B3714" s="10" t="s">
        <v>2241</v>
      </c>
      <c r="C3714" s="143">
        <v>6.4</v>
      </c>
      <c r="D3714" s="142">
        <v>0.64</v>
      </c>
    </row>
    <row r="3715" spans="1:4" x14ac:dyDescent="0.2">
      <c r="A3715" s="143" t="s">
        <v>7511</v>
      </c>
      <c r="B3715" s="10" t="s">
        <v>7510</v>
      </c>
      <c r="C3715" s="143">
        <v>16</v>
      </c>
      <c r="D3715" s="142">
        <v>0.54</v>
      </c>
    </row>
    <row r="3716" spans="1:4" x14ac:dyDescent="0.2">
      <c r="A3716" s="143" t="s">
        <v>5936</v>
      </c>
      <c r="B3716" s="10" t="s">
        <v>5935</v>
      </c>
      <c r="C3716" s="143">
        <v>12000</v>
      </c>
      <c r="D3716" s="142">
        <v>1200</v>
      </c>
    </row>
    <row r="3717" spans="1:4" x14ac:dyDescent="0.2">
      <c r="A3717" s="143" t="s">
        <v>10868</v>
      </c>
      <c r="B3717" s="10" t="s">
        <v>10867</v>
      </c>
      <c r="C3717" s="143">
        <v>730</v>
      </c>
      <c r="D3717" s="142">
        <v>73</v>
      </c>
    </row>
    <row r="3718" spans="1:4" x14ac:dyDescent="0.2">
      <c r="A3718" s="143" t="s">
        <v>8167</v>
      </c>
      <c r="B3718" s="10" t="s">
        <v>8166</v>
      </c>
      <c r="C3718" s="143" t="s">
        <v>105</v>
      </c>
      <c r="D3718" s="142" t="s">
        <v>105</v>
      </c>
    </row>
    <row r="3719" spans="1:4" x14ac:dyDescent="0.2">
      <c r="A3719" s="143" t="s">
        <v>8168</v>
      </c>
      <c r="B3719" s="10" t="s">
        <v>8166</v>
      </c>
      <c r="C3719" s="143">
        <v>1000</v>
      </c>
      <c r="D3719" s="142">
        <v>100</v>
      </c>
    </row>
    <row r="3720" spans="1:4" x14ac:dyDescent="0.2">
      <c r="A3720" s="143" t="s">
        <v>12213</v>
      </c>
      <c r="B3720" s="10" t="s">
        <v>12212</v>
      </c>
      <c r="C3720" s="143">
        <v>50</v>
      </c>
      <c r="D3720" s="142">
        <v>5</v>
      </c>
    </row>
    <row r="3721" spans="1:4" x14ac:dyDescent="0.2">
      <c r="A3721" s="143" t="s">
        <v>12205</v>
      </c>
      <c r="B3721" s="10" t="s">
        <v>12204</v>
      </c>
      <c r="C3721" s="143">
        <v>50</v>
      </c>
      <c r="D3721" s="142">
        <v>5</v>
      </c>
    </row>
    <row r="3722" spans="1:4" x14ac:dyDescent="0.2">
      <c r="A3722" s="143" t="s">
        <v>12211</v>
      </c>
      <c r="B3722" s="10" t="s">
        <v>12210</v>
      </c>
      <c r="C3722" s="143">
        <v>5</v>
      </c>
      <c r="D3722" s="142">
        <v>0.5</v>
      </c>
    </row>
    <row r="3723" spans="1:4" x14ac:dyDescent="0.2">
      <c r="A3723" s="143" t="s">
        <v>8493</v>
      </c>
      <c r="B3723" s="10" t="s">
        <v>8492</v>
      </c>
      <c r="C3723" s="143">
        <v>0.2</v>
      </c>
      <c r="D3723" s="142">
        <v>0.02</v>
      </c>
    </row>
    <row r="3724" spans="1:4" x14ac:dyDescent="0.2">
      <c r="A3724" s="143" t="s">
        <v>3448</v>
      </c>
      <c r="B3724" s="10" t="s">
        <v>3447</v>
      </c>
      <c r="C3724" s="143">
        <v>320</v>
      </c>
      <c r="D3724" s="142">
        <v>32</v>
      </c>
    </row>
    <row r="3725" spans="1:4" x14ac:dyDescent="0.2">
      <c r="A3725" s="143" t="s">
        <v>5788</v>
      </c>
      <c r="B3725" s="10" t="s">
        <v>5787</v>
      </c>
      <c r="C3725" s="143">
        <v>0.5</v>
      </c>
      <c r="D3725" s="142">
        <v>0.05</v>
      </c>
    </row>
    <row r="3726" spans="1:4" x14ac:dyDescent="0.2">
      <c r="A3726" s="143" t="s">
        <v>4747</v>
      </c>
      <c r="B3726" s="10" t="s">
        <v>4746</v>
      </c>
      <c r="C3726" s="143" t="s">
        <v>105</v>
      </c>
      <c r="D3726" s="142" t="s">
        <v>105</v>
      </c>
    </row>
    <row r="3727" spans="1:4" x14ac:dyDescent="0.2">
      <c r="A3727" s="143" t="s">
        <v>11455</v>
      </c>
      <c r="B3727" s="10" t="s">
        <v>11454</v>
      </c>
      <c r="C3727" s="143">
        <v>0.21</v>
      </c>
      <c r="D3727" s="142">
        <v>1.6999999999999999E-3</v>
      </c>
    </row>
    <row r="3728" spans="1:4" x14ac:dyDescent="0.2">
      <c r="A3728" s="143" t="s">
        <v>490</v>
      </c>
      <c r="B3728" s="10" t="s">
        <v>489</v>
      </c>
      <c r="C3728" s="143">
        <v>700</v>
      </c>
      <c r="D3728" s="142">
        <v>70</v>
      </c>
    </row>
    <row r="3729" spans="1:4" x14ac:dyDescent="0.2">
      <c r="A3729" s="143" t="s">
        <v>9751</v>
      </c>
      <c r="B3729" s="10" t="s">
        <v>9750</v>
      </c>
      <c r="C3729" s="143">
        <v>2450</v>
      </c>
      <c r="D3729" s="142">
        <v>245</v>
      </c>
    </row>
    <row r="3730" spans="1:4" x14ac:dyDescent="0.2">
      <c r="A3730" s="143" t="s">
        <v>1244</v>
      </c>
      <c r="B3730" s="10" t="s">
        <v>1243</v>
      </c>
      <c r="C3730" s="143">
        <v>200</v>
      </c>
      <c r="D3730" s="142">
        <v>20</v>
      </c>
    </row>
    <row r="3731" spans="1:4" x14ac:dyDescent="0.2">
      <c r="A3731" s="143" t="s">
        <v>6266</v>
      </c>
      <c r="B3731" s="10" t="s">
        <v>6265</v>
      </c>
      <c r="C3731" s="143">
        <v>10</v>
      </c>
      <c r="D3731" s="142">
        <v>1</v>
      </c>
    </row>
    <row r="3732" spans="1:4" x14ac:dyDescent="0.2">
      <c r="A3732" s="143" t="s">
        <v>8212</v>
      </c>
      <c r="B3732" s="10" t="s">
        <v>8211</v>
      </c>
      <c r="C3732" s="143">
        <v>280</v>
      </c>
      <c r="D3732" s="142">
        <v>28</v>
      </c>
    </row>
    <row r="3733" spans="1:4" x14ac:dyDescent="0.2">
      <c r="A3733" s="143" t="s">
        <v>5914</v>
      </c>
      <c r="B3733" s="10" t="s">
        <v>5913</v>
      </c>
      <c r="C3733" s="143">
        <v>1</v>
      </c>
      <c r="D3733" s="142">
        <v>0.1</v>
      </c>
    </row>
    <row r="3734" spans="1:4" x14ac:dyDescent="0.2">
      <c r="A3734" s="143" t="s">
        <v>200</v>
      </c>
      <c r="B3734" s="10" t="s">
        <v>199</v>
      </c>
      <c r="C3734" s="143">
        <v>1000</v>
      </c>
      <c r="D3734" s="142">
        <v>100</v>
      </c>
    </row>
    <row r="3735" spans="1:4" x14ac:dyDescent="0.2">
      <c r="A3735" s="143" t="s">
        <v>10892</v>
      </c>
      <c r="B3735" s="10" t="s">
        <v>10891</v>
      </c>
      <c r="C3735" s="143">
        <v>27</v>
      </c>
      <c r="D3735" s="142">
        <v>2</v>
      </c>
    </row>
    <row r="3736" spans="1:4" x14ac:dyDescent="0.2">
      <c r="A3736" s="143" t="s">
        <v>883</v>
      </c>
      <c r="B3736" s="10" t="s">
        <v>882</v>
      </c>
      <c r="C3736" s="143">
        <v>80</v>
      </c>
      <c r="D3736" s="142">
        <v>8</v>
      </c>
    </row>
    <row r="3737" spans="1:4" x14ac:dyDescent="0.2">
      <c r="A3737" s="143" t="s">
        <v>232</v>
      </c>
      <c r="B3737" s="10" t="s">
        <v>231</v>
      </c>
      <c r="C3737" s="143">
        <v>50</v>
      </c>
      <c r="D3737" s="142">
        <v>5</v>
      </c>
    </row>
    <row r="3738" spans="1:4" x14ac:dyDescent="0.2">
      <c r="A3738" s="143" t="s">
        <v>1624</v>
      </c>
      <c r="B3738" s="10" t="s">
        <v>1623</v>
      </c>
      <c r="C3738" s="143">
        <v>46</v>
      </c>
      <c r="D3738" s="142">
        <v>4.5999999999999996</v>
      </c>
    </row>
    <row r="3739" spans="1:4" x14ac:dyDescent="0.2">
      <c r="A3739" s="143" t="s">
        <v>3794</v>
      </c>
      <c r="B3739" s="10" t="s">
        <v>3793</v>
      </c>
      <c r="C3739" s="143" t="s">
        <v>105</v>
      </c>
      <c r="D3739" s="142" t="s">
        <v>105</v>
      </c>
    </row>
    <row r="3740" spans="1:4" x14ac:dyDescent="0.2">
      <c r="A3740" s="143" t="s">
        <v>3795</v>
      </c>
      <c r="B3740" s="10" t="s">
        <v>3793</v>
      </c>
      <c r="C3740" s="143">
        <v>600</v>
      </c>
      <c r="D3740" s="142">
        <v>60</v>
      </c>
    </row>
    <row r="3741" spans="1:4" x14ac:dyDescent="0.2">
      <c r="A3741" s="143" t="s">
        <v>2466</v>
      </c>
      <c r="B3741" s="10" t="s">
        <v>2465</v>
      </c>
      <c r="C3741" s="143">
        <v>50</v>
      </c>
      <c r="D3741" s="142">
        <v>5</v>
      </c>
    </row>
    <row r="3742" spans="1:4" x14ac:dyDescent="0.2">
      <c r="A3742" s="143" t="s">
        <v>1856</v>
      </c>
      <c r="B3742" s="10" t="s">
        <v>1855</v>
      </c>
      <c r="C3742" s="143">
        <v>67</v>
      </c>
      <c r="D3742" s="142">
        <v>6.7</v>
      </c>
    </row>
    <row r="3743" spans="1:4" x14ac:dyDescent="0.2">
      <c r="A3743" s="143" t="s">
        <v>8360</v>
      </c>
      <c r="B3743" s="10" t="s">
        <v>8359</v>
      </c>
      <c r="C3743" s="143" t="s">
        <v>105</v>
      </c>
      <c r="D3743" s="142" t="s">
        <v>105</v>
      </c>
    </row>
    <row r="3744" spans="1:4" x14ac:dyDescent="0.2">
      <c r="A3744" s="143" t="s">
        <v>9720</v>
      </c>
      <c r="B3744" s="10" t="s">
        <v>9719</v>
      </c>
      <c r="C3744" s="143">
        <v>1000</v>
      </c>
      <c r="D3744" s="142">
        <v>100</v>
      </c>
    </row>
    <row r="3745" spans="1:4" x14ac:dyDescent="0.2">
      <c r="A3745" s="143" t="s">
        <v>2816</v>
      </c>
      <c r="B3745" s="10" t="s">
        <v>2815</v>
      </c>
      <c r="C3745" s="143">
        <v>5600</v>
      </c>
      <c r="D3745" s="142">
        <v>540</v>
      </c>
    </row>
    <row r="3746" spans="1:4" x14ac:dyDescent="0.2">
      <c r="A3746" s="143" t="s">
        <v>4931</v>
      </c>
      <c r="B3746" s="10" t="s">
        <v>4930</v>
      </c>
      <c r="C3746" s="143" t="s">
        <v>105</v>
      </c>
      <c r="D3746" s="142" t="s">
        <v>105</v>
      </c>
    </row>
    <row r="3747" spans="1:4" x14ac:dyDescent="0.2">
      <c r="A3747" s="143" t="s">
        <v>2505</v>
      </c>
      <c r="B3747" s="10" t="s">
        <v>2504</v>
      </c>
      <c r="C3747" s="143">
        <v>60</v>
      </c>
      <c r="D3747" s="142">
        <v>6</v>
      </c>
    </row>
    <row r="3748" spans="1:4" x14ac:dyDescent="0.2">
      <c r="A3748" s="143" t="s">
        <v>9506</v>
      </c>
      <c r="B3748" s="10" t="s">
        <v>9505</v>
      </c>
      <c r="C3748" s="143">
        <v>1250</v>
      </c>
      <c r="D3748" s="142">
        <v>125</v>
      </c>
    </row>
    <row r="3749" spans="1:4" x14ac:dyDescent="0.2">
      <c r="A3749" s="143" t="s">
        <v>9540</v>
      </c>
      <c r="B3749" s="10" t="s">
        <v>9539</v>
      </c>
      <c r="C3749" s="143">
        <v>250</v>
      </c>
      <c r="D3749" s="142">
        <v>48</v>
      </c>
    </row>
    <row r="3750" spans="1:4" x14ac:dyDescent="0.2">
      <c r="A3750" s="143" t="s">
        <v>2052</v>
      </c>
      <c r="B3750" s="10" t="s">
        <v>2051</v>
      </c>
      <c r="C3750" s="143">
        <v>180</v>
      </c>
      <c r="D3750" s="142">
        <v>18</v>
      </c>
    </row>
    <row r="3751" spans="1:4" x14ac:dyDescent="0.2">
      <c r="A3751" s="143" t="s">
        <v>3394</v>
      </c>
      <c r="B3751" s="10" t="s">
        <v>3393</v>
      </c>
      <c r="C3751" s="143">
        <v>260</v>
      </c>
      <c r="D3751" s="142">
        <v>26</v>
      </c>
    </row>
    <row r="3752" spans="1:4" x14ac:dyDescent="0.2">
      <c r="A3752" s="143" t="s">
        <v>664</v>
      </c>
      <c r="B3752" s="10" t="s">
        <v>663</v>
      </c>
      <c r="C3752" s="143" t="s">
        <v>105</v>
      </c>
      <c r="D3752" s="142" t="s">
        <v>105</v>
      </c>
    </row>
    <row r="3753" spans="1:4" x14ac:dyDescent="0.2">
      <c r="A3753" s="143" t="s">
        <v>9928</v>
      </c>
      <c r="B3753" s="10" t="s">
        <v>9927</v>
      </c>
      <c r="C3753" s="143" t="s">
        <v>105</v>
      </c>
      <c r="D3753" s="142" t="s">
        <v>105</v>
      </c>
    </row>
    <row r="3754" spans="1:4" x14ac:dyDescent="0.2">
      <c r="A3754" s="143" t="s">
        <v>9929</v>
      </c>
      <c r="B3754" s="10" t="s">
        <v>9927</v>
      </c>
      <c r="C3754" s="143">
        <v>500</v>
      </c>
      <c r="D3754" s="142">
        <v>50</v>
      </c>
    </row>
    <row r="3755" spans="1:4" ht="28.5" x14ac:dyDescent="0.2">
      <c r="A3755" s="143" t="s">
        <v>3863</v>
      </c>
      <c r="B3755" s="10" t="s">
        <v>3862</v>
      </c>
      <c r="C3755" s="143" t="s">
        <v>105</v>
      </c>
      <c r="D3755" s="142" t="s">
        <v>105</v>
      </c>
    </row>
    <row r="3756" spans="1:4" ht="28.5" x14ac:dyDescent="0.2">
      <c r="A3756" s="143" t="s">
        <v>3864</v>
      </c>
      <c r="B3756" s="10" t="s">
        <v>3862</v>
      </c>
      <c r="C3756" s="143">
        <v>1000</v>
      </c>
      <c r="D3756" s="142">
        <v>100</v>
      </c>
    </row>
    <row r="3757" spans="1:4" x14ac:dyDescent="0.2">
      <c r="A3757" s="143" t="s">
        <v>2949</v>
      </c>
      <c r="B3757" s="10" t="s">
        <v>2948</v>
      </c>
      <c r="C3757" s="143">
        <v>260</v>
      </c>
      <c r="D3757" s="142">
        <v>26</v>
      </c>
    </row>
    <row r="3758" spans="1:4" x14ac:dyDescent="0.2">
      <c r="A3758" s="143" t="s">
        <v>3388</v>
      </c>
      <c r="B3758" s="10" t="s">
        <v>3387</v>
      </c>
      <c r="C3758" s="143">
        <v>260</v>
      </c>
      <c r="D3758" s="142">
        <v>26</v>
      </c>
    </row>
    <row r="3759" spans="1:4" x14ac:dyDescent="0.2">
      <c r="A3759" s="143" t="s">
        <v>8919</v>
      </c>
      <c r="B3759" s="10" t="s">
        <v>8918</v>
      </c>
      <c r="C3759" s="143">
        <v>270</v>
      </c>
      <c r="D3759" s="142">
        <v>27</v>
      </c>
    </row>
    <row r="3760" spans="1:4" x14ac:dyDescent="0.2">
      <c r="A3760" s="143" t="s">
        <v>2339</v>
      </c>
      <c r="B3760" s="10" t="s">
        <v>2338</v>
      </c>
      <c r="C3760" s="143">
        <v>0.5</v>
      </c>
      <c r="D3760" s="142">
        <v>0.05</v>
      </c>
    </row>
    <row r="3761" spans="1:4" x14ac:dyDescent="0.2">
      <c r="A3761" s="143" t="s">
        <v>11082</v>
      </c>
      <c r="B3761" s="10" t="s">
        <v>11081</v>
      </c>
      <c r="C3761" s="143" t="s">
        <v>105</v>
      </c>
      <c r="D3761" s="142" t="s">
        <v>105</v>
      </c>
    </row>
    <row r="3762" spans="1:4" x14ac:dyDescent="0.2">
      <c r="A3762" s="143" t="s">
        <v>8947</v>
      </c>
      <c r="B3762" s="10" t="s">
        <v>8946</v>
      </c>
      <c r="C3762" s="143">
        <v>90</v>
      </c>
      <c r="D3762" s="142">
        <v>9</v>
      </c>
    </row>
    <row r="3763" spans="1:4" x14ac:dyDescent="0.2">
      <c r="A3763" s="143" t="s">
        <v>5549</v>
      </c>
      <c r="B3763" s="10" t="s">
        <v>5548</v>
      </c>
      <c r="C3763" s="143">
        <v>250</v>
      </c>
      <c r="D3763" s="142">
        <v>25</v>
      </c>
    </row>
    <row r="3764" spans="1:4" x14ac:dyDescent="0.2">
      <c r="A3764" s="143" t="s">
        <v>11625</v>
      </c>
      <c r="B3764" s="10" t="s">
        <v>11624</v>
      </c>
      <c r="C3764" s="143">
        <v>100</v>
      </c>
      <c r="D3764" s="142">
        <v>10</v>
      </c>
    </row>
    <row r="3765" spans="1:4" x14ac:dyDescent="0.2">
      <c r="A3765" s="143" t="s">
        <v>9443</v>
      </c>
      <c r="B3765" s="10" t="s">
        <v>9442</v>
      </c>
      <c r="C3765" s="143" t="s">
        <v>105</v>
      </c>
      <c r="D3765" s="142" t="s">
        <v>105</v>
      </c>
    </row>
    <row r="3766" spans="1:4" x14ac:dyDescent="0.2">
      <c r="A3766" s="143" t="s">
        <v>5371</v>
      </c>
      <c r="B3766" s="10" t="s">
        <v>5370</v>
      </c>
      <c r="C3766" s="143">
        <v>0.21</v>
      </c>
      <c r="D3766" s="142">
        <v>1.6999999999999999E-3</v>
      </c>
    </row>
    <row r="3767" spans="1:4" x14ac:dyDescent="0.2">
      <c r="A3767" s="143" t="s">
        <v>11105</v>
      </c>
      <c r="B3767" s="10" t="s">
        <v>11104</v>
      </c>
      <c r="C3767" s="143" t="s">
        <v>105</v>
      </c>
      <c r="D3767" s="142" t="s">
        <v>105</v>
      </c>
    </row>
    <row r="3768" spans="1:4" x14ac:dyDescent="0.2">
      <c r="A3768" s="143" t="s">
        <v>2866</v>
      </c>
      <c r="B3768" s="10" t="s">
        <v>2865</v>
      </c>
      <c r="C3768" s="143">
        <v>100</v>
      </c>
      <c r="D3768" s="142">
        <v>10</v>
      </c>
    </row>
    <row r="3769" spans="1:4" x14ac:dyDescent="0.2">
      <c r="A3769" s="143" t="s">
        <v>9601</v>
      </c>
      <c r="B3769" s="10" t="s">
        <v>9600</v>
      </c>
      <c r="C3769" s="143">
        <v>10</v>
      </c>
      <c r="D3769" s="142">
        <v>1</v>
      </c>
    </row>
    <row r="3770" spans="1:4" x14ac:dyDescent="0.2">
      <c r="A3770" s="143" t="s">
        <v>1725</v>
      </c>
      <c r="B3770" s="10" t="s">
        <v>1724</v>
      </c>
      <c r="C3770" s="143">
        <v>67</v>
      </c>
      <c r="D3770" s="142">
        <v>6.7</v>
      </c>
    </row>
    <row r="3771" spans="1:4" x14ac:dyDescent="0.2">
      <c r="A3771" s="143" t="s">
        <v>8745</v>
      </c>
      <c r="B3771" s="10" t="s">
        <v>8744</v>
      </c>
      <c r="C3771" s="143">
        <v>20</v>
      </c>
      <c r="D3771" s="142">
        <v>2</v>
      </c>
    </row>
    <row r="3772" spans="1:4" x14ac:dyDescent="0.2">
      <c r="A3772" s="143" t="s">
        <v>5308</v>
      </c>
      <c r="B3772" s="10" t="s">
        <v>5307</v>
      </c>
      <c r="C3772" s="143">
        <v>60</v>
      </c>
      <c r="D3772" s="142">
        <v>6</v>
      </c>
    </row>
    <row r="3773" spans="1:4" x14ac:dyDescent="0.2">
      <c r="A3773" s="143" t="s">
        <v>8052</v>
      </c>
      <c r="B3773" s="10" t="s">
        <v>8051</v>
      </c>
      <c r="C3773" s="143">
        <v>1500</v>
      </c>
      <c r="D3773" s="142">
        <v>150</v>
      </c>
    </row>
    <row r="3774" spans="1:4" x14ac:dyDescent="0.2">
      <c r="A3774" s="143" t="s">
        <v>621</v>
      </c>
      <c r="B3774" s="10" t="s">
        <v>620</v>
      </c>
      <c r="C3774" s="143">
        <v>460</v>
      </c>
      <c r="D3774" s="142">
        <v>46</v>
      </c>
    </row>
    <row r="3775" spans="1:4" x14ac:dyDescent="0.2">
      <c r="A3775" s="143" t="s">
        <v>1622</v>
      </c>
      <c r="B3775" s="10" t="s">
        <v>1621</v>
      </c>
      <c r="C3775" s="143">
        <v>130</v>
      </c>
      <c r="D3775" s="142">
        <v>13</v>
      </c>
    </row>
    <row r="3776" spans="1:4" x14ac:dyDescent="0.2">
      <c r="A3776" s="143" t="s">
        <v>6129</v>
      </c>
      <c r="B3776" s="10" t="s">
        <v>6128</v>
      </c>
      <c r="C3776" s="143">
        <v>500</v>
      </c>
      <c r="D3776" s="142">
        <v>50</v>
      </c>
    </row>
    <row r="3777" spans="1:4" x14ac:dyDescent="0.2">
      <c r="A3777" s="143" t="s">
        <v>8608</v>
      </c>
      <c r="B3777" s="10" t="s">
        <v>8607</v>
      </c>
      <c r="C3777" s="143">
        <v>99</v>
      </c>
      <c r="D3777" s="142">
        <v>9.9</v>
      </c>
    </row>
    <row r="3778" spans="1:4" x14ac:dyDescent="0.2">
      <c r="A3778" s="143" t="s">
        <v>2955</v>
      </c>
      <c r="B3778" s="10" t="s">
        <v>2954</v>
      </c>
      <c r="C3778" s="143">
        <v>570</v>
      </c>
      <c r="D3778" s="142">
        <v>57</v>
      </c>
    </row>
    <row r="3779" spans="1:4" x14ac:dyDescent="0.2">
      <c r="A3779" s="143" t="s">
        <v>2517</v>
      </c>
      <c r="B3779" s="10" t="s">
        <v>2516</v>
      </c>
      <c r="C3779" s="143">
        <v>420</v>
      </c>
      <c r="D3779" s="142">
        <v>42</v>
      </c>
    </row>
    <row r="3780" spans="1:4" x14ac:dyDescent="0.2">
      <c r="A3780" s="143" t="s">
        <v>1167</v>
      </c>
      <c r="B3780" s="10" t="s">
        <v>1166</v>
      </c>
      <c r="C3780" s="143">
        <v>100</v>
      </c>
      <c r="D3780" s="142">
        <v>10</v>
      </c>
    </row>
    <row r="3781" spans="1:4" x14ac:dyDescent="0.2">
      <c r="A3781" s="143" t="s">
        <v>3805</v>
      </c>
      <c r="B3781" s="10" t="s">
        <v>3804</v>
      </c>
      <c r="C3781" s="143" t="s">
        <v>105</v>
      </c>
      <c r="D3781" s="142" t="s">
        <v>105</v>
      </c>
    </row>
    <row r="3782" spans="1:4" x14ac:dyDescent="0.2">
      <c r="A3782" s="143" t="s">
        <v>3806</v>
      </c>
      <c r="B3782" s="10" t="s">
        <v>3804</v>
      </c>
      <c r="C3782" s="143">
        <v>1000</v>
      </c>
      <c r="D3782" s="142">
        <v>100</v>
      </c>
    </row>
    <row r="3783" spans="1:4" x14ac:dyDescent="0.2">
      <c r="A3783" s="143" t="s">
        <v>7981</v>
      </c>
      <c r="B3783" s="10" t="s">
        <v>7980</v>
      </c>
      <c r="C3783" s="143">
        <v>3000</v>
      </c>
      <c r="D3783" s="142">
        <v>300</v>
      </c>
    </row>
    <row r="3784" spans="1:4" x14ac:dyDescent="0.2">
      <c r="A3784" s="143" t="s">
        <v>2086</v>
      </c>
      <c r="B3784" s="10" t="s">
        <v>2085</v>
      </c>
      <c r="C3784" s="143">
        <v>1000</v>
      </c>
      <c r="D3784" s="142">
        <v>100</v>
      </c>
    </row>
    <row r="3785" spans="1:4" x14ac:dyDescent="0.2">
      <c r="A3785" s="143" t="s">
        <v>2842</v>
      </c>
      <c r="B3785" s="10" t="s">
        <v>2841</v>
      </c>
      <c r="C3785" s="143">
        <v>10000</v>
      </c>
      <c r="D3785" s="142">
        <v>2700</v>
      </c>
    </row>
    <row r="3786" spans="1:4" x14ac:dyDescent="0.2">
      <c r="A3786" s="143" t="s">
        <v>7658</v>
      </c>
      <c r="B3786" s="10" t="s">
        <v>7657</v>
      </c>
      <c r="C3786" s="143">
        <v>50</v>
      </c>
      <c r="D3786" s="142">
        <v>5</v>
      </c>
    </row>
    <row r="3787" spans="1:4" x14ac:dyDescent="0.2">
      <c r="A3787" s="143" t="s">
        <v>11377</v>
      </c>
      <c r="B3787" s="10" t="s">
        <v>11376</v>
      </c>
      <c r="C3787" s="143">
        <v>100</v>
      </c>
      <c r="D3787" s="142">
        <v>10</v>
      </c>
    </row>
    <row r="3788" spans="1:4" x14ac:dyDescent="0.2">
      <c r="A3788" s="143" t="s">
        <v>3989</v>
      </c>
      <c r="B3788" s="10" t="s">
        <v>3988</v>
      </c>
      <c r="C3788" s="143">
        <v>400</v>
      </c>
      <c r="D3788" s="142">
        <v>40</v>
      </c>
    </row>
    <row r="3789" spans="1:4" x14ac:dyDescent="0.2">
      <c r="A3789" s="143" t="s">
        <v>5402</v>
      </c>
      <c r="B3789" s="10" t="s">
        <v>5401</v>
      </c>
      <c r="C3789" s="143">
        <v>100</v>
      </c>
      <c r="D3789" s="142">
        <v>10</v>
      </c>
    </row>
    <row r="3790" spans="1:4" x14ac:dyDescent="0.2">
      <c r="A3790" s="143" t="s">
        <v>5415</v>
      </c>
      <c r="B3790" s="10" t="s">
        <v>5414</v>
      </c>
      <c r="C3790" s="143">
        <v>1000</v>
      </c>
      <c r="D3790" s="142">
        <v>100</v>
      </c>
    </row>
    <row r="3791" spans="1:4" x14ac:dyDescent="0.2">
      <c r="A3791" s="143" t="s">
        <v>8291</v>
      </c>
      <c r="B3791" s="10" t="s">
        <v>8290</v>
      </c>
      <c r="C3791" s="143">
        <v>1</v>
      </c>
      <c r="D3791" s="142">
        <v>0.1</v>
      </c>
    </row>
    <row r="3792" spans="1:4" x14ac:dyDescent="0.2">
      <c r="A3792" s="143" t="s">
        <v>5428</v>
      </c>
      <c r="B3792" s="10" t="s">
        <v>5427</v>
      </c>
      <c r="C3792" s="143">
        <v>1000</v>
      </c>
      <c r="D3792" s="142">
        <v>100</v>
      </c>
    </row>
    <row r="3793" spans="1:4" x14ac:dyDescent="0.2">
      <c r="A3793" s="143" t="s">
        <v>11526</v>
      </c>
      <c r="B3793" s="10" t="s">
        <v>11525</v>
      </c>
      <c r="C3793" s="143" t="s">
        <v>105</v>
      </c>
      <c r="D3793" s="142" t="s">
        <v>105</v>
      </c>
    </row>
    <row r="3794" spans="1:4" x14ac:dyDescent="0.2">
      <c r="A3794" s="143" t="s">
        <v>11527</v>
      </c>
      <c r="B3794" s="10" t="s">
        <v>11525</v>
      </c>
      <c r="C3794" s="143">
        <v>1000</v>
      </c>
      <c r="D3794" s="142">
        <v>100</v>
      </c>
    </row>
    <row r="3795" spans="1:4" x14ac:dyDescent="0.2">
      <c r="A3795" s="143" t="s">
        <v>5890</v>
      </c>
      <c r="B3795" s="10" t="s">
        <v>5889</v>
      </c>
      <c r="C3795" s="143">
        <v>100</v>
      </c>
      <c r="D3795" s="142">
        <v>10</v>
      </c>
    </row>
    <row r="3796" spans="1:4" x14ac:dyDescent="0.2">
      <c r="A3796" s="143" t="s">
        <v>4509</v>
      </c>
      <c r="B3796" s="10" t="s">
        <v>4508</v>
      </c>
      <c r="C3796" s="143">
        <v>400</v>
      </c>
      <c r="D3796" s="142">
        <v>40</v>
      </c>
    </row>
    <row r="3797" spans="1:4" x14ac:dyDescent="0.2">
      <c r="A3797" s="143" t="s">
        <v>5167</v>
      </c>
      <c r="B3797" s="10" t="s">
        <v>5166</v>
      </c>
      <c r="C3797" s="143">
        <v>100</v>
      </c>
      <c r="D3797" s="142">
        <v>10</v>
      </c>
    </row>
    <row r="3798" spans="1:4" x14ac:dyDescent="0.2">
      <c r="A3798" s="143" t="s">
        <v>11488</v>
      </c>
      <c r="B3798" s="10" t="s">
        <v>11487</v>
      </c>
      <c r="C3798" s="143">
        <v>1000</v>
      </c>
      <c r="D3798" s="142">
        <v>100</v>
      </c>
    </row>
    <row r="3799" spans="1:4" x14ac:dyDescent="0.2">
      <c r="A3799" s="143" t="s">
        <v>6898</v>
      </c>
      <c r="B3799" s="10" t="s">
        <v>6897</v>
      </c>
      <c r="C3799" s="143" t="s">
        <v>105</v>
      </c>
      <c r="D3799" s="142" t="s">
        <v>105</v>
      </c>
    </row>
    <row r="3800" spans="1:4" x14ac:dyDescent="0.2">
      <c r="A3800" s="143" t="s">
        <v>6899</v>
      </c>
      <c r="B3800" s="10" t="s">
        <v>6897</v>
      </c>
      <c r="C3800" s="143">
        <v>1000</v>
      </c>
      <c r="D3800" s="142">
        <v>100</v>
      </c>
    </row>
    <row r="3801" spans="1:4" x14ac:dyDescent="0.2">
      <c r="A3801" s="143" t="s">
        <v>3733</v>
      </c>
      <c r="B3801" s="10" t="s">
        <v>3732</v>
      </c>
      <c r="C3801" s="143">
        <v>100</v>
      </c>
      <c r="D3801" s="142">
        <v>10</v>
      </c>
    </row>
    <row r="3802" spans="1:4" x14ac:dyDescent="0.2">
      <c r="A3802" s="143" t="s">
        <v>6217</v>
      </c>
      <c r="B3802" s="10" t="s">
        <v>6216</v>
      </c>
      <c r="C3802" s="143">
        <v>100</v>
      </c>
      <c r="D3802" s="142">
        <v>10</v>
      </c>
    </row>
    <row r="3803" spans="1:4" x14ac:dyDescent="0.2">
      <c r="A3803" s="143" t="s">
        <v>5408</v>
      </c>
      <c r="B3803" s="10" t="s">
        <v>5407</v>
      </c>
      <c r="C3803" s="143">
        <v>100</v>
      </c>
      <c r="D3803" s="142">
        <v>10</v>
      </c>
    </row>
    <row r="3804" spans="1:4" x14ac:dyDescent="0.2">
      <c r="A3804" s="143" t="s">
        <v>6563</v>
      </c>
      <c r="B3804" s="10" t="s">
        <v>6562</v>
      </c>
      <c r="C3804" s="143" t="s">
        <v>105</v>
      </c>
      <c r="D3804" s="142" t="s">
        <v>105</v>
      </c>
    </row>
    <row r="3805" spans="1:4" x14ac:dyDescent="0.2">
      <c r="A3805" s="143" t="s">
        <v>7047</v>
      </c>
      <c r="B3805" s="10" t="s">
        <v>7046</v>
      </c>
      <c r="C3805" s="143">
        <v>1000</v>
      </c>
      <c r="D3805" s="142">
        <v>100</v>
      </c>
    </row>
    <row r="3806" spans="1:4" x14ac:dyDescent="0.2">
      <c r="A3806" s="143" t="s">
        <v>5421</v>
      </c>
      <c r="B3806" s="10" t="s">
        <v>5420</v>
      </c>
      <c r="C3806" s="143" t="s">
        <v>105</v>
      </c>
      <c r="D3806" s="142" t="s">
        <v>105</v>
      </c>
    </row>
    <row r="3807" spans="1:4" x14ac:dyDescent="0.2">
      <c r="A3807" s="143" t="s">
        <v>7003</v>
      </c>
      <c r="B3807" s="10" t="s">
        <v>7002</v>
      </c>
      <c r="C3807" s="143">
        <v>1000</v>
      </c>
      <c r="D3807" s="142">
        <v>100</v>
      </c>
    </row>
    <row r="3808" spans="1:4" x14ac:dyDescent="0.2">
      <c r="A3808" s="143" t="s">
        <v>11084</v>
      </c>
      <c r="B3808" s="10" t="s">
        <v>11083</v>
      </c>
      <c r="C3808" s="143" t="s">
        <v>105</v>
      </c>
      <c r="D3808" s="142" t="s">
        <v>105</v>
      </c>
    </row>
    <row r="3809" spans="1:4" x14ac:dyDescent="0.2">
      <c r="A3809" s="143" t="s">
        <v>11085</v>
      </c>
      <c r="B3809" s="10" t="s">
        <v>11083</v>
      </c>
      <c r="C3809" s="143">
        <v>600</v>
      </c>
      <c r="D3809" s="142">
        <v>60</v>
      </c>
    </row>
    <row r="3810" spans="1:4" x14ac:dyDescent="0.2">
      <c r="A3810" s="143" t="s">
        <v>4917</v>
      </c>
      <c r="B3810" s="10" t="s">
        <v>4916</v>
      </c>
      <c r="C3810" s="143" t="s">
        <v>105</v>
      </c>
      <c r="D3810" s="142" t="s">
        <v>105</v>
      </c>
    </row>
    <row r="3811" spans="1:4" x14ac:dyDescent="0.2">
      <c r="A3811" s="143" t="s">
        <v>2728</v>
      </c>
      <c r="B3811" s="10" t="s">
        <v>2727</v>
      </c>
      <c r="C3811" s="143">
        <v>200</v>
      </c>
      <c r="D3811" s="142">
        <v>20</v>
      </c>
    </row>
    <row r="3812" spans="1:4" x14ac:dyDescent="0.2">
      <c r="A3812" s="143" t="s">
        <v>8085</v>
      </c>
      <c r="B3812" s="10" t="s">
        <v>8084</v>
      </c>
      <c r="C3812" s="143" t="s">
        <v>105</v>
      </c>
      <c r="D3812" s="142" t="s">
        <v>105</v>
      </c>
    </row>
    <row r="3813" spans="1:4" x14ac:dyDescent="0.2">
      <c r="A3813" s="143" t="s">
        <v>8086</v>
      </c>
      <c r="B3813" s="10" t="s">
        <v>8084</v>
      </c>
      <c r="C3813" s="143">
        <v>600</v>
      </c>
      <c r="D3813" s="142">
        <v>60</v>
      </c>
    </row>
    <row r="3814" spans="1:4" x14ac:dyDescent="0.2">
      <c r="A3814" s="143" t="s">
        <v>5021</v>
      </c>
      <c r="B3814" s="10" t="s">
        <v>5020</v>
      </c>
      <c r="C3814" s="143" t="s">
        <v>105</v>
      </c>
      <c r="D3814" s="142" t="s">
        <v>105</v>
      </c>
    </row>
    <row r="3815" spans="1:4" x14ac:dyDescent="0.2">
      <c r="A3815" s="143" t="s">
        <v>5022</v>
      </c>
      <c r="B3815" s="10" t="s">
        <v>5020</v>
      </c>
      <c r="C3815" s="143">
        <v>1000</v>
      </c>
      <c r="D3815" s="142">
        <v>100</v>
      </c>
    </row>
    <row r="3816" spans="1:4" x14ac:dyDescent="0.2">
      <c r="A3816" s="143" t="s">
        <v>5364</v>
      </c>
      <c r="B3816" s="10" t="s">
        <v>5363</v>
      </c>
      <c r="C3816" s="143">
        <v>0.21</v>
      </c>
      <c r="D3816" s="142">
        <v>1.6999999999999999E-3</v>
      </c>
    </row>
    <row r="3817" spans="1:4" x14ac:dyDescent="0.2">
      <c r="A3817" s="143" t="s">
        <v>7019</v>
      </c>
      <c r="B3817" s="10" t="s">
        <v>7018</v>
      </c>
      <c r="C3817" s="143">
        <v>0.21</v>
      </c>
      <c r="D3817" s="142">
        <v>1.6999999999999999E-3</v>
      </c>
    </row>
    <row r="3818" spans="1:4" x14ac:dyDescent="0.2">
      <c r="A3818" s="143" t="s">
        <v>5419</v>
      </c>
      <c r="B3818" s="10" t="s">
        <v>5418</v>
      </c>
      <c r="C3818" s="143">
        <v>580</v>
      </c>
      <c r="D3818" s="142">
        <v>58</v>
      </c>
    </row>
    <row r="3819" spans="1:4" x14ac:dyDescent="0.2">
      <c r="A3819" s="143" t="s">
        <v>10740</v>
      </c>
      <c r="B3819" s="10" t="s">
        <v>10739</v>
      </c>
      <c r="C3819" s="143" t="s">
        <v>105</v>
      </c>
      <c r="D3819" s="142" t="s">
        <v>105</v>
      </c>
    </row>
    <row r="3820" spans="1:4" x14ac:dyDescent="0.2">
      <c r="A3820" s="143" t="s">
        <v>10741</v>
      </c>
      <c r="B3820" s="10" t="s">
        <v>10739</v>
      </c>
      <c r="C3820" s="143">
        <v>600</v>
      </c>
      <c r="D3820" s="142">
        <v>60</v>
      </c>
    </row>
    <row r="3821" spans="1:4" x14ac:dyDescent="0.2">
      <c r="A3821" s="143" t="s">
        <v>10723</v>
      </c>
      <c r="B3821" s="10" t="s">
        <v>10722</v>
      </c>
      <c r="C3821" s="143" t="s">
        <v>105</v>
      </c>
      <c r="D3821" s="142" t="s">
        <v>105</v>
      </c>
    </row>
    <row r="3822" spans="1:4" x14ac:dyDescent="0.2">
      <c r="A3822" s="143" t="s">
        <v>10734</v>
      </c>
      <c r="B3822" s="10" t="s">
        <v>10733</v>
      </c>
      <c r="C3822" s="143" t="s">
        <v>105</v>
      </c>
      <c r="D3822" s="142" t="s">
        <v>105</v>
      </c>
    </row>
    <row r="3823" spans="1:4" x14ac:dyDescent="0.2">
      <c r="A3823" s="143" t="s">
        <v>5888</v>
      </c>
      <c r="B3823" s="10" t="s">
        <v>5887</v>
      </c>
      <c r="C3823" s="143">
        <v>100</v>
      </c>
      <c r="D3823" s="142">
        <v>10</v>
      </c>
    </row>
    <row r="3824" spans="1:4" x14ac:dyDescent="0.2">
      <c r="A3824" s="143" t="s">
        <v>10751</v>
      </c>
      <c r="B3824" s="10" t="s">
        <v>10750</v>
      </c>
      <c r="C3824" s="143" t="s">
        <v>105</v>
      </c>
      <c r="D3824" s="142" t="s">
        <v>105</v>
      </c>
    </row>
    <row r="3825" spans="1:4" x14ac:dyDescent="0.2">
      <c r="A3825" s="143" t="s">
        <v>7906</v>
      </c>
      <c r="B3825" s="10" t="s">
        <v>7905</v>
      </c>
      <c r="C3825" s="143">
        <v>100</v>
      </c>
      <c r="D3825" s="142">
        <v>10</v>
      </c>
    </row>
    <row r="3826" spans="1:4" x14ac:dyDescent="0.2">
      <c r="A3826" s="143" t="s">
        <v>10743</v>
      </c>
      <c r="B3826" s="10" t="s">
        <v>10742</v>
      </c>
      <c r="C3826" s="143" t="s">
        <v>105</v>
      </c>
      <c r="D3826" s="142" t="s">
        <v>105</v>
      </c>
    </row>
    <row r="3827" spans="1:4" x14ac:dyDescent="0.2">
      <c r="A3827" s="143" t="s">
        <v>11423</v>
      </c>
      <c r="B3827" s="10" t="s">
        <v>11422</v>
      </c>
      <c r="C3827" s="143" t="s">
        <v>105</v>
      </c>
      <c r="D3827" s="142" t="s">
        <v>105</v>
      </c>
    </row>
    <row r="3828" spans="1:4" x14ac:dyDescent="0.2">
      <c r="A3828" s="143" t="s">
        <v>8245</v>
      </c>
      <c r="B3828" s="10" t="s">
        <v>8244</v>
      </c>
      <c r="C3828" s="143">
        <v>40</v>
      </c>
      <c r="D3828" s="142">
        <v>4</v>
      </c>
    </row>
    <row r="3829" spans="1:4" x14ac:dyDescent="0.2">
      <c r="A3829" s="143" t="s">
        <v>6867</v>
      </c>
      <c r="B3829" s="10" t="s">
        <v>6866</v>
      </c>
      <c r="C3829" s="143" t="s">
        <v>105</v>
      </c>
      <c r="D3829" s="142" t="s">
        <v>105</v>
      </c>
    </row>
    <row r="3830" spans="1:4" x14ac:dyDescent="0.2">
      <c r="A3830" s="143" t="s">
        <v>6868</v>
      </c>
      <c r="B3830" s="10" t="s">
        <v>6866</v>
      </c>
      <c r="C3830" s="143">
        <v>1000</v>
      </c>
      <c r="D3830" s="142">
        <v>100</v>
      </c>
    </row>
    <row r="3831" spans="1:4" x14ac:dyDescent="0.2">
      <c r="A3831" s="143" t="s">
        <v>11294</v>
      </c>
      <c r="B3831" s="10" t="s">
        <v>11293</v>
      </c>
      <c r="C3831" s="143">
        <v>100</v>
      </c>
      <c r="D3831" s="142">
        <v>10</v>
      </c>
    </row>
    <row r="3832" spans="1:4" x14ac:dyDescent="0.2">
      <c r="A3832" s="143" t="s">
        <v>11524</v>
      </c>
      <c r="B3832" s="10" t="s">
        <v>11523</v>
      </c>
      <c r="C3832" s="143">
        <v>50</v>
      </c>
      <c r="D3832" s="142">
        <v>5</v>
      </c>
    </row>
    <row r="3833" spans="1:4" x14ac:dyDescent="0.2">
      <c r="A3833" s="143" t="s">
        <v>11514</v>
      </c>
      <c r="B3833" s="10" t="s">
        <v>11513</v>
      </c>
      <c r="C3833" s="143">
        <v>400</v>
      </c>
      <c r="D3833" s="142">
        <v>40</v>
      </c>
    </row>
    <row r="3834" spans="1:4" x14ac:dyDescent="0.2">
      <c r="A3834" s="143" t="s">
        <v>11518</v>
      </c>
      <c r="B3834" s="10" t="s">
        <v>11517</v>
      </c>
      <c r="C3834" s="143" t="s">
        <v>105</v>
      </c>
      <c r="D3834" s="142" t="s">
        <v>105</v>
      </c>
    </row>
    <row r="3835" spans="1:4" x14ac:dyDescent="0.2">
      <c r="A3835" s="143" t="s">
        <v>11519</v>
      </c>
      <c r="B3835" s="10" t="s">
        <v>11517</v>
      </c>
      <c r="C3835" s="143">
        <v>1000</v>
      </c>
      <c r="D3835" s="142">
        <v>100</v>
      </c>
    </row>
    <row r="3836" spans="1:4" x14ac:dyDescent="0.2">
      <c r="A3836" s="143" t="s">
        <v>10727</v>
      </c>
      <c r="B3836" s="10" t="s">
        <v>10726</v>
      </c>
      <c r="C3836" s="143" t="s">
        <v>105</v>
      </c>
      <c r="D3836" s="142" t="s">
        <v>105</v>
      </c>
    </row>
    <row r="3837" spans="1:4" x14ac:dyDescent="0.2">
      <c r="A3837" s="143" t="s">
        <v>7084</v>
      </c>
      <c r="B3837" s="10" t="s">
        <v>7083</v>
      </c>
      <c r="C3837" s="143" t="s">
        <v>105</v>
      </c>
      <c r="D3837" s="142" t="s">
        <v>105</v>
      </c>
    </row>
    <row r="3838" spans="1:4" x14ac:dyDescent="0.2">
      <c r="A3838" s="143" t="s">
        <v>7085</v>
      </c>
      <c r="B3838" s="10" t="s">
        <v>7083</v>
      </c>
      <c r="C3838" s="143">
        <v>1000</v>
      </c>
      <c r="D3838" s="142">
        <v>100</v>
      </c>
    </row>
    <row r="3839" spans="1:4" x14ac:dyDescent="0.2">
      <c r="A3839" s="143" t="s">
        <v>10900</v>
      </c>
      <c r="B3839" s="10" t="s">
        <v>10899</v>
      </c>
      <c r="C3839" s="143">
        <v>27</v>
      </c>
      <c r="D3839" s="142">
        <v>2</v>
      </c>
    </row>
    <row r="3840" spans="1:4" x14ac:dyDescent="0.2">
      <c r="A3840" s="143" t="s">
        <v>3983</v>
      </c>
      <c r="B3840" s="10" t="s">
        <v>3982</v>
      </c>
      <c r="C3840" s="143">
        <v>100</v>
      </c>
      <c r="D3840" s="142">
        <v>10</v>
      </c>
    </row>
    <row r="3841" spans="1:4" x14ac:dyDescent="0.2">
      <c r="A3841" s="143" t="s">
        <v>5417</v>
      </c>
      <c r="B3841" s="10" t="s">
        <v>5416</v>
      </c>
      <c r="C3841" s="143">
        <v>100</v>
      </c>
      <c r="D3841" s="142">
        <v>10</v>
      </c>
    </row>
    <row r="3842" spans="1:4" x14ac:dyDescent="0.2">
      <c r="A3842" s="143" t="s">
        <v>7021</v>
      </c>
      <c r="B3842" s="10" t="s">
        <v>7020</v>
      </c>
      <c r="C3842" s="143" t="s">
        <v>105</v>
      </c>
      <c r="D3842" s="142" t="s">
        <v>105</v>
      </c>
    </row>
    <row r="3843" spans="1:4" x14ac:dyDescent="0.2">
      <c r="A3843" s="143" t="s">
        <v>7022</v>
      </c>
      <c r="B3843" s="10" t="s">
        <v>7020</v>
      </c>
      <c r="C3843" s="143">
        <v>1000</v>
      </c>
      <c r="D3843" s="142">
        <v>100</v>
      </c>
    </row>
    <row r="3844" spans="1:4" x14ac:dyDescent="0.2">
      <c r="A3844" s="143" t="s">
        <v>7099</v>
      </c>
      <c r="B3844" s="10" t="s">
        <v>7098</v>
      </c>
      <c r="C3844" s="143" t="s">
        <v>105</v>
      </c>
      <c r="D3844" s="142" t="s">
        <v>105</v>
      </c>
    </row>
    <row r="3845" spans="1:4" x14ac:dyDescent="0.2">
      <c r="A3845" s="143" t="s">
        <v>7100</v>
      </c>
      <c r="B3845" s="10" t="s">
        <v>7098</v>
      </c>
      <c r="C3845" s="143">
        <v>1000</v>
      </c>
      <c r="D3845" s="142">
        <v>100</v>
      </c>
    </row>
    <row r="3846" spans="1:4" x14ac:dyDescent="0.2">
      <c r="A3846" s="143" t="s">
        <v>9402</v>
      </c>
      <c r="B3846" s="10" t="s">
        <v>9401</v>
      </c>
      <c r="C3846" s="143">
        <v>400</v>
      </c>
      <c r="D3846" s="142">
        <v>40</v>
      </c>
    </row>
    <row r="3847" spans="1:4" x14ac:dyDescent="0.2">
      <c r="A3847" s="143" t="s">
        <v>7069</v>
      </c>
      <c r="B3847" s="10" t="s">
        <v>7068</v>
      </c>
      <c r="C3847" s="143" t="s">
        <v>105</v>
      </c>
      <c r="D3847" s="142" t="s">
        <v>105</v>
      </c>
    </row>
    <row r="3848" spans="1:4" x14ac:dyDescent="0.2">
      <c r="A3848" s="143" t="s">
        <v>7070</v>
      </c>
      <c r="B3848" s="10" t="s">
        <v>7068</v>
      </c>
      <c r="C3848" s="143">
        <v>1000</v>
      </c>
      <c r="D3848" s="142">
        <v>100</v>
      </c>
    </row>
    <row r="3849" spans="1:4" x14ac:dyDescent="0.2">
      <c r="A3849" s="143" t="s">
        <v>7058</v>
      </c>
      <c r="B3849" s="10" t="s">
        <v>7057</v>
      </c>
      <c r="C3849" s="143" t="s">
        <v>105</v>
      </c>
      <c r="D3849" s="142" t="s">
        <v>105</v>
      </c>
    </row>
    <row r="3850" spans="1:4" x14ac:dyDescent="0.2">
      <c r="A3850" s="143" t="s">
        <v>7059</v>
      </c>
      <c r="B3850" s="10" t="s">
        <v>7057</v>
      </c>
      <c r="C3850" s="143">
        <v>1000</v>
      </c>
      <c r="D3850" s="142">
        <v>100</v>
      </c>
    </row>
    <row r="3851" spans="1:4" x14ac:dyDescent="0.2">
      <c r="A3851" s="143" t="s">
        <v>7055</v>
      </c>
      <c r="B3851" s="10" t="s">
        <v>7054</v>
      </c>
      <c r="C3851" s="143" t="s">
        <v>105</v>
      </c>
      <c r="D3851" s="142" t="s">
        <v>105</v>
      </c>
    </row>
    <row r="3852" spans="1:4" x14ac:dyDescent="0.2">
      <c r="A3852" s="143" t="s">
        <v>7056</v>
      </c>
      <c r="B3852" s="10" t="s">
        <v>7054</v>
      </c>
      <c r="C3852" s="143">
        <v>1000</v>
      </c>
      <c r="D3852" s="142">
        <v>100</v>
      </c>
    </row>
    <row r="3853" spans="1:4" x14ac:dyDescent="0.2">
      <c r="A3853" s="143" t="s">
        <v>9714</v>
      </c>
      <c r="B3853" s="10" t="s">
        <v>9713</v>
      </c>
      <c r="C3853" s="143">
        <v>1000</v>
      </c>
      <c r="D3853" s="142">
        <v>100</v>
      </c>
    </row>
    <row r="3854" spans="1:4" x14ac:dyDescent="0.2">
      <c r="A3854" s="143" t="s">
        <v>5026</v>
      </c>
      <c r="B3854" s="10" t="s">
        <v>5025</v>
      </c>
      <c r="C3854" s="143">
        <v>1000</v>
      </c>
      <c r="D3854" s="142">
        <v>100</v>
      </c>
    </row>
    <row r="3855" spans="1:4" x14ac:dyDescent="0.2">
      <c r="A3855" s="143" t="s">
        <v>5406</v>
      </c>
      <c r="B3855" s="10" t="s">
        <v>5405</v>
      </c>
      <c r="C3855" s="143">
        <v>100</v>
      </c>
      <c r="D3855" s="142">
        <v>10</v>
      </c>
    </row>
    <row r="3856" spans="1:4" x14ac:dyDescent="0.2">
      <c r="A3856" s="143" t="s">
        <v>5404</v>
      </c>
      <c r="B3856" s="10" t="s">
        <v>5403</v>
      </c>
      <c r="C3856" s="143">
        <v>100</v>
      </c>
      <c r="D3856" s="142">
        <v>10</v>
      </c>
    </row>
    <row r="3857" spans="1:4" x14ac:dyDescent="0.2">
      <c r="A3857" s="143" t="s">
        <v>7111</v>
      </c>
      <c r="B3857" s="10" t="s">
        <v>7110</v>
      </c>
      <c r="C3857" s="143" t="s">
        <v>105</v>
      </c>
      <c r="D3857" s="142" t="s">
        <v>105</v>
      </c>
    </row>
    <row r="3858" spans="1:4" x14ac:dyDescent="0.2">
      <c r="A3858" s="143" t="s">
        <v>7112</v>
      </c>
      <c r="B3858" s="10" t="s">
        <v>7110</v>
      </c>
      <c r="C3858" s="143">
        <v>1000</v>
      </c>
      <c r="D3858" s="142">
        <v>100</v>
      </c>
    </row>
    <row r="3859" spans="1:4" x14ac:dyDescent="0.2">
      <c r="A3859" s="143" t="s">
        <v>11292</v>
      </c>
      <c r="B3859" s="10" t="s">
        <v>11291</v>
      </c>
      <c r="C3859" s="143">
        <v>175</v>
      </c>
      <c r="D3859" s="142">
        <v>18</v>
      </c>
    </row>
    <row r="3860" spans="1:4" x14ac:dyDescent="0.2">
      <c r="A3860" s="143" t="s">
        <v>3739</v>
      </c>
      <c r="B3860" s="10" t="s">
        <v>3738</v>
      </c>
      <c r="C3860" s="143">
        <v>400</v>
      </c>
      <c r="D3860" s="142">
        <v>40</v>
      </c>
    </row>
    <row r="3861" spans="1:4" x14ac:dyDescent="0.2">
      <c r="A3861" s="143" t="s">
        <v>6614</v>
      </c>
      <c r="B3861" s="10" t="s">
        <v>6613</v>
      </c>
      <c r="C3861" s="143">
        <v>600</v>
      </c>
      <c r="D3861" s="142">
        <v>60</v>
      </c>
    </row>
    <row r="3862" spans="1:4" x14ac:dyDescent="0.2">
      <c r="A3862" s="143" t="s">
        <v>1110</v>
      </c>
      <c r="B3862" s="10" t="s">
        <v>1109</v>
      </c>
      <c r="C3862" s="143">
        <v>600</v>
      </c>
      <c r="D3862" s="142">
        <v>60</v>
      </c>
    </row>
    <row r="3863" spans="1:4" x14ac:dyDescent="0.2">
      <c r="A3863" s="143" t="s">
        <v>297</v>
      </c>
      <c r="B3863" s="10" t="s">
        <v>296</v>
      </c>
      <c r="C3863" s="143">
        <v>50</v>
      </c>
      <c r="D3863" s="142">
        <v>5</v>
      </c>
    </row>
    <row r="3864" spans="1:4" x14ac:dyDescent="0.2">
      <c r="A3864" s="143" t="s">
        <v>1541</v>
      </c>
      <c r="B3864" s="10" t="s">
        <v>1540</v>
      </c>
      <c r="C3864" s="143">
        <v>100</v>
      </c>
      <c r="D3864" s="142">
        <v>10</v>
      </c>
    </row>
    <row r="3865" spans="1:4" x14ac:dyDescent="0.2">
      <c r="A3865" s="143" t="s">
        <v>1539</v>
      </c>
      <c r="B3865" s="10" t="s">
        <v>1538</v>
      </c>
      <c r="C3865" s="143">
        <v>100</v>
      </c>
      <c r="D3865" s="142">
        <v>10</v>
      </c>
    </row>
    <row r="3866" spans="1:4" x14ac:dyDescent="0.2">
      <c r="A3866" s="143" t="s">
        <v>11283</v>
      </c>
      <c r="B3866" s="10" t="s">
        <v>11282</v>
      </c>
      <c r="C3866" s="143">
        <v>1000</v>
      </c>
      <c r="D3866" s="142">
        <v>100</v>
      </c>
    </row>
    <row r="3867" spans="1:4" x14ac:dyDescent="0.2">
      <c r="A3867" s="143" t="s">
        <v>9400</v>
      </c>
      <c r="B3867" s="10" t="s">
        <v>9399</v>
      </c>
      <c r="C3867" s="143">
        <v>400</v>
      </c>
      <c r="D3867" s="142">
        <v>40</v>
      </c>
    </row>
    <row r="3868" spans="1:4" x14ac:dyDescent="0.2">
      <c r="A3868" s="143" t="s">
        <v>9394</v>
      </c>
      <c r="B3868" s="10" t="s">
        <v>9393</v>
      </c>
      <c r="C3868" s="143">
        <v>400</v>
      </c>
      <c r="D3868" s="142">
        <v>40</v>
      </c>
    </row>
    <row r="3869" spans="1:4" x14ac:dyDescent="0.2">
      <c r="A3869" s="143" t="s">
        <v>9390</v>
      </c>
      <c r="B3869" s="10" t="s">
        <v>9389</v>
      </c>
      <c r="C3869" s="143">
        <v>400</v>
      </c>
      <c r="D3869" s="142">
        <v>40</v>
      </c>
    </row>
    <row r="3870" spans="1:4" x14ac:dyDescent="0.2">
      <c r="A3870" s="143" t="s">
        <v>11087</v>
      </c>
      <c r="B3870" s="10" t="s">
        <v>11086</v>
      </c>
      <c r="C3870" s="143">
        <v>600</v>
      </c>
      <c r="D3870" s="142">
        <v>60</v>
      </c>
    </row>
    <row r="3871" spans="1:4" x14ac:dyDescent="0.2">
      <c r="A3871" s="143" t="s">
        <v>9134</v>
      </c>
      <c r="B3871" s="10" t="s">
        <v>9133</v>
      </c>
      <c r="C3871" s="143">
        <v>100</v>
      </c>
      <c r="D3871" s="142">
        <v>10</v>
      </c>
    </row>
    <row r="3872" spans="1:4" x14ac:dyDescent="0.2">
      <c r="A3872" s="143" t="s">
        <v>9136</v>
      </c>
      <c r="B3872" s="10" t="s">
        <v>9135</v>
      </c>
      <c r="C3872" s="143">
        <v>100</v>
      </c>
      <c r="D3872" s="142">
        <v>10</v>
      </c>
    </row>
    <row r="3873" spans="1:4" x14ac:dyDescent="0.2">
      <c r="A3873" s="143" t="s">
        <v>8134</v>
      </c>
      <c r="B3873" s="10" t="s">
        <v>8133</v>
      </c>
      <c r="C3873" s="143">
        <v>340</v>
      </c>
      <c r="D3873" s="142">
        <v>34</v>
      </c>
    </row>
    <row r="3874" spans="1:4" x14ac:dyDescent="0.2">
      <c r="A3874" s="143" t="s">
        <v>2456</v>
      </c>
      <c r="B3874" s="10" t="s">
        <v>2455</v>
      </c>
      <c r="C3874" s="143">
        <v>440</v>
      </c>
      <c r="D3874" s="142">
        <v>44</v>
      </c>
    </row>
    <row r="3875" spans="1:4" x14ac:dyDescent="0.2">
      <c r="A3875" s="143" t="s">
        <v>2720</v>
      </c>
      <c r="B3875" s="10" t="s">
        <v>2719</v>
      </c>
      <c r="C3875" s="143">
        <v>2</v>
      </c>
      <c r="D3875" s="142">
        <v>0.2</v>
      </c>
    </row>
    <row r="3876" spans="1:4" x14ac:dyDescent="0.2">
      <c r="A3876" s="143" t="s">
        <v>1913</v>
      </c>
      <c r="B3876" s="10" t="s">
        <v>1912</v>
      </c>
      <c r="C3876" s="143" t="s">
        <v>105</v>
      </c>
      <c r="D3876" s="142" t="s">
        <v>105</v>
      </c>
    </row>
    <row r="3877" spans="1:4" x14ac:dyDescent="0.2">
      <c r="A3877" s="143" t="s">
        <v>1914</v>
      </c>
      <c r="B3877" s="10" t="s">
        <v>1912</v>
      </c>
      <c r="C3877" s="143">
        <v>1000</v>
      </c>
      <c r="D3877" s="142">
        <v>100</v>
      </c>
    </row>
    <row r="3878" spans="1:4" x14ac:dyDescent="0.2">
      <c r="A3878" s="143" t="s">
        <v>1534</v>
      </c>
      <c r="B3878" s="10" t="s">
        <v>1533</v>
      </c>
      <c r="C3878" s="143">
        <v>100</v>
      </c>
      <c r="D3878" s="142">
        <v>10</v>
      </c>
    </row>
    <row r="3879" spans="1:4" x14ac:dyDescent="0.2">
      <c r="A3879" s="143" t="s">
        <v>1535</v>
      </c>
      <c r="B3879" s="10" t="s">
        <v>1533</v>
      </c>
      <c r="C3879" s="143" t="s">
        <v>105</v>
      </c>
      <c r="D3879" s="142" t="s">
        <v>105</v>
      </c>
    </row>
    <row r="3880" spans="1:4" x14ac:dyDescent="0.2">
      <c r="A3880" s="143" t="s">
        <v>10055</v>
      </c>
      <c r="B3880" s="10" t="s">
        <v>10054</v>
      </c>
      <c r="C3880" s="143" t="s">
        <v>105</v>
      </c>
      <c r="D3880" s="142" t="s">
        <v>105</v>
      </c>
    </row>
    <row r="3881" spans="1:4" x14ac:dyDescent="0.2">
      <c r="A3881" s="143" t="s">
        <v>2133</v>
      </c>
      <c r="B3881" s="10" t="s">
        <v>2132</v>
      </c>
      <c r="C3881" s="143">
        <v>3500</v>
      </c>
      <c r="D3881" s="142">
        <v>350</v>
      </c>
    </row>
    <row r="3882" spans="1:4" x14ac:dyDescent="0.2">
      <c r="A3882" s="143" t="s">
        <v>1508</v>
      </c>
      <c r="B3882" s="10" t="s">
        <v>1507</v>
      </c>
      <c r="C3882" s="143">
        <v>2200</v>
      </c>
      <c r="D3882" s="142">
        <v>220</v>
      </c>
    </row>
    <row r="3883" spans="1:4" x14ac:dyDescent="0.2">
      <c r="A3883" s="143" t="s">
        <v>10661</v>
      </c>
      <c r="B3883" s="10" t="s">
        <v>10660</v>
      </c>
      <c r="C3883" s="143">
        <v>24</v>
      </c>
      <c r="D3883" s="142">
        <v>2.4</v>
      </c>
    </row>
    <row r="3884" spans="1:4" x14ac:dyDescent="0.2">
      <c r="A3884" s="143" t="s">
        <v>2276</v>
      </c>
      <c r="B3884" s="10" t="s">
        <v>2275</v>
      </c>
      <c r="C3884" s="143">
        <v>650</v>
      </c>
      <c r="D3884" s="142">
        <v>65</v>
      </c>
    </row>
    <row r="3885" spans="1:4" x14ac:dyDescent="0.2">
      <c r="A3885" s="143" t="s">
        <v>1000</v>
      </c>
      <c r="B3885" s="10" t="s">
        <v>999</v>
      </c>
      <c r="C3885" s="143">
        <v>2700</v>
      </c>
      <c r="D3885" s="142">
        <v>270</v>
      </c>
    </row>
    <row r="3886" spans="1:4" x14ac:dyDescent="0.2">
      <c r="A3886" s="143" t="s">
        <v>9921</v>
      </c>
      <c r="B3886" s="10" t="s">
        <v>9920</v>
      </c>
      <c r="C3886" s="143">
        <v>30</v>
      </c>
      <c r="D3886" s="142">
        <v>3</v>
      </c>
    </row>
    <row r="3887" spans="1:4" x14ac:dyDescent="0.2">
      <c r="A3887" s="143" t="s">
        <v>492</v>
      </c>
      <c r="B3887" s="10" t="s">
        <v>491</v>
      </c>
      <c r="C3887" s="143">
        <v>700</v>
      </c>
      <c r="D3887" s="142">
        <v>70</v>
      </c>
    </row>
    <row r="3888" spans="1:4" x14ac:dyDescent="0.2">
      <c r="A3888" s="143" t="s">
        <v>2163</v>
      </c>
      <c r="B3888" s="10" t="s">
        <v>2162</v>
      </c>
      <c r="C3888" s="143">
        <v>500</v>
      </c>
      <c r="D3888" s="142">
        <v>50</v>
      </c>
    </row>
    <row r="3889" spans="1:4" x14ac:dyDescent="0.2">
      <c r="A3889" s="143" t="s">
        <v>2834</v>
      </c>
      <c r="B3889" s="10" t="s">
        <v>2833</v>
      </c>
      <c r="C3889" s="143">
        <v>5600</v>
      </c>
      <c r="D3889" s="142">
        <v>540</v>
      </c>
    </row>
    <row r="3890" spans="1:4" x14ac:dyDescent="0.2">
      <c r="A3890" s="143" t="s">
        <v>8673</v>
      </c>
      <c r="B3890" s="10" t="s">
        <v>8672</v>
      </c>
      <c r="C3890" s="143">
        <v>1250</v>
      </c>
      <c r="D3890" s="142">
        <v>125</v>
      </c>
    </row>
    <row r="3891" spans="1:4" x14ac:dyDescent="0.2">
      <c r="A3891" s="143" t="s">
        <v>2883</v>
      </c>
      <c r="B3891" s="10" t="s">
        <v>2882</v>
      </c>
      <c r="C3891" s="143">
        <v>1700</v>
      </c>
      <c r="D3891" s="142">
        <v>330</v>
      </c>
    </row>
    <row r="3892" spans="1:4" x14ac:dyDescent="0.2">
      <c r="A3892" s="143" t="s">
        <v>1612</v>
      </c>
      <c r="B3892" s="10" t="s">
        <v>1611</v>
      </c>
      <c r="C3892" s="143">
        <v>3500</v>
      </c>
      <c r="D3892" s="142">
        <v>350</v>
      </c>
    </row>
    <row r="3893" spans="1:4" x14ac:dyDescent="0.2">
      <c r="A3893" s="143" t="s">
        <v>8659</v>
      </c>
      <c r="B3893" s="10" t="s">
        <v>8658</v>
      </c>
      <c r="C3893" s="143">
        <v>290</v>
      </c>
      <c r="D3893" s="142">
        <v>3.3</v>
      </c>
    </row>
    <row r="3894" spans="1:4" x14ac:dyDescent="0.2">
      <c r="A3894" s="143" t="s">
        <v>8796</v>
      </c>
      <c r="B3894" s="10" t="s">
        <v>8795</v>
      </c>
      <c r="C3894" s="143">
        <v>500</v>
      </c>
      <c r="D3894" s="142">
        <v>50</v>
      </c>
    </row>
    <row r="3895" spans="1:4" x14ac:dyDescent="0.2">
      <c r="A3895" s="143" t="s">
        <v>8792</v>
      </c>
      <c r="B3895" s="10" t="s">
        <v>8791</v>
      </c>
      <c r="C3895" s="143">
        <v>90</v>
      </c>
      <c r="D3895" s="142">
        <v>9</v>
      </c>
    </row>
    <row r="3896" spans="1:4" x14ac:dyDescent="0.2">
      <c r="A3896" s="143" t="s">
        <v>12230</v>
      </c>
      <c r="B3896" s="10" t="s">
        <v>12229</v>
      </c>
      <c r="C3896" s="143">
        <v>100</v>
      </c>
      <c r="D3896" s="142">
        <v>10</v>
      </c>
    </row>
    <row r="3897" spans="1:4" x14ac:dyDescent="0.2">
      <c r="A3897" s="143" t="s">
        <v>973</v>
      </c>
      <c r="B3897" s="10" t="s">
        <v>972</v>
      </c>
      <c r="C3897" s="143" t="s">
        <v>105</v>
      </c>
      <c r="D3897" s="142" t="s">
        <v>105</v>
      </c>
    </row>
    <row r="3898" spans="1:4" x14ac:dyDescent="0.2">
      <c r="A3898" s="143" t="s">
        <v>974</v>
      </c>
      <c r="B3898" s="10" t="s">
        <v>972</v>
      </c>
      <c r="C3898" s="143">
        <v>1000</v>
      </c>
      <c r="D3898" s="142">
        <v>100</v>
      </c>
    </row>
    <row r="3899" spans="1:4" x14ac:dyDescent="0.2">
      <c r="A3899" s="143" t="s">
        <v>6358</v>
      </c>
      <c r="B3899" s="10" t="s">
        <v>6357</v>
      </c>
      <c r="C3899" s="143" t="s">
        <v>105</v>
      </c>
      <c r="D3899" s="142" t="s">
        <v>105</v>
      </c>
    </row>
    <row r="3900" spans="1:4" x14ac:dyDescent="0.2">
      <c r="A3900" s="143" t="s">
        <v>6359</v>
      </c>
      <c r="B3900" s="10" t="s">
        <v>6357</v>
      </c>
      <c r="C3900" s="143">
        <v>1000</v>
      </c>
      <c r="D3900" s="142">
        <v>100</v>
      </c>
    </row>
    <row r="3901" spans="1:4" x14ac:dyDescent="0.2">
      <c r="A3901" s="143" t="s">
        <v>2771</v>
      </c>
      <c r="B3901" s="10" t="s">
        <v>2770</v>
      </c>
      <c r="C3901" s="143">
        <v>100</v>
      </c>
      <c r="D3901" s="142">
        <v>10</v>
      </c>
    </row>
    <row r="3902" spans="1:4" x14ac:dyDescent="0.2">
      <c r="A3902" s="143" t="s">
        <v>9305</v>
      </c>
      <c r="B3902" s="10" t="s">
        <v>9304</v>
      </c>
      <c r="C3902" s="143">
        <v>1</v>
      </c>
      <c r="D3902" s="142">
        <v>0.1</v>
      </c>
    </row>
    <row r="3903" spans="1:4" x14ac:dyDescent="0.2">
      <c r="A3903" s="143" t="s">
        <v>5253</v>
      </c>
      <c r="B3903" s="10" t="s">
        <v>5252</v>
      </c>
      <c r="C3903" s="143" t="s">
        <v>105</v>
      </c>
      <c r="D3903" s="142" t="s">
        <v>105</v>
      </c>
    </row>
    <row r="3904" spans="1:4" x14ac:dyDescent="0.2">
      <c r="A3904" s="143" t="s">
        <v>9110</v>
      </c>
      <c r="B3904" s="10" t="s">
        <v>9109</v>
      </c>
      <c r="C3904" s="143">
        <v>40</v>
      </c>
      <c r="D3904" s="142">
        <v>4</v>
      </c>
    </row>
    <row r="3905" spans="1:4" x14ac:dyDescent="0.2">
      <c r="A3905" s="143" t="s">
        <v>1991</v>
      </c>
      <c r="B3905" s="10" t="s">
        <v>1990</v>
      </c>
      <c r="C3905" s="143">
        <v>350</v>
      </c>
      <c r="D3905" s="142">
        <v>35</v>
      </c>
    </row>
    <row r="3906" spans="1:4" x14ac:dyDescent="0.2">
      <c r="A3906" s="143" t="s">
        <v>1271</v>
      </c>
      <c r="B3906" s="10" t="s">
        <v>1270</v>
      </c>
      <c r="C3906" s="143">
        <v>340</v>
      </c>
      <c r="D3906" s="142">
        <v>34</v>
      </c>
    </row>
    <row r="3907" spans="1:4" x14ac:dyDescent="0.2">
      <c r="A3907" s="143" t="s">
        <v>7593</v>
      </c>
      <c r="B3907" s="10" t="s">
        <v>7592</v>
      </c>
      <c r="C3907" s="143">
        <v>1000</v>
      </c>
      <c r="D3907" s="142">
        <v>100</v>
      </c>
    </row>
    <row r="3908" spans="1:4" x14ac:dyDescent="0.2">
      <c r="A3908" s="143" t="s">
        <v>3230</v>
      </c>
      <c r="B3908" s="10" t="s">
        <v>3229</v>
      </c>
      <c r="C3908" s="143">
        <v>240</v>
      </c>
      <c r="D3908" s="142">
        <v>24</v>
      </c>
    </row>
    <row r="3909" spans="1:4" x14ac:dyDescent="0.2">
      <c r="A3909" s="143" t="s">
        <v>5587</v>
      </c>
      <c r="B3909" s="10" t="s">
        <v>5586</v>
      </c>
      <c r="C3909" s="143">
        <v>2200</v>
      </c>
      <c r="D3909" s="142">
        <v>220</v>
      </c>
    </row>
    <row r="3910" spans="1:4" x14ac:dyDescent="0.2">
      <c r="A3910" s="143" t="s">
        <v>2147</v>
      </c>
      <c r="B3910" s="10" t="s">
        <v>2146</v>
      </c>
      <c r="C3910" s="143">
        <v>1000</v>
      </c>
      <c r="D3910" s="142">
        <v>100</v>
      </c>
    </row>
    <row r="3911" spans="1:4" x14ac:dyDescent="0.2">
      <c r="A3911" s="143" t="s">
        <v>9837</v>
      </c>
      <c r="B3911" s="10" t="s">
        <v>9836</v>
      </c>
      <c r="C3911" s="143">
        <v>1250</v>
      </c>
      <c r="D3911" s="142">
        <v>125</v>
      </c>
    </row>
    <row r="3912" spans="1:4" x14ac:dyDescent="0.2">
      <c r="A3912" s="143" t="s">
        <v>10147</v>
      </c>
      <c r="B3912" s="10" t="s">
        <v>10146</v>
      </c>
      <c r="C3912" s="143">
        <v>250</v>
      </c>
      <c r="D3912" s="142">
        <v>48</v>
      </c>
    </row>
    <row r="3913" spans="1:4" x14ac:dyDescent="0.2">
      <c r="A3913" s="143" t="s">
        <v>2981</v>
      </c>
      <c r="B3913" s="10" t="s">
        <v>2980</v>
      </c>
      <c r="C3913" s="143">
        <v>80</v>
      </c>
      <c r="D3913" s="142">
        <v>8</v>
      </c>
    </row>
    <row r="3914" spans="1:4" x14ac:dyDescent="0.2">
      <c r="A3914" s="143" t="s">
        <v>2304</v>
      </c>
      <c r="B3914" s="10" t="s">
        <v>2303</v>
      </c>
      <c r="C3914" s="143">
        <v>660</v>
      </c>
      <c r="D3914" s="142">
        <v>66</v>
      </c>
    </row>
    <row r="3915" spans="1:4" x14ac:dyDescent="0.2">
      <c r="A3915" s="143" t="s">
        <v>2858</v>
      </c>
      <c r="B3915" s="10" t="s">
        <v>2857</v>
      </c>
      <c r="C3915" s="143">
        <v>2000</v>
      </c>
      <c r="D3915" s="142">
        <v>200</v>
      </c>
    </row>
    <row r="3916" spans="1:4" x14ac:dyDescent="0.2">
      <c r="A3916" s="143" t="s">
        <v>8450</v>
      </c>
      <c r="B3916" s="10" t="s">
        <v>8449</v>
      </c>
      <c r="C3916" s="143">
        <v>12800</v>
      </c>
      <c r="D3916" s="142">
        <v>1280</v>
      </c>
    </row>
    <row r="3917" spans="1:4" x14ac:dyDescent="0.2">
      <c r="A3917" s="143" t="s">
        <v>6625</v>
      </c>
      <c r="B3917" s="10" t="s">
        <v>6624</v>
      </c>
      <c r="C3917" s="143">
        <v>500</v>
      </c>
      <c r="D3917" s="142">
        <v>50</v>
      </c>
    </row>
    <row r="3918" spans="1:4" x14ac:dyDescent="0.2">
      <c r="A3918" s="143" t="s">
        <v>5938</v>
      </c>
      <c r="B3918" s="10" t="s">
        <v>5937</v>
      </c>
      <c r="C3918" s="143">
        <v>400</v>
      </c>
      <c r="D3918" s="142">
        <v>40</v>
      </c>
    </row>
    <row r="3919" spans="1:4" x14ac:dyDescent="0.2">
      <c r="A3919" s="143" t="s">
        <v>1630</v>
      </c>
      <c r="B3919" s="10" t="s">
        <v>1629</v>
      </c>
      <c r="C3919" s="143">
        <v>100</v>
      </c>
      <c r="D3919" s="142">
        <v>10</v>
      </c>
    </row>
    <row r="3920" spans="1:4" x14ac:dyDescent="0.2">
      <c r="A3920" s="143" t="s">
        <v>5269</v>
      </c>
      <c r="B3920" s="10" t="s">
        <v>5268</v>
      </c>
      <c r="C3920" s="143">
        <v>16100</v>
      </c>
      <c r="D3920" s="142">
        <v>1610</v>
      </c>
    </row>
    <row r="3921" spans="1:4" x14ac:dyDescent="0.2">
      <c r="A3921" s="143" t="s">
        <v>5595</v>
      </c>
      <c r="B3921" s="10" t="s">
        <v>5594</v>
      </c>
      <c r="C3921" s="143">
        <v>1500</v>
      </c>
      <c r="D3921" s="142">
        <v>150</v>
      </c>
    </row>
    <row r="3922" spans="1:4" x14ac:dyDescent="0.2">
      <c r="A3922" s="143" t="s">
        <v>2262</v>
      </c>
      <c r="B3922" s="10" t="s">
        <v>2261</v>
      </c>
      <c r="C3922" s="143">
        <v>2700</v>
      </c>
      <c r="D3922" s="142">
        <v>270</v>
      </c>
    </row>
    <row r="3923" spans="1:4" x14ac:dyDescent="0.2">
      <c r="A3923" s="143" t="s">
        <v>9873</v>
      </c>
      <c r="B3923" s="10" t="s">
        <v>9872</v>
      </c>
      <c r="C3923" s="143">
        <v>5</v>
      </c>
      <c r="D3923" s="142">
        <v>0.5</v>
      </c>
    </row>
    <row r="3924" spans="1:4" x14ac:dyDescent="0.2">
      <c r="A3924" s="143" t="s">
        <v>9043</v>
      </c>
      <c r="B3924" s="10" t="s">
        <v>9042</v>
      </c>
      <c r="C3924" s="143">
        <v>230</v>
      </c>
      <c r="D3924" s="142">
        <v>23</v>
      </c>
    </row>
    <row r="3925" spans="1:4" x14ac:dyDescent="0.2">
      <c r="A3925" s="143" t="s">
        <v>11924</v>
      </c>
      <c r="B3925" s="10" t="s">
        <v>11923</v>
      </c>
      <c r="C3925" s="143">
        <v>10000</v>
      </c>
      <c r="D3925" s="142">
        <v>480</v>
      </c>
    </row>
    <row r="3926" spans="1:4" x14ac:dyDescent="0.2">
      <c r="A3926" s="143" t="s">
        <v>3542</v>
      </c>
      <c r="B3926" s="10" t="s">
        <v>3541</v>
      </c>
      <c r="C3926" s="143" t="s">
        <v>105</v>
      </c>
      <c r="D3926" s="142" t="s">
        <v>105</v>
      </c>
    </row>
    <row r="3927" spans="1:4" x14ac:dyDescent="0.2">
      <c r="A3927" s="143" t="s">
        <v>8503</v>
      </c>
      <c r="B3927" s="10" t="s">
        <v>8502</v>
      </c>
      <c r="C3927" s="143">
        <v>0.7</v>
      </c>
      <c r="D3927" s="142">
        <v>0.1</v>
      </c>
    </row>
    <row r="3928" spans="1:4" x14ac:dyDescent="0.2">
      <c r="A3928" s="143" t="s">
        <v>2525</v>
      </c>
      <c r="B3928" s="10" t="s">
        <v>2524</v>
      </c>
      <c r="C3928" s="143">
        <v>22</v>
      </c>
      <c r="D3928" s="142">
        <v>14</v>
      </c>
    </row>
    <row r="3929" spans="1:4" x14ac:dyDescent="0.2">
      <c r="A3929" s="143" t="s">
        <v>6133</v>
      </c>
      <c r="B3929" s="10" t="s">
        <v>6132</v>
      </c>
      <c r="C3929" s="143">
        <v>20</v>
      </c>
      <c r="D3929" s="142">
        <v>2</v>
      </c>
    </row>
    <row r="3930" spans="1:4" x14ac:dyDescent="0.2">
      <c r="A3930" s="143" t="s">
        <v>6688</v>
      </c>
      <c r="B3930" s="10" t="s">
        <v>6687</v>
      </c>
      <c r="C3930" s="143">
        <v>50</v>
      </c>
      <c r="D3930" s="142">
        <v>5</v>
      </c>
    </row>
    <row r="3931" spans="1:4" x14ac:dyDescent="0.2">
      <c r="A3931" s="143" t="s">
        <v>2060</v>
      </c>
      <c r="B3931" s="10" t="s">
        <v>2059</v>
      </c>
      <c r="C3931" s="143">
        <v>1030</v>
      </c>
      <c r="D3931" s="142">
        <v>103</v>
      </c>
    </row>
    <row r="3932" spans="1:4" x14ac:dyDescent="0.2">
      <c r="A3932" s="143" t="s">
        <v>4124</v>
      </c>
      <c r="B3932" s="10" t="s">
        <v>4123</v>
      </c>
      <c r="C3932" s="143">
        <v>80</v>
      </c>
      <c r="D3932" s="142">
        <v>8</v>
      </c>
    </row>
    <row r="3933" spans="1:4" x14ac:dyDescent="0.2">
      <c r="A3933" s="143" t="s">
        <v>8404</v>
      </c>
      <c r="B3933" s="10" t="s">
        <v>8403</v>
      </c>
      <c r="C3933" s="143">
        <v>37</v>
      </c>
      <c r="D3933" s="142">
        <v>3.7</v>
      </c>
    </row>
    <row r="3934" spans="1:4" x14ac:dyDescent="0.2">
      <c r="A3934" s="143" t="s">
        <v>9259</v>
      </c>
      <c r="B3934" s="10" t="s">
        <v>9258</v>
      </c>
      <c r="C3934" s="143">
        <v>3100</v>
      </c>
      <c r="D3934" s="142">
        <v>310</v>
      </c>
    </row>
    <row r="3935" spans="1:4" x14ac:dyDescent="0.2">
      <c r="A3935" s="143" t="s">
        <v>6678</v>
      </c>
      <c r="B3935" s="10" t="s">
        <v>6677</v>
      </c>
      <c r="C3935" s="143">
        <v>2500</v>
      </c>
      <c r="D3935" s="142">
        <v>250</v>
      </c>
    </row>
    <row r="3936" spans="1:4" x14ac:dyDescent="0.2">
      <c r="A3936" s="143" t="s">
        <v>7975</v>
      </c>
      <c r="B3936" s="10" t="s">
        <v>7974</v>
      </c>
      <c r="C3936" s="143">
        <v>3000</v>
      </c>
      <c r="D3936" s="142">
        <v>300</v>
      </c>
    </row>
    <row r="3937" spans="1:4" x14ac:dyDescent="0.2">
      <c r="A3937" s="143" t="s">
        <v>11833</v>
      </c>
      <c r="B3937" s="10" t="s">
        <v>11832</v>
      </c>
      <c r="C3937" s="143" t="s">
        <v>105</v>
      </c>
      <c r="D3937" s="142" t="s">
        <v>105</v>
      </c>
    </row>
    <row r="3938" spans="1:4" x14ac:dyDescent="0.2">
      <c r="A3938" s="143" t="s">
        <v>1763</v>
      </c>
      <c r="B3938" s="10" t="s">
        <v>1762</v>
      </c>
      <c r="C3938" s="143">
        <v>1000</v>
      </c>
      <c r="D3938" s="142">
        <v>100</v>
      </c>
    </row>
    <row r="3939" spans="1:4" x14ac:dyDescent="0.2">
      <c r="A3939" s="143" t="s">
        <v>7997</v>
      </c>
      <c r="B3939" s="10" t="s">
        <v>7996</v>
      </c>
      <c r="C3939" s="143">
        <v>18</v>
      </c>
      <c r="D3939" s="142">
        <v>14</v>
      </c>
    </row>
    <row r="3940" spans="1:4" x14ac:dyDescent="0.2">
      <c r="A3940" s="143" t="s">
        <v>8788</v>
      </c>
      <c r="B3940" s="10" t="s">
        <v>8787</v>
      </c>
      <c r="C3940" s="143">
        <v>50</v>
      </c>
      <c r="D3940" s="142">
        <v>5</v>
      </c>
    </row>
    <row r="3941" spans="1:4" x14ac:dyDescent="0.2">
      <c r="A3941" s="143" t="s">
        <v>10846</v>
      </c>
      <c r="B3941" s="10" t="s">
        <v>10845</v>
      </c>
      <c r="C3941" s="143">
        <v>2700</v>
      </c>
      <c r="D3941" s="142">
        <v>270</v>
      </c>
    </row>
    <row r="3942" spans="1:4" x14ac:dyDescent="0.2">
      <c r="A3942" s="143" t="s">
        <v>2945</v>
      </c>
      <c r="B3942" s="10" t="s">
        <v>2944</v>
      </c>
      <c r="C3942" s="143">
        <v>40</v>
      </c>
      <c r="D3942" s="142">
        <v>4</v>
      </c>
    </row>
    <row r="3943" spans="1:4" x14ac:dyDescent="0.2">
      <c r="A3943" s="143" t="s">
        <v>2767</v>
      </c>
      <c r="B3943" s="10" t="s">
        <v>2766</v>
      </c>
      <c r="C3943" s="143">
        <v>50</v>
      </c>
      <c r="D3943" s="142">
        <v>5</v>
      </c>
    </row>
    <row r="3944" spans="1:4" x14ac:dyDescent="0.2">
      <c r="A3944" s="143" t="s">
        <v>2179</v>
      </c>
      <c r="B3944" s="10" t="s">
        <v>2178</v>
      </c>
      <c r="C3944" s="143">
        <v>2000</v>
      </c>
      <c r="D3944" s="142">
        <v>200</v>
      </c>
    </row>
    <row r="3945" spans="1:4" x14ac:dyDescent="0.2">
      <c r="A3945" s="143" t="s">
        <v>8854</v>
      </c>
      <c r="B3945" s="10" t="s">
        <v>8853</v>
      </c>
      <c r="C3945" s="143">
        <v>240</v>
      </c>
      <c r="D3945" s="142">
        <v>24</v>
      </c>
    </row>
    <row r="3946" spans="1:4" x14ac:dyDescent="0.2">
      <c r="A3946" s="143" t="s">
        <v>10586</v>
      </c>
      <c r="B3946" s="10" t="s">
        <v>10585</v>
      </c>
      <c r="C3946" s="143">
        <v>1100</v>
      </c>
      <c r="D3946" s="142">
        <v>110</v>
      </c>
    </row>
    <row r="3947" spans="1:4" x14ac:dyDescent="0.2">
      <c r="A3947" s="143" t="s">
        <v>1238</v>
      </c>
      <c r="B3947" s="10" t="s">
        <v>1237</v>
      </c>
      <c r="C3947" s="143">
        <v>16400</v>
      </c>
      <c r="D3947" s="142">
        <v>1640</v>
      </c>
    </row>
    <row r="3948" spans="1:4" x14ac:dyDescent="0.2">
      <c r="A3948" s="143" t="s">
        <v>5277</v>
      </c>
      <c r="B3948" s="10" t="s">
        <v>5276</v>
      </c>
      <c r="C3948" s="143">
        <v>10000</v>
      </c>
      <c r="D3948" s="142">
        <v>480</v>
      </c>
    </row>
    <row r="3949" spans="1:4" x14ac:dyDescent="0.2">
      <c r="A3949" s="143" t="s">
        <v>5886</v>
      </c>
      <c r="B3949" s="10" t="s">
        <v>5885</v>
      </c>
      <c r="C3949" s="143">
        <v>1</v>
      </c>
      <c r="D3949" s="142">
        <v>0.1</v>
      </c>
    </row>
    <row r="3950" spans="1:4" x14ac:dyDescent="0.2">
      <c r="A3950" s="143" t="s">
        <v>2891</v>
      </c>
      <c r="B3950" s="10" t="s">
        <v>2890</v>
      </c>
      <c r="C3950" s="143">
        <v>93</v>
      </c>
      <c r="D3950" s="142">
        <v>9.3000000000000007</v>
      </c>
    </row>
    <row r="3951" spans="1:4" x14ac:dyDescent="0.2">
      <c r="A3951" s="143" t="s">
        <v>11125</v>
      </c>
      <c r="B3951" s="10" t="s">
        <v>11124</v>
      </c>
      <c r="C3951" s="143">
        <v>0.5</v>
      </c>
      <c r="D3951" s="142">
        <v>0.05</v>
      </c>
    </row>
    <row r="3952" spans="1:4" x14ac:dyDescent="0.2">
      <c r="A3952" s="143" t="s">
        <v>1789</v>
      </c>
      <c r="B3952" s="10" t="s">
        <v>1788</v>
      </c>
      <c r="C3952" s="143">
        <v>1800</v>
      </c>
      <c r="D3952" s="142">
        <v>180</v>
      </c>
    </row>
    <row r="3953" spans="1:4" x14ac:dyDescent="0.2">
      <c r="A3953" s="143" t="s">
        <v>9301</v>
      </c>
      <c r="B3953" s="10" t="s">
        <v>9300</v>
      </c>
      <c r="C3953" s="143">
        <v>1</v>
      </c>
      <c r="D3953" s="142">
        <v>0.1</v>
      </c>
    </row>
    <row r="3954" spans="1:4" x14ac:dyDescent="0.2">
      <c r="A3954" s="143" t="s">
        <v>11186</v>
      </c>
      <c r="B3954" s="10" t="s">
        <v>11185</v>
      </c>
      <c r="C3954" s="143">
        <v>10</v>
      </c>
      <c r="D3954" s="142">
        <v>1</v>
      </c>
    </row>
    <row r="3955" spans="1:4" x14ac:dyDescent="0.2">
      <c r="A3955" s="143" t="s">
        <v>2396</v>
      </c>
      <c r="B3955" s="10" t="s">
        <v>2395</v>
      </c>
      <c r="C3955" s="143" t="s">
        <v>105</v>
      </c>
      <c r="D3955" s="142" t="s">
        <v>105</v>
      </c>
    </row>
    <row r="3956" spans="1:4" x14ac:dyDescent="0.2">
      <c r="A3956" s="143" t="s">
        <v>8481</v>
      </c>
      <c r="B3956" s="10" t="s">
        <v>8480</v>
      </c>
      <c r="C3956" s="143">
        <v>100</v>
      </c>
      <c r="D3956" s="142">
        <v>10</v>
      </c>
    </row>
    <row r="3957" spans="1:4" x14ac:dyDescent="0.2">
      <c r="A3957" s="143" t="s">
        <v>6124</v>
      </c>
      <c r="B3957" s="10" t="s">
        <v>6123</v>
      </c>
      <c r="C3957" s="143">
        <v>4300</v>
      </c>
      <c r="D3957" s="142">
        <v>430</v>
      </c>
    </row>
    <row r="3958" spans="1:4" x14ac:dyDescent="0.2">
      <c r="A3958" s="143" t="s">
        <v>6125</v>
      </c>
      <c r="B3958" s="10" t="s">
        <v>6123</v>
      </c>
      <c r="C3958" s="143" t="s">
        <v>105</v>
      </c>
      <c r="D3958" s="142" t="s">
        <v>105</v>
      </c>
    </row>
    <row r="3959" spans="1:4" x14ac:dyDescent="0.2">
      <c r="A3959" s="143" t="s">
        <v>2300</v>
      </c>
      <c r="B3959" s="10" t="s">
        <v>2299</v>
      </c>
      <c r="C3959" s="143">
        <v>3400</v>
      </c>
      <c r="D3959" s="142">
        <v>340</v>
      </c>
    </row>
    <row r="3960" spans="1:4" x14ac:dyDescent="0.2">
      <c r="A3960" s="143" t="s">
        <v>5237</v>
      </c>
      <c r="B3960" s="10" t="s">
        <v>5236</v>
      </c>
      <c r="C3960" s="143">
        <v>3.6</v>
      </c>
      <c r="D3960" s="142">
        <v>4.1000000000000002E-2</v>
      </c>
    </row>
    <row r="3961" spans="1:4" x14ac:dyDescent="0.2">
      <c r="A3961" s="143" t="s">
        <v>7855</v>
      </c>
      <c r="B3961" s="10" t="s">
        <v>7854</v>
      </c>
      <c r="C3961" s="143">
        <v>370</v>
      </c>
      <c r="D3961" s="142">
        <v>37</v>
      </c>
    </row>
    <row r="3962" spans="1:4" x14ac:dyDescent="0.2">
      <c r="A3962" s="143" t="s">
        <v>9039</v>
      </c>
      <c r="B3962" s="10" t="s">
        <v>9038</v>
      </c>
      <c r="C3962" s="143">
        <v>2700</v>
      </c>
      <c r="D3962" s="142">
        <v>270</v>
      </c>
    </row>
    <row r="3963" spans="1:4" x14ac:dyDescent="0.2">
      <c r="A3963" s="143" t="s">
        <v>2629</v>
      </c>
      <c r="B3963" s="10" t="s">
        <v>2628</v>
      </c>
      <c r="C3963" s="143">
        <v>90</v>
      </c>
      <c r="D3963" s="142">
        <v>9</v>
      </c>
    </row>
    <row r="3964" spans="1:4" x14ac:dyDescent="0.2">
      <c r="A3964" s="143" t="s">
        <v>4959</v>
      </c>
      <c r="B3964" s="10" t="s">
        <v>4958</v>
      </c>
      <c r="C3964" s="143">
        <v>220</v>
      </c>
      <c r="D3964" s="142">
        <v>22</v>
      </c>
    </row>
    <row r="3965" spans="1:4" x14ac:dyDescent="0.2">
      <c r="A3965" s="143" t="s">
        <v>1128</v>
      </c>
      <c r="B3965" s="10" t="s">
        <v>1127</v>
      </c>
      <c r="C3965" s="143">
        <v>630</v>
      </c>
      <c r="D3965" s="142">
        <v>270</v>
      </c>
    </row>
    <row r="3966" spans="1:4" x14ac:dyDescent="0.2">
      <c r="A3966" s="143" t="s">
        <v>6834</v>
      </c>
      <c r="B3966" s="10" t="s">
        <v>6833</v>
      </c>
      <c r="C3966" s="143">
        <v>2340</v>
      </c>
      <c r="D3966" s="142">
        <v>234</v>
      </c>
    </row>
    <row r="3967" spans="1:4" x14ac:dyDescent="0.2">
      <c r="A3967" s="143" t="s">
        <v>7731</v>
      </c>
      <c r="B3967" s="10" t="s">
        <v>7730</v>
      </c>
      <c r="C3967" s="143" t="s">
        <v>105</v>
      </c>
      <c r="D3967" s="142" t="s">
        <v>105</v>
      </c>
    </row>
    <row r="3968" spans="1:4" x14ac:dyDescent="0.2">
      <c r="A3968" s="143" t="s">
        <v>6781</v>
      </c>
      <c r="B3968" s="10" t="s">
        <v>6780</v>
      </c>
      <c r="C3968" s="143">
        <v>1</v>
      </c>
      <c r="D3968" s="142">
        <v>0.1</v>
      </c>
    </row>
    <row r="3969" spans="1:4" x14ac:dyDescent="0.2">
      <c r="A3969" s="143" t="s">
        <v>907</v>
      </c>
      <c r="B3969" s="10" t="s">
        <v>906</v>
      </c>
      <c r="C3969" s="143">
        <v>90</v>
      </c>
      <c r="D3969" s="142">
        <v>9</v>
      </c>
    </row>
    <row r="3970" spans="1:4" x14ac:dyDescent="0.2">
      <c r="A3970" s="143" t="s">
        <v>4606</v>
      </c>
      <c r="B3970" s="10" t="s">
        <v>4605</v>
      </c>
      <c r="C3970" s="143">
        <v>250</v>
      </c>
      <c r="D3970" s="142">
        <v>25</v>
      </c>
    </row>
    <row r="3971" spans="1:4" x14ac:dyDescent="0.2">
      <c r="A3971" s="143" t="s">
        <v>8523</v>
      </c>
      <c r="B3971" s="10" t="s">
        <v>8522</v>
      </c>
      <c r="C3971" s="143">
        <v>270</v>
      </c>
      <c r="D3971" s="142">
        <v>27</v>
      </c>
    </row>
    <row r="3972" spans="1:4" x14ac:dyDescent="0.2">
      <c r="A3972" s="143" t="s">
        <v>1016</v>
      </c>
      <c r="B3972" s="10" t="s">
        <v>1015</v>
      </c>
      <c r="C3972" s="143">
        <v>2700</v>
      </c>
      <c r="D3972" s="142">
        <v>270</v>
      </c>
    </row>
    <row r="3973" spans="1:4" x14ac:dyDescent="0.2">
      <c r="A3973" s="143" t="s">
        <v>7528</v>
      </c>
      <c r="B3973" s="10" t="s">
        <v>7527</v>
      </c>
      <c r="C3973" s="143">
        <v>750</v>
      </c>
      <c r="D3973" s="142">
        <v>75</v>
      </c>
    </row>
    <row r="3974" spans="1:4" x14ac:dyDescent="0.2">
      <c r="A3974" s="143" t="s">
        <v>6779</v>
      </c>
      <c r="B3974" s="10" t="s">
        <v>6778</v>
      </c>
      <c r="C3974" s="143">
        <v>350</v>
      </c>
      <c r="D3974" s="142">
        <v>35</v>
      </c>
    </row>
    <row r="3975" spans="1:4" x14ac:dyDescent="0.2">
      <c r="A3975" s="143" t="s">
        <v>6304</v>
      </c>
      <c r="B3975" s="10" t="s">
        <v>6303</v>
      </c>
      <c r="C3975" s="143">
        <v>140</v>
      </c>
      <c r="D3975" s="142">
        <v>14</v>
      </c>
    </row>
    <row r="3976" spans="1:4" x14ac:dyDescent="0.2">
      <c r="A3976" s="143" t="s">
        <v>5621</v>
      </c>
      <c r="B3976" s="10" t="s">
        <v>5620</v>
      </c>
      <c r="C3976" s="143">
        <v>490</v>
      </c>
      <c r="D3976" s="142">
        <v>49</v>
      </c>
    </row>
    <row r="3977" spans="1:4" x14ac:dyDescent="0.2">
      <c r="A3977" s="143" t="s">
        <v>7826</v>
      </c>
      <c r="B3977" s="10" t="s">
        <v>7825</v>
      </c>
      <c r="C3977" s="143" t="s">
        <v>105</v>
      </c>
      <c r="D3977" s="142" t="s">
        <v>105</v>
      </c>
    </row>
    <row r="3978" spans="1:4" x14ac:dyDescent="0.2">
      <c r="A3978" s="143" t="s">
        <v>7579</v>
      </c>
      <c r="B3978" s="10" t="s">
        <v>7578</v>
      </c>
      <c r="C3978" s="143">
        <v>3000</v>
      </c>
      <c r="D3978" s="142">
        <v>300</v>
      </c>
    </row>
    <row r="3979" spans="1:4" x14ac:dyDescent="0.2">
      <c r="A3979" s="143" t="s">
        <v>7583</v>
      </c>
      <c r="B3979" s="10" t="s">
        <v>7582</v>
      </c>
      <c r="C3979" s="143">
        <v>110</v>
      </c>
      <c r="D3979" s="142">
        <v>14</v>
      </c>
    </row>
    <row r="3980" spans="1:4" x14ac:dyDescent="0.2">
      <c r="A3980" s="143" t="s">
        <v>12035</v>
      </c>
      <c r="B3980" s="10" t="s">
        <v>12034</v>
      </c>
      <c r="C3980" s="143">
        <v>3500</v>
      </c>
      <c r="D3980" s="142">
        <v>350</v>
      </c>
    </row>
    <row r="3981" spans="1:4" x14ac:dyDescent="0.2">
      <c r="A3981" s="143" t="s">
        <v>11684</v>
      </c>
      <c r="B3981" s="10" t="s">
        <v>11683</v>
      </c>
      <c r="C3981" s="143">
        <v>3500</v>
      </c>
      <c r="D3981" s="142">
        <v>350</v>
      </c>
    </row>
    <row r="3982" spans="1:4" x14ac:dyDescent="0.2">
      <c r="A3982" s="143" t="s">
        <v>1084</v>
      </c>
      <c r="B3982" s="10" t="s">
        <v>1083</v>
      </c>
      <c r="C3982" s="143">
        <v>5700</v>
      </c>
      <c r="D3982" s="142">
        <v>570</v>
      </c>
    </row>
    <row r="3983" spans="1:4" x14ac:dyDescent="0.2">
      <c r="A3983" s="143" t="s">
        <v>1222</v>
      </c>
      <c r="B3983" s="10" t="s">
        <v>1221</v>
      </c>
      <c r="C3983" s="143">
        <v>1500</v>
      </c>
      <c r="D3983" s="142">
        <v>150</v>
      </c>
    </row>
    <row r="3984" spans="1:4" x14ac:dyDescent="0.2">
      <c r="A3984" s="143" t="s">
        <v>1223</v>
      </c>
      <c r="B3984" s="10" t="s">
        <v>1221</v>
      </c>
      <c r="C3984" s="143" t="s">
        <v>105</v>
      </c>
      <c r="D3984" s="142" t="s">
        <v>105</v>
      </c>
    </row>
    <row r="3985" spans="1:4" x14ac:dyDescent="0.2">
      <c r="A3985" s="143" t="s">
        <v>7449</v>
      </c>
      <c r="B3985" s="10" t="s">
        <v>7448</v>
      </c>
      <c r="C3985" s="143">
        <v>3500</v>
      </c>
      <c r="D3985" s="142">
        <v>350</v>
      </c>
    </row>
    <row r="3986" spans="1:4" x14ac:dyDescent="0.2">
      <c r="A3986" s="143" t="s">
        <v>9333</v>
      </c>
      <c r="B3986" s="10" t="s">
        <v>9332</v>
      </c>
      <c r="C3986" s="143" t="s">
        <v>105</v>
      </c>
      <c r="D3986" s="142" t="s">
        <v>105</v>
      </c>
    </row>
    <row r="3987" spans="1:4" x14ac:dyDescent="0.2">
      <c r="A3987" s="143" t="s">
        <v>7443</v>
      </c>
      <c r="B3987" s="10" t="s">
        <v>7442</v>
      </c>
      <c r="C3987" s="143" t="s">
        <v>105</v>
      </c>
      <c r="D3987" s="142" t="s">
        <v>105</v>
      </c>
    </row>
    <row r="3988" spans="1:4" x14ac:dyDescent="0.2">
      <c r="A3988" s="143" t="s">
        <v>1041</v>
      </c>
      <c r="B3988" s="10" t="s">
        <v>1040</v>
      </c>
      <c r="C3988" s="143" t="s">
        <v>105</v>
      </c>
      <c r="D3988" s="142" t="s">
        <v>105</v>
      </c>
    </row>
    <row r="3989" spans="1:4" x14ac:dyDescent="0.2">
      <c r="A3989" s="143" t="s">
        <v>6452</v>
      </c>
      <c r="B3989" s="10" t="s">
        <v>6451</v>
      </c>
      <c r="C3989" s="143" t="s">
        <v>105</v>
      </c>
      <c r="D3989" s="142" t="s">
        <v>105</v>
      </c>
    </row>
    <row r="3990" spans="1:4" x14ac:dyDescent="0.2">
      <c r="A3990" s="143" t="s">
        <v>7477</v>
      </c>
      <c r="B3990" s="10" t="s">
        <v>7476</v>
      </c>
      <c r="C3990" s="143" t="s">
        <v>105</v>
      </c>
      <c r="D3990" s="142" t="s">
        <v>105</v>
      </c>
    </row>
    <row r="3991" spans="1:4" x14ac:dyDescent="0.2">
      <c r="A3991" s="143" t="s">
        <v>9451</v>
      </c>
      <c r="B3991" s="10" t="s">
        <v>9450</v>
      </c>
      <c r="C3991" s="143" t="s">
        <v>105</v>
      </c>
      <c r="D3991" s="142" t="s">
        <v>105</v>
      </c>
    </row>
    <row r="3992" spans="1:4" x14ac:dyDescent="0.2">
      <c r="A3992" s="143" t="s">
        <v>9331</v>
      </c>
      <c r="B3992" s="10" t="s">
        <v>9330</v>
      </c>
      <c r="C3992" s="143" t="s">
        <v>105</v>
      </c>
      <c r="D3992" s="142" t="s">
        <v>105</v>
      </c>
    </row>
    <row r="3993" spans="1:4" x14ac:dyDescent="0.2">
      <c r="A3993" s="143" t="s">
        <v>4987</v>
      </c>
      <c r="B3993" s="10" t="s">
        <v>4986</v>
      </c>
      <c r="C3993" s="143" t="s">
        <v>105</v>
      </c>
      <c r="D3993" s="142" t="s">
        <v>105</v>
      </c>
    </row>
    <row r="3994" spans="1:4" x14ac:dyDescent="0.2">
      <c r="A3994" s="143" t="s">
        <v>334</v>
      </c>
      <c r="B3994" s="10" t="s">
        <v>333</v>
      </c>
      <c r="C3994" s="143">
        <v>1050</v>
      </c>
      <c r="D3994" s="142">
        <v>105</v>
      </c>
    </row>
    <row r="3995" spans="1:4" x14ac:dyDescent="0.2">
      <c r="A3995" s="143" t="s">
        <v>4769</v>
      </c>
      <c r="B3995" s="10" t="s">
        <v>4768</v>
      </c>
      <c r="C3995" s="143" t="s">
        <v>105</v>
      </c>
      <c r="D3995" s="142" t="s">
        <v>105</v>
      </c>
    </row>
    <row r="3996" spans="1:4" x14ac:dyDescent="0.2">
      <c r="A3996" s="143" t="s">
        <v>7723</v>
      </c>
      <c r="B3996" s="10" t="s">
        <v>7722</v>
      </c>
      <c r="C3996" s="143">
        <v>10</v>
      </c>
      <c r="D3996" s="142">
        <v>1</v>
      </c>
    </row>
    <row r="3997" spans="1:4" x14ac:dyDescent="0.2">
      <c r="A3997" s="143" t="s">
        <v>280</v>
      </c>
      <c r="B3997" s="10" t="s">
        <v>279</v>
      </c>
      <c r="C3997" s="143">
        <v>21</v>
      </c>
      <c r="D3997" s="142">
        <v>2.1</v>
      </c>
    </row>
    <row r="3998" spans="1:4" x14ac:dyDescent="0.2">
      <c r="A3998" s="143" t="s">
        <v>10349</v>
      </c>
      <c r="B3998" s="10" t="s">
        <v>10348</v>
      </c>
      <c r="C3998" s="143" t="s">
        <v>105</v>
      </c>
      <c r="D3998" s="142" t="s">
        <v>105</v>
      </c>
    </row>
    <row r="3999" spans="1:4" x14ac:dyDescent="0.2">
      <c r="A3999" s="143" t="s">
        <v>10350</v>
      </c>
      <c r="B3999" s="10" t="s">
        <v>10348</v>
      </c>
      <c r="C3999" s="143">
        <v>1000</v>
      </c>
      <c r="D3999" s="142">
        <v>100</v>
      </c>
    </row>
    <row r="4000" spans="1:4" x14ac:dyDescent="0.2">
      <c r="A4000" s="143" t="s">
        <v>10203</v>
      </c>
      <c r="B4000" s="10" t="s">
        <v>10202</v>
      </c>
      <c r="C4000" s="143">
        <v>1000</v>
      </c>
      <c r="D4000" s="142">
        <v>100</v>
      </c>
    </row>
    <row r="4001" spans="1:4" x14ac:dyDescent="0.2">
      <c r="A4001" s="143" t="s">
        <v>10205</v>
      </c>
      <c r="B4001" s="10" t="s">
        <v>10204</v>
      </c>
      <c r="C4001" s="143">
        <v>1000</v>
      </c>
      <c r="D4001" s="142">
        <v>100</v>
      </c>
    </row>
    <row r="4002" spans="1:4" x14ac:dyDescent="0.2">
      <c r="A4002" s="143" t="s">
        <v>10955</v>
      </c>
      <c r="B4002" s="10" t="s">
        <v>10954</v>
      </c>
      <c r="C4002" s="143" t="s">
        <v>105</v>
      </c>
      <c r="D4002" s="142" t="s">
        <v>105</v>
      </c>
    </row>
    <row r="4003" spans="1:4" x14ac:dyDescent="0.2">
      <c r="A4003" s="143" t="s">
        <v>10956</v>
      </c>
      <c r="B4003" s="10" t="s">
        <v>10954</v>
      </c>
      <c r="C4003" s="143">
        <v>1000</v>
      </c>
      <c r="D4003" s="142">
        <v>100</v>
      </c>
    </row>
    <row r="4004" spans="1:4" x14ac:dyDescent="0.2">
      <c r="A4004" s="143" t="s">
        <v>4024</v>
      </c>
      <c r="B4004" s="10" t="s">
        <v>4023</v>
      </c>
      <c r="C4004" s="143">
        <v>220</v>
      </c>
      <c r="D4004" s="142">
        <v>22</v>
      </c>
    </row>
    <row r="4005" spans="1:4" x14ac:dyDescent="0.2">
      <c r="A4005" s="143" t="s">
        <v>8613</v>
      </c>
      <c r="B4005" s="10" t="s">
        <v>8612</v>
      </c>
      <c r="C4005" s="143">
        <v>0.7</v>
      </c>
      <c r="D4005" s="142">
        <v>0.1</v>
      </c>
    </row>
    <row r="4006" spans="1:4" x14ac:dyDescent="0.2">
      <c r="A4006" s="143" t="s">
        <v>11272</v>
      </c>
      <c r="B4006" s="10" t="s">
        <v>11271</v>
      </c>
      <c r="C4006" s="143">
        <v>250</v>
      </c>
      <c r="D4006" s="142">
        <v>25</v>
      </c>
    </row>
    <row r="4007" spans="1:4" x14ac:dyDescent="0.2">
      <c r="A4007" s="143" t="s">
        <v>8703</v>
      </c>
      <c r="B4007" s="10" t="s">
        <v>8702</v>
      </c>
      <c r="C4007" s="143" t="s">
        <v>105</v>
      </c>
      <c r="D4007" s="142" t="s">
        <v>105</v>
      </c>
    </row>
    <row r="4008" spans="1:4" x14ac:dyDescent="0.2">
      <c r="A4008" s="143" t="s">
        <v>10886</v>
      </c>
      <c r="B4008" s="10" t="s">
        <v>10885</v>
      </c>
      <c r="C4008" s="143" t="s">
        <v>105</v>
      </c>
      <c r="D4008" s="142" t="s">
        <v>105</v>
      </c>
    </row>
    <row r="4009" spans="1:4" x14ac:dyDescent="0.2">
      <c r="A4009" s="143" t="s">
        <v>4969</v>
      </c>
      <c r="B4009" s="10" t="s">
        <v>4968</v>
      </c>
      <c r="C4009" s="143" t="s">
        <v>105</v>
      </c>
      <c r="D4009" s="142" t="s">
        <v>105</v>
      </c>
    </row>
    <row r="4010" spans="1:4" x14ac:dyDescent="0.2">
      <c r="A4010" s="143" t="s">
        <v>210</v>
      </c>
      <c r="B4010" s="10" t="s">
        <v>209</v>
      </c>
      <c r="C4010" s="143">
        <v>8200</v>
      </c>
      <c r="D4010" s="142">
        <v>820</v>
      </c>
    </row>
    <row r="4011" spans="1:4" x14ac:dyDescent="0.2">
      <c r="A4011" s="143" t="s">
        <v>1495</v>
      </c>
      <c r="B4011" s="10" t="s">
        <v>1494</v>
      </c>
      <c r="C4011" s="143">
        <v>210</v>
      </c>
      <c r="D4011" s="142">
        <v>21</v>
      </c>
    </row>
    <row r="4012" spans="1:4" x14ac:dyDescent="0.2">
      <c r="A4012" s="143" t="s">
        <v>464</v>
      </c>
      <c r="B4012" s="10" t="s">
        <v>463</v>
      </c>
      <c r="C4012" s="143">
        <v>290</v>
      </c>
      <c r="D4012" s="142">
        <v>29</v>
      </c>
    </row>
    <row r="4013" spans="1:4" x14ac:dyDescent="0.2">
      <c r="A4013" s="143" t="s">
        <v>12087</v>
      </c>
      <c r="B4013" s="10" t="s">
        <v>12086</v>
      </c>
      <c r="C4013" s="143">
        <v>50</v>
      </c>
      <c r="D4013" s="142">
        <v>5</v>
      </c>
    </row>
    <row r="4014" spans="1:4" x14ac:dyDescent="0.2">
      <c r="A4014" s="143" t="s">
        <v>3615</v>
      </c>
      <c r="B4014" s="10" t="s">
        <v>3614</v>
      </c>
      <c r="C4014" s="143">
        <v>2000</v>
      </c>
      <c r="D4014" s="142">
        <v>200</v>
      </c>
    </row>
    <row r="4015" spans="1:4" x14ac:dyDescent="0.2">
      <c r="A4015" s="143" t="s">
        <v>10753</v>
      </c>
      <c r="B4015" s="10" t="s">
        <v>10752</v>
      </c>
      <c r="C4015" s="143" t="s">
        <v>105</v>
      </c>
      <c r="D4015" s="142" t="s">
        <v>105</v>
      </c>
    </row>
    <row r="4016" spans="1:4" x14ac:dyDescent="0.2">
      <c r="A4016" s="143" t="s">
        <v>9557</v>
      </c>
      <c r="B4016" s="10" t="s">
        <v>9556</v>
      </c>
      <c r="C4016" s="143" t="s">
        <v>105</v>
      </c>
      <c r="D4016" s="142" t="s">
        <v>105</v>
      </c>
    </row>
    <row r="4017" spans="1:4" x14ac:dyDescent="0.2">
      <c r="A4017" s="143" t="s">
        <v>8056</v>
      </c>
      <c r="B4017" s="10" t="s">
        <v>8055</v>
      </c>
      <c r="C4017" s="143" t="s">
        <v>105</v>
      </c>
      <c r="D4017" s="142" t="s">
        <v>105</v>
      </c>
    </row>
    <row r="4018" spans="1:4" x14ac:dyDescent="0.2">
      <c r="A4018" s="143" t="s">
        <v>8057</v>
      </c>
      <c r="B4018" s="10" t="s">
        <v>8055</v>
      </c>
      <c r="C4018" s="143">
        <v>1000</v>
      </c>
      <c r="D4018" s="142">
        <v>100</v>
      </c>
    </row>
    <row r="4019" spans="1:4" x14ac:dyDescent="0.2">
      <c r="A4019" s="143" t="s">
        <v>3176</v>
      </c>
      <c r="B4019" s="10" t="s">
        <v>3175</v>
      </c>
      <c r="C4019" s="143">
        <v>6500</v>
      </c>
      <c r="D4019" s="142">
        <v>140</v>
      </c>
    </row>
    <row r="4020" spans="1:4" x14ac:dyDescent="0.2">
      <c r="A4020" s="143" t="s">
        <v>5082</v>
      </c>
      <c r="B4020" s="10" t="s">
        <v>5081</v>
      </c>
      <c r="C4020" s="143">
        <v>20</v>
      </c>
      <c r="D4020" s="142">
        <v>2</v>
      </c>
    </row>
    <row r="4021" spans="1:4" x14ac:dyDescent="0.2">
      <c r="A4021" s="143" t="s">
        <v>485</v>
      </c>
      <c r="B4021" s="10" t="s">
        <v>484</v>
      </c>
      <c r="C4021" s="143" t="s">
        <v>105</v>
      </c>
      <c r="D4021" s="142" t="s">
        <v>105</v>
      </c>
    </row>
    <row r="4022" spans="1:4" x14ac:dyDescent="0.2">
      <c r="A4022" s="143" t="s">
        <v>486</v>
      </c>
      <c r="B4022" s="10" t="s">
        <v>484</v>
      </c>
      <c r="C4022" s="143">
        <v>400</v>
      </c>
      <c r="D4022" s="142">
        <v>40</v>
      </c>
    </row>
    <row r="4023" spans="1:4" x14ac:dyDescent="0.2">
      <c r="A4023" s="143" t="s">
        <v>6830</v>
      </c>
      <c r="B4023" s="10" t="s">
        <v>6829</v>
      </c>
      <c r="C4023" s="143">
        <v>50</v>
      </c>
      <c r="D4023" s="142">
        <v>5</v>
      </c>
    </row>
    <row r="4024" spans="1:4" x14ac:dyDescent="0.2">
      <c r="A4024" s="143" t="s">
        <v>1921</v>
      </c>
      <c r="B4024" s="10" t="s">
        <v>1920</v>
      </c>
      <c r="C4024" s="143">
        <v>2900</v>
      </c>
      <c r="D4024" s="142">
        <v>3700</v>
      </c>
    </row>
    <row r="4025" spans="1:4" x14ac:dyDescent="0.2">
      <c r="A4025" s="143" t="s">
        <v>8830</v>
      </c>
      <c r="B4025" s="10" t="s">
        <v>8829</v>
      </c>
      <c r="C4025" s="143">
        <v>97</v>
      </c>
      <c r="D4025" s="142">
        <v>7</v>
      </c>
    </row>
    <row r="4026" spans="1:4" x14ac:dyDescent="0.2">
      <c r="A4026" s="143" t="s">
        <v>502</v>
      </c>
      <c r="B4026" s="10" t="s">
        <v>501</v>
      </c>
      <c r="C4026" s="143" t="s">
        <v>105</v>
      </c>
      <c r="D4026" s="142" t="s">
        <v>105</v>
      </c>
    </row>
    <row r="4027" spans="1:4" x14ac:dyDescent="0.2">
      <c r="A4027" s="143" t="s">
        <v>503</v>
      </c>
      <c r="B4027" s="10" t="s">
        <v>501</v>
      </c>
      <c r="C4027" s="143">
        <v>400</v>
      </c>
      <c r="D4027" s="142">
        <v>40</v>
      </c>
    </row>
    <row r="4028" spans="1:4" x14ac:dyDescent="0.2">
      <c r="A4028" s="143" t="s">
        <v>10012</v>
      </c>
      <c r="B4028" s="10" t="s">
        <v>10011</v>
      </c>
      <c r="C4028" s="143">
        <v>50</v>
      </c>
      <c r="D4028" s="142">
        <v>5</v>
      </c>
    </row>
    <row r="4029" spans="1:4" x14ac:dyDescent="0.2">
      <c r="A4029" s="143" t="s">
        <v>496</v>
      </c>
      <c r="B4029" s="10" t="s">
        <v>495</v>
      </c>
      <c r="C4029" s="143">
        <v>260</v>
      </c>
      <c r="D4029" s="142">
        <v>26</v>
      </c>
    </row>
    <row r="4030" spans="1:4" x14ac:dyDescent="0.2">
      <c r="A4030" s="143" t="s">
        <v>533</v>
      </c>
      <c r="B4030" s="10" t="s">
        <v>532</v>
      </c>
      <c r="C4030" s="143">
        <v>2450</v>
      </c>
      <c r="D4030" s="142">
        <v>245</v>
      </c>
    </row>
    <row r="4031" spans="1:4" x14ac:dyDescent="0.2">
      <c r="A4031" s="143" t="s">
        <v>10079</v>
      </c>
      <c r="B4031" s="10" t="s">
        <v>10078</v>
      </c>
      <c r="C4031" s="143" t="s">
        <v>105</v>
      </c>
      <c r="D4031" s="142" t="s">
        <v>105</v>
      </c>
    </row>
    <row r="4032" spans="1:4" x14ac:dyDescent="0.2">
      <c r="A4032" s="143" t="s">
        <v>10081</v>
      </c>
      <c r="B4032" s="10" t="s">
        <v>10080</v>
      </c>
      <c r="C4032" s="143" t="s">
        <v>105</v>
      </c>
      <c r="D4032" s="142" t="s">
        <v>105</v>
      </c>
    </row>
    <row r="4033" spans="1:4" x14ac:dyDescent="0.2">
      <c r="A4033" s="143" t="s">
        <v>4773</v>
      </c>
      <c r="B4033" s="10" t="s">
        <v>4772</v>
      </c>
      <c r="C4033" s="143" t="s">
        <v>105</v>
      </c>
      <c r="D4033" s="142" t="s">
        <v>105</v>
      </c>
    </row>
    <row r="4034" spans="1:4" x14ac:dyDescent="0.2">
      <c r="A4034" s="143" t="s">
        <v>3533</v>
      </c>
      <c r="B4034" s="10" t="s">
        <v>3532</v>
      </c>
      <c r="C4034" s="143" t="s">
        <v>105</v>
      </c>
      <c r="D4034" s="142" t="s">
        <v>105</v>
      </c>
    </row>
    <row r="4035" spans="1:4" x14ac:dyDescent="0.2">
      <c r="A4035" s="143" t="s">
        <v>3872</v>
      </c>
      <c r="B4035" s="10" t="s">
        <v>3871</v>
      </c>
      <c r="C4035" s="143">
        <v>250</v>
      </c>
      <c r="D4035" s="142">
        <v>48</v>
      </c>
    </row>
    <row r="4036" spans="1:4" x14ac:dyDescent="0.2">
      <c r="A4036" s="143" t="s">
        <v>488</v>
      </c>
      <c r="B4036" s="10" t="s">
        <v>487</v>
      </c>
      <c r="C4036" s="143">
        <v>700</v>
      </c>
      <c r="D4036" s="142">
        <v>70</v>
      </c>
    </row>
    <row r="4037" spans="1:4" x14ac:dyDescent="0.2">
      <c r="A4037" s="143" t="s">
        <v>7999</v>
      </c>
      <c r="B4037" s="10" t="s">
        <v>7998</v>
      </c>
      <c r="C4037" s="143">
        <v>300</v>
      </c>
      <c r="D4037" s="142">
        <v>30</v>
      </c>
    </row>
    <row r="4038" spans="1:4" x14ac:dyDescent="0.2">
      <c r="A4038" s="143" t="s">
        <v>3916</v>
      </c>
      <c r="B4038" s="10" t="s">
        <v>3915</v>
      </c>
      <c r="C4038" s="143">
        <v>50</v>
      </c>
      <c r="D4038" s="142">
        <v>5</v>
      </c>
    </row>
    <row r="4039" spans="1:4" x14ac:dyDescent="0.2">
      <c r="A4039" s="143" t="s">
        <v>1380</v>
      </c>
      <c r="B4039" s="10" t="s">
        <v>1379</v>
      </c>
      <c r="C4039" s="143">
        <v>51</v>
      </c>
      <c r="D4039" s="142">
        <v>7.5</v>
      </c>
    </row>
    <row r="4040" spans="1:4" x14ac:dyDescent="0.2">
      <c r="A4040" s="143" t="s">
        <v>7995</v>
      </c>
      <c r="B4040" s="10" t="s">
        <v>7994</v>
      </c>
      <c r="C4040" s="143">
        <v>500</v>
      </c>
      <c r="D4040" s="142">
        <v>50</v>
      </c>
    </row>
    <row r="4041" spans="1:4" x14ac:dyDescent="0.2">
      <c r="A4041" s="143" t="s">
        <v>836</v>
      </c>
      <c r="B4041" s="10" t="s">
        <v>835</v>
      </c>
      <c r="C4041" s="143">
        <v>830</v>
      </c>
      <c r="D4041" s="142">
        <v>83</v>
      </c>
    </row>
    <row r="4042" spans="1:4" x14ac:dyDescent="0.2">
      <c r="A4042" s="143" t="s">
        <v>837</v>
      </c>
      <c r="B4042" s="10" t="s">
        <v>835</v>
      </c>
      <c r="C4042" s="143" t="s">
        <v>105</v>
      </c>
      <c r="D4042" s="142" t="s">
        <v>105</v>
      </c>
    </row>
    <row r="4043" spans="1:4" x14ac:dyDescent="0.2">
      <c r="A4043" s="143" t="s">
        <v>6714</v>
      </c>
      <c r="B4043" s="10" t="s">
        <v>6713</v>
      </c>
      <c r="C4043" s="143">
        <v>210</v>
      </c>
      <c r="D4043" s="142">
        <v>21</v>
      </c>
    </row>
    <row r="4044" spans="1:4" x14ac:dyDescent="0.2">
      <c r="A4044" s="143" t="s">
        <v>10878</v>
      </c>
      <c r="B4044" s="10" t="s">
        <v>10877</v>
      </c>
      <c r="C4044" s="143">
        <v>40</v>
      </c>
      <c r="D4044" s="142">
        <v>4</v>
      </c>
    </row>
    <row r="4045" spans="1:4" x14ac:dyDescent="0.2">
      <c r="A4045" s="143" t="s">
        <v>1787</v>
      </c>
      <c r="B4045" s="10" t="s">
        <v>1786</v>
      </c>
      <c r="C4045" s="143">
        <v>100</v>
      </c>
      <c r="D4045" s="142">
        <v>10</v>
      </c>
    </row>
    <row r="4046" spans="1:4" x14ac:dyDescent="0.2">
      <c r="A4046" s="143" t="s">
        <v>5265</v>
      </c>
      <c r="B4046" s="10" t="s">
        <v>5264</v>
      </c>
      <c r="C4046" s="143">
        <v>16100</v>
      </c>
      <c r="D4046" s="142">
        <v>1610</v>
      </c>
    </row>
    <row r="4047" spans="1:4" x14ac:dyDescent="0.2">
      <c r="A4047" s="143" t="s">
        <v>9148</v>
      </c>
      <c r="B4047" s="10" t="s">
        <v>9147</v>
      </c>
      <c r="C4047" s="143">
        <v>25</v>
      </c>
      <c r="D4047" s="142">
        <v>2.5</v>
      </c>
    </row>
    <row r="4048" spans="1:4" x14ac:dyDescent="0.2">
      <c r="A4048" s="143" t="s">
        <v>7971</v>
      </c>
      <c r="B4048" s="10" t="s">
        <v>7970</v>
      </c>
      <c r="C4048" s="143">
        <v>3000</v>
      </c>
      <c r="D4048" s="142">
        <v>300</v>
      </c>
    </row>
    <row r="4049" spans="1:4" x14ac:dyDescent="0.2">
      <c r="A4049" s="143" t="s">
        <v>11113</v>
      </c>
      <c r="B4049" s="10" t="s">
        <v>11112</v>
      </c>
      <c r="C4049" s="143" t="s">
        <v>105</v>
      </c>
      <c r="D4049" s="142" t="s">
        <v>105</v>
      </c>
    </row>
    <row r="4050" spans="1:4" x14ac:dyDescent="0.2">
      <c r="A4050" s="143" t="s">
        <v>9931</v>
      </c>
      <c r="B4050" s="10" t="s">
        <v>9930</v>
      </c>
      <c r="C4050" s="143">
        <v>2.2999999999999998</v>
      </c>
      <c r="D4050" s="142">
        <v>0.23</v>
      </c>
    </row>
    <row r="4051" spans="1:4" x14ac:dyDescent="0.2">
      <c r="A4051" s="143" t="s">
        <v>1603</v>
      </c>
      <c r="B4051" s="10" t="s">
        <v>1602</v>
      </c>
      <c r="C4051" s="143">
        <v>5700</v>
      </c>
      <c r="D4051" s="142">
        <v>570</v>
      </c>
    </row>
    <row r="4052" spans="1:4" x14ac:dyDescent="0.2">
      <c r="A4052" s="143" t="s">
        <v>8297</v>
      </c>
      <c r="B4052" s="10" t="s">
        <v>8296</v>
      </c>
      <c r="C4052" s="143">
        <v>2.7</v>
      </c>
      <c r="D4052" s="142">
        <v>0.25</v>
      </c>
    </row>
    <row r="4053" spans="1:4" x14ac:dyDescent="0.2">
      <c r="A4053" s="143" t="s">
        <v>9789</v>
      </c>
      <c r="B4053" s="10" t="s">
        <v>9788</v>
      </c>
      <c r="C4053" s="143">
        <v>3000</v>
      </c>
      <c r="D4053" s="142">
        <v>300</v>
      </c>
    </row>
    <row r="4054" spans="1:4" x14ac:dyDescent="0.2">
      <c r="A4054" s="143" t="s">
        <v>6347</v>
      </c>
      <c r="B4054" s="10" t="s">
        <v>6346</v>
      </c>
      <c r="C4054" s="143">
        <v>1</v>
      </c>
      <c r="D4054" s="142">
        <v>0.1</v>
      </c>
    </row>
    <row r="4055" spans="1:4" x14ac:dyDescent="0.2">
      <c r="A4055" s="143" t="s">
        <v>8425</v>
      </c>
      <c r="B4055" s="10" t="s">
        <v>8424</v>
      </c>
      <c r="C4055" s="143" t="s">
        <v>105</v>
      </c>
      <c r="D4055" s="142" t="s">
        <v>105</v>
      </c>
    </row>
    <row r="4056" spans="1:4" x14ac:dyDescent="0.2">
      <c r="A4056" s="143" t="s">
        <v>12025</v>
      </c>
      <c r="B4056" s="10" t="s">
        <v>12024</v>
      </c>
      <c r="C4056" s="143" t="s">
        <v>105</v>
      </c>
      <c r="D4056" s="142" t="s">
        <v>105</v>
      </c>
    </row>
    <row r="4057" spans="1:4" x14ac:dyDescent="0.2">
      <c r="A4057" s="143" t="s">
        <v>11969</v>
      </c>
      <c r="B4057" s="10" t="s">
        <v>11968</v>
      </c>
      <c r="C4057" s="143" t="s">
        <v>105</v>
      </c>
      <c r="D4057" s="142" t="s">
        <v>105</v>
      </c>
    </row>
    <row r="4058" spans="1:4" x14ac:dyDescent="0.2">
      <c r="A4058" s="143" t="s">
        <v>11957</v>
      </c>
      <c r="B4058" s="10" t="s">
        <v>11956</v>
      </c>
      <c r="C4058" s="143">
        <v>10</v>
      </c>
      <c r="D4058" s="142">
        <v>1</v>
      </c>
    </row>
    <row r="4059" spans="1:4" x14ac:dyDescent="0.2">
      <c r="A4059" s="143" t="s">
        <v>6823</v>
      </c>
      <c r="B4059" s="10" t="s">
        <v>6822</v>
      </c>
      <c r="C4059" s="143" t="s">
        <v>105</v>
      </c>
      <c r="D4059" s="142" t="s">
        <v>105</v>
      </c>
    </row>
    <row r="4060" spans="1:4" x14ac:dyDescent="0.2">
      <c r="A4060" s="143" t="s">
        <v>6824</v>
      </c>
      <c r="B4060" s="10" t="s">
        <v>6822</v>
      </c>
      <c r="C4060" s="143">
        <v>1000</v>
      </c>
      <c r="D4060" s="142">
        <v>100</v>
      </c>
    </row>
    <row r="4061" spans="1:4" x14ac:dyDescent="0.2">
      <c r="A4061" s="143" t="s">
        <v>3515</v>
      </c>
      <c r="B4061" s="10" t="s">
        <v>3514</v>
      </c>
      <c r="C4061" s="143" t="s">
        <v>105</v>
      </c>
      <c r="D4061" s="142" t="s">
        <v>105</v>
      </c>
    </row>
    <row r="4062" spans="1:4" x14ac:dyDescent="0.2">
      <c r="A4062" s="143" t="s">
        <v>10041</v>
      </c>
      <c r="B4062" s="10" t="s">
        <v>10040</v>
      </c>
      <c r="C4062" s="143" t="s">
        <v>105</v>
      </c>
      <c r="D4062" s="142" t="s">
        <v>105</v>
      </c>
    </row>
    <row r="4063" spans="1:4" x14ac:dyDescent="0.2">
      <c r="A4063" s="143" t="s">
        <v>1372</v>
      </c>
      <c r="B4063" s="10" t="s">
        <v>1371</v>
      </c>
      <c r="C4063" s="143" t="s">
        <v>105</v>
      </c>
      <c r="D4063" s="142" t="s">
        <v>105</v>
      </c>
    </row>
    <row r="4064" spans="1:4" x14ac:dyDescent="0.2">
      <c r="A4064" s="143" t="s">
        <v>5018</v>
      </c>
      <c r="B4064" s="10" t="s">
        <v>5017</v>
      </c>
      <c r="C4064" s="143" t="s">
        <v>105</v>
      </c>
      <c r="D4064" s="142" t="s">
        <v>105</v>
      </c>
    </row>
    <row r="4065" spans="1:4" x14ac:dyDescent="0.2">
      <c r="A4065" s="143" t="s">
        <v>5019</v>
      </c>
      <c r="B4065" s="10" t="s">
        <v>5017</v>
      </c>
      <c r="C4065" s="143">
        <v>1000</v>
      </c>
      <c r="D4065" s="142">
        <v>100</v>
      </c>
    </row>
    <row r="4066" spans="1:4" x14ac:dyDescent="0.2">
      <c r="A4066" s="143" t="s">
        <v>11857</v>
      </c>
      <c r="B4066" s="10" t="s">
        <v>11856</v>
      </c>
      <c r="C4066" s="143">
        <v>50</v>
      </c>
      <c r="D4066" s="142">
        <v>5</v>
      </c>
    </row>
    <row r="4067" spans="1:4" x14ac:dyDescent="0.2">
      <c r="A4067" s="143" t="s">
        <v>6584</v>
      </c>
      <c r="B4067" s="10" t="s">
        <v>6583</v>
      </c>
      <c r="C4067" s="143">
        <v>18800</v>
      </c>
      <c r="D4067" s="142">
        <v>1880</v>
      </c>
    </row>
    <row r="4068" spans="1:4" x14ac:dyDescent="0.2">
      <c r="A4068" s="143" t="s">
        <v>4765</v>
      </c>
      <c r="B4068" s="10" t="s">
        <v>4764</v>
      </c>
      <c r="C4068" s="143" t="s">
        <v>105</v>
      </c>
      <c r="D4068" s="142" t="s">
        <v>105</v>
      </c>
    </row>
    <row r="4069" spans="1:4" x14ac:dyDescent="0.2">
      <c r="A4069" s="143" t="s">
        <v>7262</v>
      </c>
      <c r="B4069" s="10" t="s">
        <v>7261</v>
      </c>
      <c r="C4069" s="143">
        <v>90</v>
      </c>
      <c r="D4069" s="142">
        <v>9</v>
      </c>
    </row>
    <row r="4070" spans="1:4" x14ac:dyDescent="0.2">
      <c r="A4070" s="143" t="s">
        <v>270</v>
      </c>
      <c r="B4070" s="10" t="s">
        <v>269</v>
      </c>
      <c r="C4070" s="143" t="s">
        <v>105</v>
      </c>
      <c r="D4070" s="142" t="s">
        <v>105</v>
      </c>
    </row>
    <row r="4071" spans="1:4" x14ac:dyDescent="0.2">
      <c r="A4071" s="143" t="s">
        <v>3458</v>
      </c>
      <c r="B4071" s="10" t="s">
        <v>3457</v>
      </c>
      <c r="C4071" s="143">
        <v>250</v>
      </c>
      <c r="D4071" s="142">
        <v>25</v>
      </c>
    </row>
    <row r="4072" spans="1:4" x14ac:dyDescent="0.2">
      <c r="A4072" s="143" t="s">
        <v>8904</v>
      </c>
      <c r="B4072" s="10" t="s">
        <v>8903</v>
      </c>
      <c r="C4072" s="143">
        <v>15</v>
      </c>
      <c r="D4072" s="142">
        <v>1.5</v>
      </c>
    </row>
    <row r="4073" spans="1:4" x14ac:dyDescent="0.2">
      <c r="A4073" s="143" t="s">
        <v>6254</v>
      </c>
      <c r="B4073" s="10" t="s">
        <v>6253</v>
      </c>
      <c r="C4073" s="143">
        <v>50</v>
      </c>
      <c r="D4073" s="142">
        <v>5</v>
      </c>
    </row>
    <row r="4074" spans="1:4" x14ac:dyDescent="0.2">
      <c r="A4074" s="143" t="s">
        <v>10612</v>
      </c>
      <c r="B4074" s="10" t="s">
        <v>10611</v>
      </c>
      <c r="C4074" s="143">
        <v>3</v>
      </c>
      <c r="D4074" s="142">
        <v>0.3</v>
      </c>
    </row>
    <row r="4075" spans="1:4" x14ac:dyDescent="0.2">
      <c r="A4075" s="143" t="s">
        <v>3517</v>
      </c>
      <c r="B4075" s="10" t="s">
        <v>3516</v>
      </c>
      <c r="C4075" s="143" t="s">
        <v>105</v>
      </c>
      <c r="D4075" s="142" t="s">
        <v>105</v>
      </c>
    </row>
    <row r="4076" spans="1:4" x14ac:dyDescent="0.2">
      <c r="A4076" s="143" t="s">
        <v>2957</v>
      </c>
      <c r="B4076" s="10" t="s">
        <v>2956</v>
      </c>
      <c r="C4076" s="143">
        <v>240</v>
      </c>
      <c r="D4076" s="142">
        <v>24</v>
      </c>
    </row>
    <row r="4077" spans="1:4" x14ac:dyDescent="0.2">
      <c r="A4077" s="143" t="s">
        <v>3042</v>
      </c>
      <c r="B4077" s="10" t="s">
        <v>3041</v>
      </c>
      <c r="C4077" s="143">
        <v>360</v>
      </c>
      <c r="D4077" s="142">
        <v>36</v>
      </c>
    </row>
    <row r="4078" spans="1:4" x14ac:dyDescent="0.2">
      <c r="A4078" s="143" t="s">
        <v>7660</v>
      </c>
      <c r="B4078" s="10" t="s">
        <v>7659</v>
      </c>
      <c r="C4078" s="143">
        <v>3500</v>
      </c>
      <c r="D4078" s="142">
        <v>350</v>
      </c>
    </row>
    <row r="4079" spans="1:4" x14ac:dyDescent="0.2">
      <c r="A4079" s="143" t="s">
        <v>7548</v>
      </c>
      <c r="B4079" s="10" t="s">
        <v>7547</v>
      </c>
      <c r="C4079" s="143" t="s">
        <v>105</v>
      </c>
      <c r="D4079" s="142" t="s">
        <v>105</v>
      </c>
    </row>
    <row r="4080" spans="1:4" x14ac:dyDescent="0.2">
      <c r="A4080" s="143" t="s">
        <v>2128</v>
      </c>
      <c r="B4080" s="10" t="s">
        <v>2127</v>
      </c>
      <c r="C4080" s="143">
        <v>110</v>
      </c>
      <c r="D4080" s="142">
        <v>11</v>
      </c>
    </row>
    <row r="4081" spans="1:4" x14ac:dyDescent="0.2">
      <c r="A4081" s="143" t="s">
        <v>2260</v>
      </c>
      <c r="B4081" s="10" t="s">
        <v>2259</v>
      </c>
      <c r="C4081" s="143">
        <v>13</v>
      </c>
      <c r="D4081" s="142">
        <v>1.3</v>
      </c>
    </row>
    <row r="4082" spans="1:4" x14ac:dyDescent="0.2">
      <c r="A4082" s="143" t="s">
        <v>3050</v>
      </c>
      <c r="B4082" s="10" t="s">
        <v>3049</v>
      </c>
      <c r="C4082" s="143">
        <v>0.6</v>
      </c>
      <c r="D4082" s="142">
        <v>0.06</v>
      </c>
    </row>
    <row r="4083" spans="1:4" x14ac:dyDescent="0.2">
      <c r="A4083" s="143" t="s">
        <v>10393</v>
      </c>
      <c r="B4083" s="10" t="s">
        <v>10392</v>
      </c>
      <c r="C4083" s="143" t="s">
        <v>105</v>
      </c>
      <c r="D4083" s="142" t="s">
        <v>105</v>
      </c>
    </row>
    <row r="4084" spans="1:4" x14ac:dyDescent="0.2">
      <c r="A4084" s="143" t="s">
        <v>10394</v>
      </c>
      <c r="B4084" s="10" t="s">
        <v>10392</v>
      </c>
      <c r="C4084" s="143">
        <v>1000</v>
      </c>
      <c r="D4084" s="142">
        <v>100</v>
      </c>
    </row>
    <row r="4085" spans="1:4" x14ac:dyDescent="0.2">
      <c r="A4085" s="143" t="s">
        <v>8908</v>
      </c>
      <c r="B4085" s="10" t="s">
        <v>8907</v>
      </c>
      <c r="C4085" s="143">
        <v>100</v>
      </c>
      <c r="D4085" s="142">
        <v>10</v>
      </c>
    </row>
    <row r="4086" spans="1:4" x14ac:dyDescent="0.2">
      <c r="A4086" s="143" t="s">
        <v>2901</v>
      </c>
      <c r="B4086" s="10" t="s">
        <v>2900</v>
      </c>
      <c r="C4086" s="143">
        <v>13</v>
      </c>
      <c r="D4086" s="142">
        <v>1.3</v>
      </c>
    </row>
    <row r="4087" spans="1:4" x14ac:dyDescent="0.2">
      <c r="A4087" s="143" t="s">
        <v>725</v>
      </c>
      <c r="B4087" s="10" t="s">
        <v>724</v>
      </c>
      <c r="C4087" s="143">
        <v>160</v>
      </c>
      <c r="D4087" s="142">
        <v>16</v>
      </c>
    </row>
    <row r="4088" spans="1:4" x14ac:dyDescent="0.2">
      <c r="A4088" s="143" t="s">
        <v>3190</v>
      </c>
      <c r="B4088" s="10" t="s">
        <v>3189</v>
      </c>
      <c r="C4088" s="143">
        <v>13</v>
      </c>
      <c r="D4088" s="142">
        <v>1.3</v>
      </c>
    </row>
    <row r="4089" spans="1:4" x14ac:dyDescent="0.2">
      <c r="A4089" s="143" t="s">
        <v>8708</v>
      </c>
      <c r="B4089" s="10" t="s">
        <v>8707</v>
      </c>
      <c r="C4089" s="143">
        <v>3500</v>
      </c>
      <c r="D4089" s="142">
        <v>350</v>
      </c>
    </row>
    <row r="4090" spans="1:4" x14ac:dyDescent="0.2">
      <c r="A4090" s="143" t="s">
        <v>4751</v>
      </c>
      <c r="B4090" s="10" t="s">
        <v>4750</v>
      </c>
      <c r="C4090" s="143" t="s">
        <v>105</v>
      </c>
      <c r="D4090" s="142" t="s">
        <v>105</v>
      </c>
    </row>
    <row r="4091" spans="1:4" x14ac:dyDescent="0.2">
      <c r="A4091" s="143" t="s">
        <v>2226</v>
      </c>
      <c r="B4091" s="10" t="s">
        <v>2225</v>
      </c>
      <c r="C4091" s="143">
        <v>30</v>
      </c>
      <c r="D4091" s="142">
        <v>3</v>
      </c>
    </row>
    <row r="4092" spans="1:4" x14ac:dyDescent="0.2">
      <c r="A4092" s="143" t="s">
        <v>3178</v>
      </c>
      <c r="B4092" s="10" t="s">
        <v>3177</v>
      </c>
      <c r="C4092" s="143">
        <v>490</v>
      </c>
      <c r="D4092" s="142">
        <v>49</v>
      </c>
    </row>
    <row r="4093" spans="1:4" x14ac:dyDescent="0.2">
      <c r="A4093" s="143" t="s">
        <v>12486</v>
      </c>
      <c r="B4093" s="10" t="s">
        <v>12485</v>
      </c>
      <c r="C4093" s="143">
        <v>20</v>
      </c>
      <c r="D4093" s="142">
        <v>2</v>
      </c>
    </row>
    <row r="4094" spans="1:4" x14ac:dyDescent="0.2">
      <c r="A4094" s="143" t="s">
        <v>2129</v>
      </c>
      <c r="B4094" s="10" t="s">
        <v>2127</v>
      </c>
      <c r="C4094" s="143">
        <v>110</v>
      </c>
      <c r="D4094" s="142">
        <v>11</v>
      </c>
    </row>
    <row r="4095" spans="1:4" x14ac:dyDescent="0.2">
      <c r="A4095" s="143" t="s">
        <v>11928</v>
      </c>
      <c r="B4095" s="10" t="s">
        <v>11927</v>
      </c>
      <c r="C4095" s="143">
        <v>10000</v>
      </c>
      <c r="D4095" s="142">
        <v>480</v>
      </c>
    </row>
    <row r="4096" spans="1:4" x14ac:dyDescent="0.2">
      <c r="A4096" s="143" t="s">
        <v>788</v>
      </c>
      <c r="B4096" s="10" t="s">
        <v>787</v>
      </c>
      <c r="C4096" s="143">
        <v>610</v>
      </c>
      <c r="D4096" s="142">
        <v>61</v>
      </c>
    </row>
    <row r="4097" spans="1:4" x14ac:dyDescent="0.2">
      <c r="A4097" s="143" t="s">
        <v>414</v>
      </c>
      <c r="B4097" s="10" t="s">
        <v>413</v>
      </c>
      <c r="C4097" s="143">
        <v>20</v>
      </c>
      <c r="D4097" s="142">
        <v>2</v>
      </c>
    </row>
    <row r="4098" spans="1:4" x14ac:dyDescent="0.2">
      <c r="A4098" s="143" t="s">
        <v>11680</v>
      </c>
      <c r="B4098" s="10" t="s">
        <v>11679</v>
      </c>
      <c r="C4098" s="143" t="s">
        <v>105</v>
      </c>
      <c r="D4098" s="142" t="s">
        <v>105</v>
      </c>
    </row>
    <row r="4099" spans="1:4" x14ac:dyDescent="0.2">
      <c r="A4099" s="143" t="s">
        <v>5704</v>
      </c>
      <c r="B4099" s="10" t="s">
        <v>5703</v>
      </c>
      <c r="C4099" s="143">
        <v>50</v>
      </c>
      <c r="D4099" s="142">
        <v>5</v>
      </c>
    </row>
    <row r="4100" spans="1:4" x14ac:dyDescent="0.2">
      <c r="A4100" s="143" t="s">
        <v>11242</v>
      </c>
      <c r="B4100" s="10" t="s">
        <v>11241</v>
      </c>
      <c r="C4100" s="143">
        <v>50</v>
      </c>
      <c r="D4100" s="142">
        <v>5</v>
      </c>
    </row>
    <row r="4101" spans="1:4" x14ac:dyDescent="0.2">
      <c r="A4101" s="143" t="s">
        <v>5954</v>
      </c>
      <c r="B4101" s="10" t="s">
        <v>5953</v>
      </c>
      <c r="C4101" s="143">
        <v>5</v>
      </c>
      <c r="D4101" s="142">
        <v>0.5</v>
      </c>
    </row>
    <row r="4102" spans="1:4" x14ac:dyDescent="0.2">
      <c r="A4102" s="143" t="s">
        <v>3672</v>
      </c>
      <c r="B4102" s="10" t="s">
        <v>3671</v>
      </c>
      <c r="C4102" s="143">
        <v>2450</v>
      </c>
      <c r="D4102" s="142">
        <v>245</v>
      </c>
    </row>
    <row r="4103" spans="1:4" x14ac:dyDescent="0.2">
      <c r="A4103" s="143" t="s">
        <v>9045</v>
      </c>
      <c r="B4103" s="10" t="s">
        <v>9044</v>
      </c>
      <c r="C4103" s="143">
        <v>1000</v>
      </c>
      <c r="D4103" s="142">
        <v>100</v>
      </c>
    </row>
    <row r="4104" spans="1:4" x14ac:dyDescent="0.2">
      <c r="A4104" s="143" t="s">
        <v>11357</v>
      </c>
      <c r="B4104" s="10" t="s">
        <v>11356</v>
      </c>
      <c r="C4104" s="143">
        <v>3500</v>
      </c>
      <c r="D4104" s="142">
        <v>350</v>
      </c>
    </row>
    <row r="4105" spans="1:4" x14ac:dyDescent="0.2">
      <c r="A4105" s="143" t="s">
        <v>6410</v>
      </c>
      <c r="B4105" s="10" t="s">
        <v>6409</v>
      </c>
      <c r="C4105" s="143">
        <v>1000</v>
      </c>
      <c r="D4105" s="142">
        <v>100</v>
      </c>
    </row>
    <row r="4106" spans="1:4" x14ac:dyDescent="0.2">
      <c r="A4106" s="143" t="s">
        <v>10784</v>
      </c>
      <c r="B4106" s="10" t="s">
        <v>10783</v>
      </c>
      <c r="C4106" s="143">
        <v>1250</v>
      </c>
      <c r="D4106" s="142">
        <v>125</v>
      </c>
    </row>
    <row r="4107" spans="1:4" x14ac:dyDescent="0.2">
      <c r="A4107" s="143" t="s">
        <v>9092</v>
      </c>
      <c r="B4107" s="10" t="s">
        <v>9091</v>
      </c>
      <c r="C4107" s="143">
        <v>3500</v>
      </c>
      <c r="D4107" s="142">
        <v>350</v>
      </c>
    </row>
    <row r="4108" spans="1:4" x14ac:dyDescent="0.2">
      <c r="A4108" s="143" t="s">
        <v>12314</v>
      </c>
      <c r="B4108" s="10" t="s">
        <v>12313</v>
      </c>
      <c r="C4108" s="143">
        <v>1000</v>
      </c>
      <c r="D4108" s="142">
        <v>100</v>
      </c>
    </row>
    <row r="4109" spans="1:4" x14ac:dyDescent="0.2">
      <c r="A4109" s="143" t="s">
        <v>8144</v>
      </c>
      <c r="B4109" s="10" t="s">
        <v>8143</v>
      </c>
      <c r="C4109" s="143">
        <v>3500</v>
      </c>
      <c r="D4109" s="142">
        <v>350</v>
      </c>
    </row>
    <row r="4110" spans="1:4" x14ac:dyDescent="0.2">
      <c r="A4110" s="143" t="s">
        <v>10782</v>
      </c>
      <c r="B4110" s="10" t="s">
        <v>10781</v>
      </c>
      <c r="C4110" s="143">
        <v>350</v>
      </c>
      <c r="D4110" s="142">
        <v>35</v>
      </c>
    </row>
    <row r="4111" spans="1:4" x14ac:dyDescent="0.2">
      <c r="A4111" s="143" t="s">
        <v>7439</v>
      </c>
      <c r="B4111" s="10" t="s">
        <v>7438</v>
      </c>
      <c r="C4111" s="143">
        <v>3500</v>
      </c>
      <c r="D4111" s="142">
        <v>350</v>
      </c>
    </row>
    <row r="4112" spans="1:4" x14ac:dyDescent="0.2">
      <c r="A4112" s="143" t="s">
        <v>8147</v>
      </c>
      <c r="B4112" s="10" t="s">
        <v>8146</v>
      </c>
      <c r="C4112" s="143">
        <v>3500</v>
      </c>
      <c r="D4112" s="142">
        <v>350</v>
      </c>
    </row>
    <row r="4113" spans="1:4" x14ac:dyDescent="0.2">
      <c r="A4113" s="143" t="s">
        <v>6400</v>
      </c>
      <c r="B4113" s="10" t="s">
        <v>6399</v>
      </c>
      <c r="C4113" s="143">
        <v>3500</v>
      </c>
      <c r="D4113" s="142">
        <v>350</v>
      </c>
    </row>
    <row r="4114" spans="1:4" x14ac:dyDescent="0.2">
      <c r="A4114" s="143" t="s">
        <v>9845</v>
      </c>
      <c r="B4114" s="10" t="s">
        <v>9844</v>
      </c>
      <c r="C4114" s="143">
        <v>2450</v>
      </c>
      <c r="D4114" s="142">
        <v>245</v>
      </c>
    </row>
    <row r="4115" spans="1:4" x14ac:dyDescent="0.2">
      <c r="A4115" s="143" t="s">
        <v>11008</v>
      </c>
      <c r="B4115" s="10" t="s">
        <v>11007</v>
      </c>
      <c r="C4115" s="143">
        <v>1000</v>
      </c>
      <c r="D4115" s="142">
        <v>100</v>
      </c>
    </row>
    <row r="4116" spans="1:4" x14ac:dyDescent="0.2">
      <c r="A4116" s="143" t="s">
        <v>9069</v>
      </c>
      <c r="B4116" s="10" t="s">
        <v>9068</v>
      </c>
      <c r="C4116" s="143">
        <v>1250</v>
      </c>
      <c r="D4116" s="142">
        <v>125</v>
      </c>
    </row>
    <row r="4117" spans="1:4" x14ac:dyDescent="0.2">
      <c r="A4117" s="143" t="s">
        <v>3744</v>
      </c>
      <c r="B4117" s="10" t="s">
        <v>3743</v>
      </c>
      <c r="C4117" s="143">
        <v>1750</v>
      </c>
      <c r="D4117" s="142">
        <v>175</v>
      </c>
    </row>
    <row r="4118" spans="1:4" x14ac:dyDescent="0.2">
      <c r="A4118" s="143" t="s">
        <v>9063</v>
      </c>
      <c r="B4118" s="10" t="s">
        <v>9062</v>
      </c>
      <c r="C4118" s="143">
        <v>3000</v>
      </c>
      <c r="D4118" s="142">
        <v>300</v>
      </c>
    </row>
    <row r="4119" spans="1:4" x14ac:dyDescent="0.2">
      <c r="A4119" s="143" t="s">
        <v>9067</v>
      </c>
      <c r="B4119" s="10" t="s">
        <v>9066</v>
      </c>
      <c r="C4119" s="143">
        <v>3500</v>
      </c>
      <c r="D4119" s="142">
        <v>350</v>
      </c>
    </row>
    <row r="4120" spans="1:4" x14ac:dyDescent="0.2">
      <c r="A4120" s="143" t="s">
        <v>10786</v>
      </c>
      <c r="B4120" s="10" t="s">
        <v>10785</v>
      </c>
      <c r="C4120" s="143">
        <v>1000</v>
      </c>
      <c r="D4120" s="142">
        <v>100</v>
      </c>
    </row>
    <row r="4121" spans="1:4" x14ac:dyDescent="0.2">
      <c r="A4121" s="143" t="s">
        <v>9057</v>
      </c>
      <c r="B4121" s="10" t="s">
        <v>9056</v>
      </c>
      <c r="C4121" s="143">
        <v>1250</v>
      </c>
      <c r="D4121" s="142">
        <v>125</v>
      </c>
    </row>
    <row r="4122" spans="1:4" x14ac:dyDescent="0.2">
      <c r="A4122" s="143" t="s">
        <v>9864</v>
      </c>
      <c r="B4122" s="10" t="s">
        <v>9863</v>
      </c>
      <c r="C4122" s="143">
        <v>1000</v>
      </c>
      <c r="D4122" s="142">
        <v>100</v>
      </c>
    </row>
    <row r="4123" spans="1:4" x14ac:dyDescent="0.2">
      <c r="A4123" s="143" t="s">
        <v>9841</v>
      </c>
      <c r="B4123" s="10" t="s">
        <v>9840</v>
      </c>
      <c r="C4123" s="143">
        <v>50</v>
      </c>
      <c r="D4123" s="142">
        <v>5</v>
      </c>
    </row>
    <row r="4124" spans="1:4" x14ac:dyDescent="0.2">
      <c r="A4124" s="143" t="s">
        <v>7430</v>
      </c>
      <c r="B4124" s="10" t="s">
        <v>7429</v>
      </c>
      <c r="C4124" s="143">
        <v>1000</v>
      </c>
      <c r="D4124" s="142">
        <v>100</v>
      </c>
    </row>
    <row r="4125" spans="1:4" x14ac:dyDescent="0.2">
      <c r="A4125" s="143" t="s">
        <v>9053</v>
      </c>
      <c r="B4125" s="10" t="s">
        <v>9052</v>
      </c>
      <c r="C4125" s="143">
        <v>3500</v>
      </c>
      <c r="D4125" s="142">
        <v>350</v>
      </c>
    </row>
    <row r="4126" spans="1:4" x14ac:dyDescent="0.2">
      <c r="A4126" s="143" t="s">
        <v>10761</v>
      </c>
      <c r="B4126" s="10" t="s">
        <v>10760</v>
      </c>
      <c r="C4126" s="143">
        <v>3500</v>
      </c>
      <c r="D4126" s="142">
        <v>350</v>
      </c>
    </row>
    <row r="4127" spans="1:4" x14ac:dyDescent="0.2">
      <c r="A4127" s="143" t="s">
        <v>6384</v>
      </c>
      <c r="B4127" s="10" t="s">
        <v>6383</v>
      </c>
      <c r="C4127" s="143">
        <v>3500</v>
      </c>
      <c r="D4127" s="142">
        <v>350</v>
      </c>
    </row>
    <row r="4128" spans="1:4" x14ac:dyDescent="0.2">
      <c r="A4128" s="143" t="s">
        <v>6388</v>
      </c>
      <c r="B4128" s="10" t="s">
        <v>6387</v>
      </c>
      <c r="C4128" s="143">
        <v>1000</v>
      </c>
      <c r="D4128" s="142">
        <v>100</v>
      </c>
    </row>
    <row r="4129" spans="1:4" x14ac:dyDescent="0.2">
      <c r="A4129" s="143" t="s">
        <v>9677</v>
      </c>
      <c r="B4129" s="10" t="s">
        <v>9676</v>
      </c>
      <c r="C4129" s="143">
        <v>1000</v>
      </c>
      <c r="D4129" s="142">
        <v>100</v>
      </c>
    </row>
    <row r="4130" spans="1:4" x14ac:dyDescent="0.2">
      <c r="A4130" s="143" t="s">
        <v>9849</v>
      </c>
      <c r="B4130" s="10" t="s">
        <v>9848</v>
      </c>
      <c r="C4130" s="143">
        <v>3500</v>
      </c>
      <c r="D4130" s="142">
        <v>350</v>
      </c>
    </row>
    <row r="4131" spans="1:4" x14ac:dyDescent="0.2">
      <c r="A4131" s="143" t="s">
        <v>10780</v>
      </c>
      <c r="B4131" s="10" t="s">
        <v>10779</v>
      </c>
      <c r="C4131" s="143">
        <v>1000</v>
      </c>
      <c r="D4131" s="142">
        <v>100</v>
      </c>
    </row>
    <row r="4132" spans="1:4" x14ac:dyDescent="0.2">
      <c r="A4132" s="143" t="s">
        <v>10882</v>
      </c>
      <c r="B4132" s="10" t="s">
        <v>10881</v>
      </c>
      <c r="C4132" s="143">
        <v>3500</v>
      </c>
      <c r="D4132" s="142">
        <v>350</v>
      </c>
    </row>
    <row r="4133" spans="1:4" x14ac:dyDescent="0.2">
      <c r="A4133" s="143" t="s">
        <v>10801</v>
      </c>
      <c r="B4133" s="10" t="s">
        <v>10800</v>
      </c>
      <c r="C4133" s="143">
        <v>3500</v>
      </c>
      <c r="D4133" s="142">
        <v>350</v>
      </c>
    </row>
    <row r="4134" spans="1:4" x14ac:dyDescent="0.2">
      <c r="A4134" s="143" t="s">
        <v>6854</v>
      </c>
      <c r="B4134" s="10" t="s">
        <v>6853</v>
      </c>
      <c r="C4134" s="143">
        <v>2560</v>
      </c>
      <c r="D4134" s="142">
        <v>256</v>
      </c>
    </row>
    <row r="4135" spans="1:4" x14ac:dyDescent="0.2">
      <c r="A4135" s="143" t="s">
        <v>11264</v>
      </c>
      <c r="B4135" s="10" t="s">
        <v>11263</v>
      </c>
      <c r="C4135" s="143">
        <v>650</v>
      </c>
      <c r="D4135" s="142">
        <v>65</v>
      </c>
    </row>
    <row r="4136" spans="1:4" x14ac:dyDescent="0.2">
      <c r="A4136" s="143" t="s">
        <v>9086</v>
      </c>
      <c r="B4136" s="10" t="s">
        <v>9085</v>
      </c>
      <c r="C4136" s="143">
        <v>1000</v>
      </c>
      <c r="D4136" s="142">
        <v>100</v>
      </c>
    </row>
    <row r="4137" spans="1:4" x14ac:dyDescent="0.2">
      <c r="A4137" s="143" t="s">
        <v>7434</v>
      </c>
      <c r="B4137" s="10" t="s">
        <v>7433</v>
      </c>
      <c r="C4137" s="143">
        <v>1000</v>
      </c>
      <c r="D4137" s="142">
        <v>100</v>
      </c>
    </row>
    <row r="4138" spans="1:4" x14ac:dyDescent="0.2">
      <c r="A4138" s="143" t="s">
        <v>9853</v>
      </c>
      <c r="B4138" s="10" t="s">
        <v>9852</v>
      </c>
      <c r="C4138" s="143">
        <v>1000</v>
      </c>
      <c r="D4138" s="142">
        <v>100</v>
      </c>
    </row>
    <row r="4139" spans="1:4" x14ac:dyDescent="0.2">
      <c r="A4139" s="143" t="s">
        <v>9090</v>
      </c>
      <c r="B4139" s="10" t="s">
        <v>9089</v>
      </c>
      <c r="C4139" s="143">
        <v>4200</v>
      </c>
      <c r="D4139" s="142">
        <v>420</v>
      </c>
    </row>
    <row r="4140" spans="1:4" x14ac:dyDescent="0.2">
      <c r="A4140" s="143" t="s">
        <v>9084</v>
      </c>
      <c r="B4140" s="10" t="s">
        <v>9083</v>
      </c>
      <c r="C4140" s="143">
        <v>1000</v>
      </c>
      <c r="D4140" s="142">
        <v>100</v>
      </c>
    </row>
    <row r="4141" spans="1:4" x14ac:dyDescent="0.2">
      <c r="A4141" s="143" t="s">
        <v>3535</v>
      </c>
      <c r="B4141" s="10" t="s">
        <v>3534</v>
      </c>
      <c r="C4141" s="143">
        <v>1000</v>
      </c>
      <c r="D4141" s="142">
        <v>100</v>
      </c>
    </row>
    <row r="4142" spans="1:4" x14ac:dyDescent="0.2">
      <c r="A4142" s="143" t="s">
        <v>6390</v>
      </c>
      <c r="B4142" s="10" t="s">
        <v>6389</v>
      </c>
      <c r="C4142" s="143">
        <v>1000</v>
      </c>
      <c r="D4142" s="142">
        <v>100</v>
      </c>
    </row>
    <row r="4143" spans="1:4" x14ac:dyDescent="0.2">
      <c r="A4143" s="143" t="s">
        <v>7327</v>
      </c>
      <c r="B4143" s="10" t="s">
        <v>7326</v>
      </c>
      <c r="C4143" s="143">
        <v>1000</v>
      </c>
      <c r="D4143" s="142">
        <v>100</v>
      </c>
    </row>
    <row r="4144" spans="1:4" x14ac:dyDescent="0.2">
      <c r="A4144" s="143" t="s">
        <v>3674</v>
      </c>
      <c r="B4144" s="10" t="s">
        <v>3673</v>
      </c>
      <c r="C4144" s="143">
        <v>2450</v>
      </c>
      <c r="D4144" s="142">
        <v>245</v>
      </c>
    </row>
    <row r="4145" spans="1:4" x14ac:dyDescent="0.2">
      <c r="A4145" s="143" t="s">
        <v>6414</v>
      </c>
      <c r="B4145" s="10" t="s">
        <v>6413</v>
      </c>
      <c r="C4145" s="143">
        <v>3500</v>
      </c>
      <c r="D4145" s="142">
        <v>350</v>
      </c>
    </row>
    <row r="4146" spans="1:4" x14ac:dyDescent="0.2">
      <c r="A4146" s="143" t="s">
        <v>10778</v>
      </c>
      <c r="B4146" s="10" t="s">
        <v>10777</v>
      </c>
      <c r="C4146" s="143">
        <v>1000</v>
      </c>
      <c r="D4146" s="142">
        <v>100</v>
      </c>
    </row>
    <row r="4147" spans="1:4" x14ac:dyDescent="0.2">
      <c r="A4147" s="143" t="s">
        <v>9671</v>
      </c>
      <c r="B4147" s="10" t="s">
        <v>9670</v>
      </c>
      <c r="C4147" s="143">
        <v>20</v>
      </c>
      <c r="D4147" s="142">
        <v>2</v>
      </c>
    </row>
    <row r="4148" spans="1:4" x14ac:dyDescent="0.2">
      <c r="A4148" s="143" t="s">
        <v>9672</v>
      </c>
      <c r="B4148" s="10" t="s">
        <v>9670</v>
      </c>
      <c r="C4148" s="143">
        <v>1000</v>
      </c>
      <c r="D4148" s="142">
        <v>100</v>
      </c>
    </row>
    <row r="4149" spans="1:4" x14ac:dyDescent="0.2">
      <c r="A4149" s="143" t="s">
        <v>7676</v>
      </c>
      <c r="B4149" s="10" t="s">
        <v>7675</v>
      </c>
      <c r="C4149" s="143">
        <v>3500</v>
      </c>
      <c r="D4149" s="142">
        <v>350</v>
      </c>
    </row>
    <row r="4150" spans="1:4" x14ac:dyDescent="0.2">
      <c r="A4150" s="143" t="s">
        <v>6398</v>
      </c>
      <c r="B4150" s="10" t="s">
        <v>6397</v>
      </c>
      <c r="C4150" s="143">
        <v>3500</v>
      </c>
      <c r="D4150" s="142">
        <v>350</v>
      </c>
    </row>
    <row r="4151" spans="1:4" x14ac:dyDescent="0.2">
      <c r="A4151" s="143" t="s">
        <v>9065</v>
      </c>
      <c r="B4151" s="10" t="s">
        <v>9064</v>
      </c>
      <c r="C4151" s="143">
        <v>3000</v>
      </c>
      <c r="D4151" s="142">
        <v>300</v>
      </c>
    </row>
    <row r="4152" spans="1:4" x14ac:dyDescent="0.2">
      <c r="A4152" s="143" t="s">
        <v>9055</v>
      </c>
      <c r="B4152" s="10" t="s">
        <v>9054</v>
      </c>
      <c r="C4152" s="143">
        <v>3500</v>
      </c>
      <c r="D4152" s="142">
        <v>350</v>
      </c>
    </row>
    <row r="4153" spans="1:4" x14ac:dyDescent="0.2">
      <c r="A4153" s="143" t="s">
        <v>7668</v>
      </c>
      <c r="B4153" s="10" t="s">
        <v>7667</v>
      </c>
      <c r="C4153" s="143">
        <v>3500</v>
      </c>
      <c r="D4153" s="142">
        <v>350</v>
      </c>
    </row>
    <row r="4154" spans="1:4" x14ac:dyDescent="0.2">
      <c r="A4154" s="143" t="s">
        <v>7672</v>
      </c>
      <c r="B4154" s="10" t="s">
        <v>7671</v>
      </c>
      <c r="C4154" s="143">
        <v>1000</v>
      </c>
      <c r="D4154" s="142">
        <v>100</v>
      </c>
    </row>
    <row r="4155" spans="1:4" x14ac:dyDescent="0.2">
      <c r="A4155" s="143" t="s">
        <v>7436</v>
      </c>
      <c r="B4155" s="10" t="s">
        <v>7435</v>
      </c>
      <c r="C4155" s="143">
        <v>1000</v>
      </c>
      <c r="D4155" s="142">
        <v>100</v>
      </c>
    </row>
    <row r="4156" spans="1:4" x14ac:dyDescent="0.2">
      <c r="A4156" s="143" t="s">
        <v>7674</v>
      </c>
      <c r="B4156" s="10" t="s">
        <v>7673</v>
      </c>
      <c r="C4156" s="143">
        <v>1000</v>
      </c>
      <c r="D4156" s="142">
        <v>100</v>
      </c>
    </row>
    <row r="4157" spans="1:4" x14ac:dyDescent="0.2">
      <c r="A4157" s="143" t="s">
        <v>11270</v>
      </c>
      <c r="B4157" s="10" t="s">
        <v>11269</v>
      </c>
      <c r="C4157" s="143">
        <v>1000</v>
      </c>
      <c r="D4157" s="142">
        <v>100</v>
      </c>
    </row>
    <row r="4158" spans="1:4" x14ac:dyDescent="0.2">
      <c r="A4158" s="143" t="s">
        <v>7678</v>
      </c>
      <c r="B4158" s="10" t="s">
        <v>7677</v>
      </c>
      <c r="C4158" s="143">
        <v>3500</v>
      </c>
      <c r="D4158" s="142">
        <v>350</v>
      </c>
    </row>
    <row r="4159" spans="1:4" x14ac:dyDescent="0.2">
      <c r="A4159" s="143" t="s">
        <v>8210</v>
      </c>
      <c r="B4159" s="10" t="s">
        <v>8209</v>
      </c>
      <c r="C4159" s="143">
        <v>1000</v>
      </c>
      <c r="D4159" s="142">
        <v>100</v>
      </c>
    </row>
    <row r="4160" spans="1:4" x14ac:dyDescent="0.2">
      <c r="A4160" s="143" t="s">
        <v>9679</v>
      </c>
      <c r="B4160" s="10" t="s">
        <v>9678</v>
      </c>
      <c r="C4160" s="143">
        <v>1000</v>
      </c>
      <c r="D4160" s="142">
        <v>100</v>
      </c>
    </row>
    <row r="4161" spans="1:4" x14ac:dyDescent="0.2">
      <c r="A4161" s="143" t="s">
        <v>9508</v>
      </c>
      <c r="B4161" s="10" t="s">
        <v>9507</v>
      </c>
      <c r="C4161" s="143">
        <v>1000</v>
      </c>
      <c r="D4161" s="142">
        <v>100</v>
      </c>
    </row>
    <row r="4162" spans="1:4" x14ac:dyDescent="0.2">
      <c r="A4162" s="143" t="s">
        <v>6404</v>
      </c>
      <c r="B4162" s="10" t="s">
        <v>6403</v>
      </c>
      <c r="C4162" s="143">
        <v>3500</v>
      </c>
      <c r="D4162" s="142">
        <v>350</v>
      </c>
    </row>
    <row r="4163" spans="1:4" x14ac:dyDescent="0.2">
      <c r="A4163" s="143" t="s">
        <v>6386</v>
      </c>
      <c r="B4163" s="10" t="s">
        <v>6385</v>
      </c>
      <c r="C4163" s="143">
        <v>1000</v>
      </c>
      <c r="D4163" s="142">
        <v>100</v>
      </c>
    </row>
    <row r="4164" spans="1:4" x14ac:dyDescent="0.2">
      <c r="A4164" s="143" t="s">
        <v>5035</v>
      </c>
      <c r="B4164" s="10" t="s">
        <v>5034</v>
      </c>
      <c r="C4164" s="143">
        <v>1000</v>
      </c>
      <c r="D4164" s="142">
        <v>100</v>
      </c>
    </row>
    <row r="4165" spans="1:4" x14ac:dyDescent="0.2">
      <c r="A4165" s="143" t="s">
        <v>7628</v>
      </c>
      <c r="B4165" s="10" t="s">
        <v>7627</v>
      </c>
      <c r="C4165" s="143">
        <v>2560</v>
      </c>
      <c r="D4165" s="142">
        <v>256</v>
      </c>
    </row>
    <row r="4166" spans="1:4" x14ac:dyDescent="0.2">
      <c r="A4166" s="143" t="s">
        <v>7626</v>
      </c>
      <c r="B4166" s="10" t="s">
        <v>7625</v>
      </c>
      <c r="C4166" s="143">
        <v>1000</v>
      </c>
      <c r="D4166" s="142">
        <v>100</v>
      </c>
    </row>
    <row r="4167" spans="1:4" x14ac:dyDescent="0.2">
      <c r="A4167" s="143" t="s">
        <v>9049</v>
      </c>
      <c r="B4167" s="10" t="s">
        <v>9048</v>
      </c>
      <c r="C4167" s="143">
        <v>3500</v>
      </c>
      <c r="D4167" s="142">
        <v>350</v>
      </c>
    </row>
    <row r="4168" spans="1:4" x14ac:dyDescent="0.2">
      <c r="A4168" s="143" t="s">
        <v>8335</v>
      </c>
      <c r="B4168" s="10" t="s">
        <v>8334</v>
      </c>
      <c r="C4168" s="143">
        <v>3500</v>
      </c>
      <c r="D4168" s="142">
        <v>350</v>
      </c>
    </row>
    <row r="4169" spans="1:4" x14ac:dyDescent="0.2">
      <c r="A4169" s="143" t="s">
        <v>8140</v>
      </c>
      <c r="B4169" s="10" t="s">
        <v>8139</v>
      </c>
      <c r="C4169" s="143">
        <v>3500</v>
      </c>
      <c r="D4169" s="142">
        <v>350</v>
      </c>
    </row>
    <row r="4170" spans="1:4" x14ac:dyDescent="0.2">
      <c r="A4170" s="143" t="s">
        <v>4983</v>
      </c>
      <c r="B4170" s="10" t="s">
        <v>4982</v>
      </c>
      <c r="C4170" s="143">
        <v>1000</v>
      </c>
      <c r="D4170" s="142">
        <v>100</v>
      </c>
    </row>
    <row r="4171" spans="1:4" x14ac:dyDescent="0.2">
      <c r="A4171" s="143" t="s">
        <v>4168</v>
      </c>
      <c r="B4171" s="10" t="s">
        <v>4167</v>
      </c>
      <c r="C4171" s="143">
        <v>2560</v>
      </c>
      <c r="D4171" s="142">
        <v>256</v>
      </c>
    </row>
    <row r="4172" spans="1:4" x14ac:dyDescent="0.2">
      <c r="A4172" s="143" t="s">
        <v>11260</v>
      </c>
      <c r="B4172" s="10" t="s">
        <v>11259</v>
      </c>
      <c r="C4172" s="143">
        <v>4400</v>
      </c>
      <c r="D4172" s="142">
        <v>54</v>
      </c>
    </row>
    <row r="4173" spans="1:4" x14ac:dyDescent="0.2">
      <c r="A4173" s="143" t="s">
        <v>7428</v>
      </c>
      <c r="B4173" s="10" t="s">
        <v>7427</v>
      </c>
      <c r="C4173" s="143">
        <v>2560</v>
      </c>
      <c r="D4173" s="142">
        <v>256</v>
      </c>
    </row>
    <row r="4174" spans="1:4" x14ac:dyDescent="0.2">
      <c r="A4174" s="143" t="s">
        <v>6416</v>
      </c>
      <c r="B4174" s="10" t="s">
        <v>6415</v>
      </c>
      <c r="C4174" s="143">
        <v>1250</v>
      </c>
      <c r="D4174" s="142">
        <v>125</v>
      </c>
    </row>
    <row r="4175" spans="1:4" x14ac:dyDescent="0.2">
      <c r="A4175" s="143" t="s">
        <v>3690</v>
      </c>
      <c r="B4175" s="10" t="s">
        <v>3689</v>
      </c>
      <c r="C4175" s="143">
        <v>5700</v>
      </c>
      <c r="D4175" s="142">
        <v>570</v>
      </c>
    </row>
    <row r="4176" spans="1:4" x14ac:dyDescent="0.2">
      <c r="A4176" s="143" t="s">
        <v>9839</v>
      </c>
      <c r="B4176" s="10" t="s">
        <v>9838</v>
      </c>
      <c r="C4176" s="143">
        <v>50</v>
      </c>
      <c r="D4176" s="142">
        <v>5</v>
      </c>
    </row>
    <row r="4177" spans="1:4" x14ac:dyDescent="0.2">
      <c r="A4177" s="143" t="s">
        <v>7119</v>
      </c>
      <c r="B4177" s="10" t="s">
        <v>7118</v>
      </c>
      <c r="C4177" s="143" t="s">
        <v>105</v>
      </c>
      <c r="D4177" s="142" t="s">
        <v>105</v>
      </c>
    </row>
    <row r="4178" spans="1:4" x14ac:dyDescent="0.2">
      <c r="A4178" s="143" t="s">
        <v>7120</v>
      </c>
      <c r="B4178" s="10" t="s">
        <v>7118</v>
      </c>
      <c r="C4178" s="143">
        <v>1000</v>
      </c>
      <c r="D4178" s="142">
        <v>100</v>
      </c>
    </row>
    <row r="4179" spans="1:4" x14ac:dyDescent="0.2">
      <c r="A4179" s="143" t="s">
        <v>7033</v>
      </c>
      <c r="B4179" s="10" t="s">
        <v>7032</v>
      </c>
      <c r="C4179" s="143" t="s">
        <v>105</v>
      </c>
      <c r="D4179" s="142" t="s">
        <v>105</v>
      </c>
    </row>
    <row r="4180" spans="1:4" x14ac:dyDescent="0.2">
      <c r="A4180" s="143" t="s">
        <v>7034</v>
      </c>
      <c r="B4180" s="10" t="s">
        <v>7032</v>
      </c>
      <c r="C4180" s="143">
        <v>1000</v>
      </c>
      <c r="D4180" s="142">
        <v>100</v>
      </c>
    </row>
    <row r="4181" spans="1:4" x14ac:dyDescent="0.2">
      <c r="A4181" s="143" t="s">
        <v>7000</v>
      </c>
      <c r="B4181" s="10" t="s">
        <v>6999</v>
      </c>
      <c r="C4181" s="143" t="s">
        <v>105</v>
      </c>
      <c r="D4181" s="142" t="s">
        <v>105</v>
      </c>
    </row>
    <row r="4182" spans="1:4" x14ac:dyDescent="0.2">
      <c r="A4182" s="143" t="s">
        <v>7001</v>
      </c>
      <c r="B4182" s="10" t="s">
        <v>6999</v>
      </c>
      <c r="C4182" s="143">
        <v>1000</v>
      </c>
      <c r="D4182" s="142">
        <v>100</v>
      </c>
    </row>
    <row r="4183" spans="1:4" x14ac:dyDescent="0.2">
      <c r="A4183" s="143" t="s">
        <v>6916</v>
      </c>
      <c r="B4183" s="10" t="s">
        <v>6915</v>
      </c>
      <c r="C4183" s="143" t="s">
        <v>105</v>
      </c>
      <c r="D4183" s="142" t="s">
        <v>105</v>
      </c>
    </row>
    <row r="4184" spans="1:4" x14ac:dyDescent="0.2">
      <c r="A4184" s="143" t="s">
        <v>6917</v>
      </c>
      <c r="B4184" s="10" t="s">
        <v>6915</v>
      </c>
      <c r="C4184" s="143">
        <v>1000</v>
      </c>
      <c r="D4184" s="142">
        <v>100</v>
      </c>
    </row>
    <row r="4185" spans="1:4" x14ac:dyDescent="0.2">
      <c r="A4185" s="143" t="s">
        <v>12131</v>
      </c>
      <c r="B4185" s="10" t="s">
        <v>12130</v>
      </c>
      <c r="C4185" s="143">
        <v>4.2</v>
      </c>
      <c r="D4185" s="142">
        <v>0.42</v>
      </c>
    </row>
    <row r="4186" spans="1:4" x14ac:dyDescent="0.2">
      <c r="A4186" s="143" t="s">
        <v>9681</v>
      </c>
      <c r="B4186" s="10" t="s">
        <v>9680</v>
      </c>
      <c r="C4186" s="143">
        <v>3500</v>
      </c>
      <c r="D4186" s="142">
        <v>350</v>
      </c>
    </row>
    <row r="4187" spans="1:4" x14ac:dyDescent="0.2">
      <c r="A4187" s="143" t="s">
        <v>4079</v>
      </c>
      <c r="B4187" s="10" t="s">
        <v>4078</v>
      </c>
      <c r="C4187" s="143" t="s">
        <v>105</v>
      </c>
      <c r="D4187" s="142" t="s">
        <v>105</v>
      </c>
    </row>
    <row r="4188" spans="1:4" x14ac:dyDescent="0.2">
      <c r="A4188" s="143" t="s">
        <v>3827</v>
      </c>
      <c r="B4188" s="10" t="s">
        <v>3826</v>
      </c>
      <c r="C4188" s="143">
        <v>100</v>
      </c>
      <c r="D4188" s="142">
        <v>10</v>
      </c>
    </row>
    <row r="4189" spans="1:4" x14ac:dyDescent="0.2">
      <c r="A4189" s="143" t="s">
        <v>7908</v>
      </c>
      <c r="B4189" s="10" t="s">
        <v>7907</v>
      </c>
      <c r="C4189" s="143" t="s">
        <v>105</v>
      </c>
      <c r="D4189" s="142" t="s">
        <v>105</v>
      </c>
    </row>
    <row r="4190" spans="1:4" x14ac:dyDescent="0.2">
      <c r="A4190" s="143" t="s">
        <v>11244</v>
      </c>
      <c r="B4190" s="10" t="s">
        <v>11243</v>
      </c>
      <c r="C4190" s="143" t="s">
        <v>105</v>
      </c>
      <c r="D4190" s="142" t="s">
        <v>105</v>
      </c>
    </row>
    <row r="4191" spans="1:4" x14ac:dyDescent="0.2">
      <c r="A4191" s="143" t="s">
        <v>5771</v>
      </c>
      <c r="B4191" s="10" t="s">
        <v>5770</v>
      </c>
      <c r="C4191" s="143" t="s">
        <v>105</v>
      </c>
      <c r="D4191" s="142" t="s">
        <v>105</v>
      </c>
    </row>
    <row r="4192" spans="1:4" x14ac:dyDescent="0.2">
      <c r="A4192" s="143" t="s">
        <v>11504</v>
      </c>
      <c r="B4192" s="10" t="s">
        <v>11503</v>
      </c>
      <c r="C4192" s="143" t="s">
        <v>105</v>
      </c>
      <c r="D4192" s="142" t="s">
        <v>105</v>
      </c>
    </row>
    <row r="4193" spans="1:4" x14ac:dyDescent="0.2">
      <c r="A4193" s="143" t="s">
        <v>11505</v>
      </c>
      <c r="B4193" s="10" t="s">
        <v>11503</v>
      </c>
      <c r="C4193" s="143">
        <v>1000</v>
      </c>
      <c r="D4193" s="142">
        <v>100</v>
      </c>
    </row>
    <row r="4194" spans="1:4" x14ac:dyDescent="0.2">
      <c r="A4194" s="143" t="s">
        <v>4967</v>
      </c>
      <c r="B4194" s="10" t="s">
        <v>4966</v>
      </c>
      <c r="C4194" s="143" t="s">
        <v>105</v>
      </c>
      <c r="D4194" s="142" t="s">
        <v>105</v>
      </c>
    </row>
    <row r="4195" spans="1:4" x14ac:dyDescent="0.2">
      <c r="A4195" s="143" t="s">
        <v>1719</v>
      </c>
      <c r="B4195" s="10" t="s">
        <v>1718</v>
      </c>
      <c r="C4195" s="143" t="s">
        <v>105</v>
      </c>
      <c r="D4195" s="142" t="s">
        <v>105</v>
      </c>
    </row>
    <row r="4196" spans="1:4" x14ac:dyDescent="0.2">
      <c r="A4196" s="143" t="s">
        <v>10842</v>
      </c>
      <c r="B4196" s="10" t="s">
        <v>10841</v>
      </c>
      <c r="C4196" s="143">
        <v>1900</v>
      </c>
      <c r="D4196" s="142">
        <v>190</v>
      </c>
    </row>
    <row r="4197" spans="1:4" x14ac:dyDescent="0.2">
      <c r="A4197" s="143" t="s">
        <v>5769</v>
      </c>
      <c r="B4197" s="10" t="s">
        <v>5768</v>
      </c>
      <c r="C4197" s="143" t="s">
        <v>105</v>
      </c>
      <c r="D4197" s="142" t="s">
        <v>105</v>
      </c>
    </row>
    <row r="4198" spans="1:4" x14ac:dyDescent="0.2">
      <c r="A4198" s="143" t="s">
        <v>10099</v>
      </c>
      <c r="B4198" s="10" t="s">
        <v>10098</v>
      </c>
      <c r="C4198" s="143" t="s">
        <v>105</v>
      </c>
      <c r="D4198" s="142" t="s">
        <v>105</v>
      </c>
    </row>
    <row r="4199" spans="1:4" x14ac:dyDescent="0.2">
      <c r="A4199" s="143" t="s">
        <v>877</v>
      </c>
      <c r="B4199" s="10" t="s">
        <v>876</v>
      </c>
      <c r="C4199" s="143">
        <v>610</v>
      </c>
      <c r="D4199" s="142">
        <v>61</v>
      </c>
    </row>
    <row r="4200" spans="1:4" x14ac:dyDescent="0.2">
      <c r="A4200" s="143" t="s">
        <v>284</v>
      </c>
      <c r="B4200" s="10" t="s">
        <v>283</v>
      </c>
      <c r="C4200" s="143" t="s">
        <v>105</v>
      </c>
      <c r="D4200" s="142" t="s">
        <v>105</v>
      </c>
    </row>
    <row r="4201" spans="1:4" x14ac:dyDescent="0.2">
      <c r="A4201" s="143" t="s">
        <v>2547</v>
      </c>
      <c r="B4201" s="10" t="s">
        <v>2546</v>
      </c>
      <c r="C4201" s="143">
        <v>50</v>
      </c>
      <c r="D4201" s="142">
        <v>5</v>
      </c>
    </row>
    <row r="4202" spans="1:4" x14ac:dyDescent="0.2">
      <c r="A4202" s="143" t="s">
        <v>1979</v>
      </c>
      <c r="B4202" s="10" t="s">
        <v>1978</v>
      </c>
      <c r="C4202" s="143">
        <v>97</v>
      </c>
      <c r="D4202" s="142">
        <v>7</v>
      </c>
    </row>
    <row r="4203" spans="1:4" x14ac:dyDescent="0.2">
      <c r="A4203" s="143" t="s">
        <v>9088</v>
      </c>
      <c r="B4203" s="10" t="s">
        <v>9087</v>
      </c>
      <c r="C4203" s="143" t="s">
        <v>105</v>
      </c>
      <c r="D4203" s="142" t="s">
        <v>105</v>
      </c>
    </row>
    <row r="4204" spans="1:4" x14ac:dyDescent="0.2">
      <c r="A4204" s="143" t="s">
        <v>678</v>
      </c>
      <c r="B4204" s="10" t="s">
        <v>677</v>
      </c>
      <c r="C4204" s="143" t="s">
        <v>105</v>
      </c>
      <c r="D4204" s="142" t="s">
        <v>105</v>
      </c>
    </row>
    <row r="4205" spans="1:4" x14ac:dyDescent="0.2">
      <c r="A4205" s="143" t="s">
        <v>1359</v>
      </c>
      <c r="B4205" s="10" t="s">
        <v>1358</v>
      </c>
      <c r="C4205" s="143" t="s">
        <v>105</v>
      </c>
      <c r="D4205" s="142" t="s">
        <v>105</v>
      </c>
    </row>
    <row r="4206" spans="1:4" x14ac:dyDescent="0.2">
      <c r="A4206" s="143" t="s">
        <v>7191</v>
      </c>
      <c r="B4206" s="10" t="s">
        <v>7190</v>
      </c>
      <c r="C4206" s="143" t="s">
        <v>105</v>
      </c>
      <c r="D4206" s="142" t="s">
        <v>105</v>
      </c>
    </row>
    <row r="4207" spans="1:4" x14ac:dyDescent="0.2">
      <c r="A4207" s="143" t="s">
        <v>9425</v>
      </c>
      <c r="B4207" s="10" t="s">
        <v>9424</v>
      </c>
      <c r="C4207" s="143">
        <v>180</v>
      </c>
      <c r="D4207" s="142">
        <v>18</v>
      </c>
    </row>
    <row r="4208" spans="1:4" x14ac:dyDescent="0.2">
      <c r="A4208" s="143" t="s">
        <v>10240</v>
      </c>
      <c r="B4208" s="10" t="s">
        <v>10239</v>
      </c>
      <c r="C4208" s="143">
        <v>180</v>
      </c>
      <c r="D4208" s="142">
        <v>18</v>
      </c>
    </row>
    <row r="4209" spans="1:4" x14ac:dyDescent="0.2">
      <c r="A4209" s="143" t="s">
        <v>11214</v>
      </c>
      <c r="B4209" s="10" t="s">
        <v>11213</v>
      </c>
      <c r="C4209" s="143" t="s">
        <v>105</v>
      </c>
      <c r="D4209" s="142" t="s">
        <v>105</v>
      </c>
    </row>
    <row r="4210" spans="1:4" x14ac:dyDescent="0.2">
      <c r="A4210" s="143" t="s">
        <v>7205</v>
      </c>
      <c r="B4210" s="10" t="s">
        <v>7204</v>
      </c>
      <c r="C4210" s="143">
        <v>50</v>
      </c>
      <c r="D4210" s="142">
        <v>5</v>
      </c>
    </row>
    <row r="4211" spans="1:4" x14ac:dyDescent="0.2">
      <c r="A4211" s="143" t="s">
        <v>4356</v>
      </c>
      <c r="B4211" s="10" t="s">
        <v>4355</v>
      </c>
      <c r="C4211" s="143" t="s">
        <v>105</v>
      </c>
      <c r="D4211" s="142" t="s">
        <v>105</v>
      </c>
    </row>
    <row r="4212" spans="1:4" x14ac:dyDescent="0.2">
      <c r="A4212" s="143" t="s">
        <v>4357</v>
      </c>
      <c r="B4212" s="10" t="s">
        <v>4355</v>
      </c>
      <c r="C4212" s="143">
        <v>500</v>
      </c>
      <c r="D4212" s="142">
        <v>50</v>
      </c>
    </row>
    <row r="4213" spans="1:4" x14ac:dyDescent="0.2">
      <c r="A4213" s="143" t="s">
        <v>7948</v>
      </c>
      <c r="B4213" s="10" t="s">
        <v>7947</v>
      </c>
      <c r="C4213" s="143">
        <v>840</v>
      </c>
      <c r="D4213" s="142">
        <v>84</v>
      </c>
    </row>
    <row r="4214" spans="1:4" x14ac:dyDescent="0.2">
      <c r="A4214" s="143" t="s">
        <v>5342</v>
      </c>
      <c r="B4214" s="10" t="s">
        <v>5341</v>
      </c>
      <c r="C4214" s="143">
        <v>240</v>
      </c>
      <c r="D4214" s="142">
        <v>6.3</v>
      </c>
    </row>
    <row r="4215" spans="1:4" x14ac:dyDescent="0.2">
      <c r="A4215" s="143" t="s">
        <v>5336</v>
      </c>
      <c r="B4215" s="10" t="s">
        <v>5335</v>
      </c>
      <c r="C4215" s="143">
        <v>3500</v>
      </c>
      <c r="D4215" s="142">
        <v>350</v>
      </c>
    </row>
    <row r="4216" spans="1:4" x14ac:dyDescent="0.2">
      <c r="A4216" s="143" t="s">
        <v>5340</v>
      </c>
      <c r="B4216" s="10" t="s">
        <v>5339</v>
      </c>
      <c r="C4216" s="143">
        <v>3500</v>
      </c>
      <c r="D4216" s="142">
        <v>350</v>
      </c>
    </row>
    <row r="4217" spans="1:4" x14ac:dyDescent="0.2">
      <c r="A4217" s="143" t="s">
        <v>5344</v>
      </c>
      <c r="B4217" s="10" t="s">
        <v>5343</v>
      </c>
      <c r="C4217" s="143">
        <v>1</v>
      </c>
      <c r="D4217" s="142">
        <v>0.1</v>
      </c>
    </row>
    <row r="4218" spans="1:4" x14ac:dyDescent="0.2">
      <c r="A4218" s="143" t="s">
        <v>11565</v>
      </c>
      <c r="B4218" s="10" t="s">
        <v>11564</v>
      </c>
      <c r="C4218" s="143">
        <v>1120</v>
      </c>
      <c r="D4218" s="142">
        <v>112</v>
      </c>
    </row>
    <row r="4219" spans="1:4" x14ac:dyDescent="0.2">
      <c r="A4219" s="143" t="s">
        <v>11567</v>
      </c>
      <c r="B4219" s="10" t="s">
        <v>11566</v>
      </c>
      <c r="C4219" s="143">
        <v>1120</v>
      </c>
      <c r="D4219" s="142">
        <v>112</v>
      </c>
    </row>
    <row r="4220" spans="1:4" x14ac:dyDescent="0.2">
      <c r="A4220" s="143" t="s">
        <v>11569</v>
      </c>
      <c r="B4220" s="10" t="s">
        <v>11568</v>
      </c>
      <c r="C4220" s="143">
        <v>1100</v>
      </c>
      <c r="D4220" s="142">
        <v>110</v>
      </c>
    </row>
    <row r="4221" spans="1:4" x14ac:dyDescent="0.2">
      <c r="A4221" s="143" t="s">
        <v>11502</v>
      </c>
      <c r="B4221" s="10" t="s">
        <v>11501</v>
      </c>
      <c r="C4221" s="143" t="s">
        <v>105</v>
      </c>
      <c r="D4221" s="142" t="s">
        <v>105</v>
      </c>
    </row>
    <row r="4222" spans="1:4" x14ac:dyDescent="0.2">
      <c r="A4222" s="143" t="s">
        <v>7061</v>
      </c>
      <c r="B4222" s="10" t="s">
        <v>7060</v>
      </c>
      <c r="C4222" s="143" t="s">
        <v>105</v>
      </c>
      <c r="D4222" s="142" t="s">
        <v>105</v>
      </c>
    </row>
    <row r="4223" spans="1:4" x14ac:dyDescent="0.2">
      <c r="A4223" s="143" t="s">
        <v>7062</v>
      </c>
      <c r="B4223" s="10" t="s">
        <v>7060</v>
      </c>
      <c r="C4223" s="143">
        <v>1000</v>
      </c>
      <c r="D4223" s="142">
        <v>100</v>
      </c>
    </row>
    <row r="4224" spans="1:4" x14ac:dyDescent="0.2">
      <c r="A4224" s="143" t="s">
        <v>7284</v>
      </c>
      <c r="B4224" s="10" t="s">
        <v>7283</v>
      </c>
      <c r="C4224" s="143" t="s">
        <v>105</v>
      </c>
      <c r="D4224" s="142" t="s">
        <v>105</v>
      </c>
    </row>
    <row r="4225" spans="1:4" x14ac:dyDescent="0.2">
      <c r="A4225" s="143" t="s">
        <v>10814</v>
      </c>
      <c r="B4225" s="10" t="s">
        <v>10813</v>
      </c>
      <c r="C4225" s="143" t="s">
        <v>105</v>
      </c>
      <c r="D4225" s="142" t="s">
        <v>105</v>
      </c>
    </row>
    <row r="4226" spans="1:4" x14ac:dyDescent="0.2">
      <c r="A4226" s="143" t="s">
        <v>10810</v>
      </c>
      <c r="B4226" s="10" t="s">
        <v>10809</v>
      </c>
      <c r="C4226" s="143" t="s">
        <v>105</v>
      </c>
      <c r="D4226" s="142" t="s">
        <v>105</v>
      </c>
    </row>
    <row r="4227" spans="1:4" x14ac:dyDescent="0.2">
      <c r="A4227" s="143" t="s">
        <v>10419</v>
      </c>
      <c r="B4227" s="10" t="s">
        <v>10418</v>
      </c>
      <c r="C4227" s="143">
        <v>50</v>
      </c>
      <c r="D4227" s="142">
        <v>5</v>
      </c>
    </row>
    <row r="4228" spans="1:4" x14ac:dyDescent="0.2">
      <c r="A4228" s="143" t="s">
        <v>4866</v>
      </c>
      <c r="B4228" s="10" t="s">
        <v>4865</v>
      </c>
      <c r="C4228" s="143">
        <v>50</v>
      </c>
      <c r="D4228" s="142">
        <v>5</v>
      </c>
    </row>
    <row r="4229" spans="1:4" x14ac:dyDescent="0.2">
      <c r="A4229" s="143" t="s">
        <v>7193</v>
      </c>
      <c r="B4229" s="10" t="s">
        <v>7192</v>
      </c>
      <c r="C4229" s="143" t="s">
        <v>105</v>
      </c>
      <c r="D4229" s="142" t="s">
        <v>105</v>
      </c>
    </row>
    <row r="4230" spans="1:4" x14ac:dyDescent="0.2">
      <c r="A4230" s="143" t="s">
        <v>8101</v>
      </c>
      <c r="B4230" s="10" t="s">
        <v>8100</v>
      </c>
      <c r="C4230" s="143" t="s">
        <v>105</v>
      </c>
      <c r="D4230" s="142" t="s">
        <v>105</v>
      </c>
    </row>
    <row r="4231" spans="1:4" x14ac:dyDescent="0.2">
      <c r="A4231" s="143" t="s">
        <v>6596</v>
      </c>
      <c r="B4231" s="10" t="s">
        <v>6595</v>
      </c>
      <c r="C4231" s="143" t="s">
        <v>105</v>
      </c>
      <c r="D4231" s="142" t="s">
        <v>105</v>
      </c>
    </row>
    <row r="4232" spans="1:4" x14ac:dyDescent="0.2">
      <c r="A4232" s="143" t="s">
        <v>11314</v>
      </c>
      <c r="B4232" s="10" t="s">
        <v>11313</v>
      </c>
      <c r="C4232" s="143" t="s">
        <v>105</v>
      </c>
      <c r="D4232" s="142" t="s">
        <v>105</v>
      </c>
    </row>
    <row r="4233" spans="1:4" x14ac:dyDescent="0.2">
      <c r="A4233" s="143" t="s">
        <v>11509</v>
      </c>
      <c r="B4233" s="10" t="s">
        <v>11508</v>
      </c>
      <c r="C4233" s="143">
        <v>1000</v>
      </c>
      <c r="D4233" s="142">
        <v>100</v>
      </c>
    </row>
    <row r="4234" spans="1:4" x14ac:dyDescent="0.2">
      <c r="A4234" s="143" t="s">
        <v>6973</v>
      </c>
      <c r="B4234" s="10" t="s">
        <v>6972</v>
      </c>
      <c r="C4234" s="143" t="s">
        <v>105</v>
      </c>
      <c r="D4234" s="142" t="s">
        <v>105</v>
      </c>
    </row>
    <row r="4235" spans="1:4" x14ac:dyDescent="0.2">
      <c r="A4235" s="143" t="s">
        <v>6974</v>
      </c>
      <c r="B4235" s="10" t="s">
        <v>6972</v>
      </c>
      <c r="C4235" s="143">
        <v>1000</v>
      </c>
      <c r="D4235" s="142">
        <v>100</v>
      </c>
    </row>
    <row r="4236" spans="1:4" x14ac:dyDescent="0.2">
      <c r="A4236" s="143" t="s">
        <v>5436</v>
      </c>
      <c r="B4236" s="10" t="s">
        <v>5435</v>
      </c>
      <c r="C4236" s="143" t="s">
        <v>105</v>
      </c>
      <c r="D4236" s="142" t="s">
        <v>105</v>
      </c>
    </row>
    <row r="4237" spans="1:4" x14ac:dyDescent="0.2">
      <c r="A4237" s="143" t="s">
        <v>5438</v>
      </c>
      <c r="B4237" s="10" t="s">
        <v>5437</v>
      </c>
      <c r="C4237" s="143" t="s">
        <v>105</v>
      </c>
      <c r="D4237" s="142" t="s">
        <v>105</v>
      </c>
    </row>
    <row r="4238" spans="1:4" x14ac:dyDescent="0.2">
      <c r="A4238" s="143" t="s">
        <v>5439</v>
      </c>
      <c r="B4238" s="10" t="s">
        <v>5437</v>
      </c>
      <c r="C4238" s="143">
        <v>1000</v>
      </c>
      <c r="D4238" s="142">
        <v>100</v>
      </c>
    </row>
    <row r="4239" spans="1:4" x14ac:dyDescent="0.2">
      <c r="A4239" s="143" t="s">
        <v>11310</v>
      </c>
      <c r="B4239" s="10" t="s">
        <v>11309</v>
      </c>
      <c r="C4239" s="143">
        <v>1000</v>
      </c>
      <c r="D4239" s="142">
        <v>100</v>
      </c>
    </row>
    <row r="4240" spans="1:4" x14ac:dyDescent="0.2">
      <c r="A4240" s="143" t="s">
        <v>11411</v>
      </c>
      <c r="B4240" s="10" t="s">
        <v>11410</v>
      </c>
      <c r="C4240" s="143">
        <v>50</v>
      </c>
      <c r="D4240" s="142">
        <v>5</v>
      </c>
    </row>
    <row r="4241" spans="1:4" x14ac:dyDescent="0.2">
      <c r="A4241" s="143" t="s">
        <v>1026</v>
      </c>
      <c r="B4241" s="10" t="s">
        <v>1025</v>
      </c>
      <c r="C4241" s="143" t="s">
        <v>105</v>
      </c>
      <c r="D4241" s="142" t="s">
        <v>105</v>
      </c>
    </row>
    <row r="4242" spans="1:4" x14ac:dyDescent="0.2">
      <c r="A4242" s="143" t="s">
        <v>2561</v>
      </c>
      <c r="B4242" s="10" t="s">
        <v>2560</v>
      </c>
      <c r="C4242" s="143">
        <v>10000</v>
      </c>
      <c r="D4242" s="142">
        <v>1000</v>
      </c>
    </row>
    <row r="4243" spans="1:4" x14ac:dyDescent="0.2">
      <c r="A4243" s="143" t="s">
        <v>2609</v>
      </c>
      <c r="B4243" s="10" t="s">
        <v>2608</v>
      </c>
      <c r="C4243" s="143">
        <v>160</v>
      </c>
      <c r="D4243" s="142">
        <v>16</v>
      </c>
    </row>
    <row r="4244" spans="1:4" x14ac:dyDescent="0.2">
      <c r="A4244" s="143" t="s">
        <v>5656</v>
      </c>
      <c r="B4244" s="10" t="s">
        <v>5655</v>
      </c>
      <c r="C4244" s="143" t="s">
        <v>105</v>
      </c>
      <c r="D4244" s="142" t="s">
        <v>105</v>
      </c>
    </row>
    <row r="4245" spans="1:4" x14ac:dyDescent="0.2">
      <c r="A4245" s="143" t="s">
        <v>7536</v>
      </c>
      <c r="B4245" s="10" t="s">
        <v>7535</v>
      </c>
      <c r="C4245" s="143">
        <v>330</v>
      </c>
      <c r="D4245" s="142">
        <v>818</v>
      </c>
    </row>
    <row r="4246" spans="1:4" x14ac:dyDescent="0.2">
      <c r="A4246" s="143" t="s">
        <v>8521</v>
      </c>
      <c r="B4246" s="10" t="s">
        <v>8520</v>
      </c>
      <c r="C4246" s="143">
        <v>25</v>
      </c>
      <c r="D4246" s="142">
        <v>2.5</v>
      </c>
    </row>
    <row r="4247" spans="1:4" x14ac:dyDescent="0.2">
      <c r="A4247" s="143" t="s">
        <v>5808</v>
      </c>
      <c r="B4247" s="10" t="s">
        <v>5807</v>
      </c>
      <c r="C4247" s="143">
        <v>150</v>
      </c>
      <c r="D4247" s="142">
        <v>15</v>
      </c>
    </row>
    <row r="4248" spans="1:4" x14ac:dyDescent="0.2">
      <c r="A4248" s="143" t="s">
        <v>6181</v>
      </c>
      <c r="B4248" s="10" t="s">
        <v>6180</v>
      </c>
      <c r="C4248" s="143" t="s">
        <v>105</v>
      </c>
      <c r="D4248" s="142" t="s">
        <v>105</v>
      </c>
    </row>
    <row r="4249" spans="1:4" x14ac:dyDescent="0.2">
      <c r="A4249" s="143" t="s">
        <v>3607</v>
      </c>
      <c r="B4249" s="10" t="s">
        <v>3606</v>
      </c>
      <c r="C4249" s="143">
        <v>600</v>
      </c>
      <c r="D4249" s="142">
        <v>60</v>
      </c>
    </row>
    <row r="4250" spans="1:4" x14ac:dyDescent="0.2">
      <c r="A4250" s="143" t="s">
        <v>3591</v>
      </c>
      <c r="B4250" s="10" t="s">
        <v>3590</v>
      </c>
      <c r="C4250" s="143">
        <v>600</v>
      </c>
      <c r="D4250" s="142">
        <v>60</v>
      </c>
    </row>
    <row r="4251" spans="1:4" x14ac:dyDescent="0.2">
      <c r="A4251" s="143" t="s">
        <v>3656</v>
      </c>
      <c r="B4251" s="10" t="s">
        <v>3655</v>
      </c>
      <c r="C4251" s="143">
        <v>2000</v>
      </c>
      <c r="D4251" s="142">
        <v>200</v>
      </c>
    </row>
    <row r="4252" spans="1:4" x14ac:dyDescent="0.2">
      <c r="A4252" s="143" t="s">
        <v>8880</v>
      </c>
      <c r="B4252" s="10" t="s">
        <v>8879</v>
      </c>
      <c r="C4252" s="143">
        <v>20</v>
      </c>
      <c r="D4252" s="142">
        <v>2</v>
      </c>
    </row>
    <row r="4253" spans="1:4" x14ac:dyDescent="0.2">
      <c r="A4253" s="143" t="s">
        <v>1329</v>
      </c>
      <c r="B4253" s="10" t="s">
        <v>1328</v>
      </c>
      <c r="C4253" s="143">
        <v>50</v>
      </c>
      <c r="D4253" s="142">
        <v>5</v>
      </c>
    </row>
    <row r="4254" spans="1:4" x14ac:dyDescent="0.2">
      <c r="A4254" s="143" t="s">
        <v>416</v>
      </c>
      <c r="B4254" s="10" t="s">
        <v>415</v>
      </c>
      <c r="C4254" s="143">
        <v>5</v>
      </c>
      <c r="D4254" s="142">
        <v>0.5</v>
      </c>
    </row>
    <row r="4255" spans="1:4" x14ac:dyDescent="0.2">
      <c r="A4255" s="143" t="s">
        <v>12301</v>
      </c>
      <c r="B4255" s="10" t="s">
        <v>12300</v>
      </c>
      <c r="C4255" s="143">
        <v>0.8</v>
      </c>
      <c r="D4255" s="142">
        <v>0.08</v>
      </c>
    </row>
    <row r="4256" spans="1:4" x14ac:dyDescent="0.2">
      <c r="A4256" s="143" t="s">
        <v>9743</v>
      </c>
      <c r="B4256" s="10" t="s">
        <v>9742</v>
      </c>
      <c r="C4256" s="143" t="s">
        <v>105</v>
      </c>
      <c r="D4256" s="142" t="s">
        <v>105</v>
      </c>
    </row>
    <row r="4257" spans="1:4" x14ac:dyDescent="0.2">
      <c r="A4257" s="143" t="s">
        <v>1242</v>
      </c>
      <c r="B4257" s="10" t="s">
        <v>1241</v>
      </c>
      <c r="C4257" s="143">
        <v>500</v>
      </c>
      <c r="D4257" s="142">
        <v>50</v>
      </c>
    </row>
    <row r="4258" spans="1:4" x14ac:dyDescent="0.2">
      <c r="A4258" s="143" t="s">
        <v>5654</v>
      </c>
      <c r="B4258" s="10" t="s">
        <v>5653</v>
      </c>
      <c r="C4258" s="143" t="s">
        <v>105</v>
      </c>
      <c r="D4258" s="142" t="s">
        <v>105</v>
      </c>
    </row>
    <row r="4259" spans="1:4" x14ac:dyDescent="0.2">
      <c r="A4259" s="143" t="s">
        <v>11266</v>
      </c>
      <c r="B4259" s="10" t="s">
        <v>11265</v>
      </c>
      <c r="C4259" s="143" t="s">
        <v>105</v>
      </c>
      <c r="D4259" s="142" t="s">
        <v>105</v>
      </c>
    </row>
    <row r="4260" spans="1:4" x14ac:dyDescent="0.2">
      <c r="A4260" s="143" t="s">
        <v>11767</v>
      </c>
      <c r="B4260" s="10" t="s">
        <v>11766</v>
      </c>
      <c r="C4260" s="143">
        <v>100</v>
      </c>
      <c r="D4260" s="142">
        <v>10</v>
      </c>
    </row>
    <row r="4261" spans="1:4" x14ac:dyDescent="0.2">
      <c r="A4261" s="143" t="s">
        <v>931</v>
      </c>
      <c r="B4261" s="10" t="s">
        <v>930</v>
      </c>
      <c r="C4261" s="143">
        <v>20</v>
      </c>
      <c r="D4261" s="142">
        <v>2</v>
      </c>
    </row>
    <row r="4262" spans="1:4" x14ac:dyDescent="0.2">
      <c r="A4262" s="143" t="s">
        <v>10820</v>
      </c>
      <c r="B4262" s="10" t="s">
        <v>10819</v>
      </c>
      <c r="C4262" s="143" t="s">
        <v>105</v>
      </c>
      <c r="D4262" s="142" t="s">
        <v>105</v>
      </c>
    </row>
    <row r="4263" spans="1:4" x14ac:dyDescent="0.2">
      <c r="A4263" s="143" t="s">
        <v>7288</v>
      </c>
      <c r="B4263" s="10" t="s">
        <v>7287</v>
      </c>
      <c r="C4263" s="143">
        <v>27</v>
      </c>
      <c r="D4263" s="142">
        <v>2</v>
      </c>
    </row>
    <row r="4264" spans="1:4" x14ac:dyDescent="0.2">
      <c r="A4264" s="143" t="s">
        <v>1995</v>
      </c>
      <c r="B4264" s="10" t="s">
        <v>1994</v>
      </c>
      <c r="C4264" s="143">
        <v>2</v>
      </c>
      <c r="D4264" s="142">
        <v>0.2</v>
      </c>
    </row>
    <row r="4265" spans="1:4" x14ac:dyDescent="0.2">
      <c r="A4265" s="143" t="s">
        <v>7157</v>
      </c>
      <c r="B4265" s="10" t="s">
        <v>7156</v>
      </c>
      <c r="C4265" s="143">
        <v>50</v>
      </c>
      <c r="D4265" s="142">
        <v>5</v>
      </c>
    </row>
    <row r="4266" spans="1:4" x14ac:dyDescent="0.2">
      <c r="A4266" s="143" t="s">
        <v>424</v>
      </c>
      <c r="B4266" s="10" t="s">
        <v>423</v>
      </c>
      <c r="C4266" s="143">
        <v>100</v>
      </c>
      <c r="D4266" s="142">
        <v>10</v>
      </c>
    </row>
    <row r="4267" spans="1:4" x14ac:dyDescent="0.2">
      <c r="A4267" s="143" t="s">
        <v>12298</v>
      </c>
      <c r="B4267" s="10" t="s">
        <v>12297</v>
      </c>
      <c r="C4267" s="143">
        <v>2450</v>
      </c>
      <c r="D4267" s="142">
        <v>245</v>
      </c>
    </row>
    <row r="4268" spans="1:4" x14ac:dyDescent="0.2">
      <c r="A4268" s="143" t="s">
        <v>6019</v>
      </c>
      <c r="B4268" s="10" t="s">
        <v>6018</v>
      </c>
      <c r="C4268" s="143" t="s">
        <v>105</v>
      </c>
      <c r="D4268" s="142" t="s">
        <v>105</v>
      </c>
    </row>
    <row r="4269" spans="1:4" x14ac:dyDescent="0.2">
      <c r="A4269" s="143" t="s">
        <v>11940</v>
      </c>
      <c r="B4269" s="10" t="s">
        <v>11939</v>
      </c>
      <c r="C4269" s="143">
        <v>1700</v>
      </c>
      <c r="D4269" s="142">
        <v>170</v>
      </c>
    </row>
    <row r="4270" spans="1:4" x14ac:dyDescent="0.2">
      <c r="A4270" s="143" t="s">
        <v>5175</v>
      </c>
      <c r="B4270" s="10" t="s">
        <v>5174</v>
      </c>
      <c r="C4270" s="143" t="s">
        <v>105</v>
      </c>
      <c r="D4270" s="142" t="s">
        <v>105</v>
      </c>
    </row>
    <row r="4271" spans="1:4" x14ac:dyDescent="0.2">
      <c r="A4271" s="143" t="s">
        <v>3926</v>
      </c>
      <c r="B4271" s="10" t="s">
        <v>3925</v>
      </c>
      <c r="C4271" s="143">
        <v>14</v>
      </c>
      <c r="D4271" s="142">
        <v>1.4</v>
      </c>
    </row>
    <row r="4272" spans="1:4" x14ac:dyDescent="0.2">
      <c r="A4272" s="143" t="s">
        <v>2688</v>
      </c>
      <c r="B4272" s="10" t="s">
        <v>2687</v>
      </c>
      <c r="C4272" s="143">
        <v>1500</v>
      </c>
      <c r="D4272" s="142">
        <v>150</v>
      </c>
    </row>
    <row r="4273" spans="1:4" x14ac:dyDescent="0.2">
      <c r="A4273" s="143" t="s">
        <v>8390</v>
      </c>
      <c r="B4273" s="10" t="s">
        <v>8389</v>
      </c>
      <c r="C4273" s="143">
        <v>3900</v>
      </c>
      <c r="D4273" s="142">
        <v>2100</v>
      </c>
    </row>
    <row r="4274" spans="1:4" x14ac:dyDescent="0.2">
      <c r="A4274" s="143" t="s">
        <v>6632</v>
      </c>
      <c r="B4274" s="10" t="s">
        <v>6631</v>
      </c>
      <c r="C4274" s="143">
        <v>100</v>
      </c>
      <c r="D4274" s="142">
        <v>10</v>
      </c>
    </row>
    <row r="4275" spans="1:4" x14ac:dyDescent="0.2">
      <c r="A4275" s="143" t="s">
        <v>7961</v>
      </c>
      <c r="B4275" s="10" t="s">
        <v>7960</v>
      </c>
      <c r="C4275" s="143">
        <v>4920</v>
      </c>
      <c r="D4275" s="142">
        <v>492</v>
      </c>
    </row>
    <row r="4276" spans="1:4" x14ac:dyDescent="0.2">
      <c r="A4276" s="143" t="s">
        <v>3755</v>
      </c>
      <c r="B4276" s="10" t="s">
        <v>3754</v>
      </c>
      <c r="C4276" s="143">
        <v>280</v>
      </c>
      <c r="D4276" s="142">
        <v>28</v>
      </c>
    </row>
    <row r="4277" spans="1:4" x14ac:dyDescent="0.2">
      <c r="A4277" s="143" t="s">
        <v>3487</v>
      </c>
      <c r="B4277" s="10" t="s">
        <v>3486</v>
      </c>
      <c r="C4277" s="143">
        <v>7800</v>
      </c>
      <c r="D4277" s="142">
        <v>4800</v>
      </c>
    </row>
    <row r="4278" spans="1:4" x14ac:dyDescent="0.2">
      <c r="A4278" s="143" t="s">
        <v>11107</v>
      </c>
      <c r="B4278" s="10" t="s">
        <v>11106</v>
      </c>
      <c r="C4278" s="143" t="s">
        <v>105</v>
      </c>
      <c r="D4278" s="142" t="s">
        <v>105</v>
      </c>
    </row>
    <row r="4279" spans="1:4" x14ac:dyDescent="0.2">
      <c r="A4279" s="143" t="s">
        <v>1069</v>
      </c>
      <c r="B4279" s="10" t="s">
        <v>1068</v>
      </c>
      <c r="C4279" s="143">
        <v>5700</v>
      </c>
      <c r="D4279" s="142">
        <v>570</v>
      </c>
    </row>
    <row r="4280" spans="1:4" x14ac:dyDescent="0.2">
      <c r="A4280" s="143" t="s">
        <v>5132</v>
      </c>
      <c r="B4280" s="10" t="s">
        <v>5131</v>
      </c>
      <c r="C4280" s="143">
        <v>100</v>
      </c>
      <c r="D4280" s="142">
        <v>10</v>
      </c>
    </row>
    <row r="4281" spans="1:4" x14ac:dyDescent="0.2">
      <c r="A4281" s="143" t="s">
        <v>6160</v>
      </c>
      <c r="B4281" s="10" t="s">
        <v>6159</v>
      </c>
      <c r="C4281" s="143">
        <v>1600</v>
      </c>
      <c r="D4281" s="142">
        <v>160</v>
      </c>
    </row>
    <row r="4282" spans="1:4" x14ac:dyDescent="0.2">
      <c r="A4282" s="143" t="s">
        <v>8663</v>
      </c>
      <c r="B4282" s="10" t="s">
        <v>8662</v>
      </c>
      <c r="C4282" s="143">
        <v>3</v>
      </c>
      <c r="D4282" s="142">
        <v>0.3</v>
      </c>
    </row>
    <row r="4283" spans="1:4" x14ac:dyDescent="0.2">
      <c r="A4283" s="143" t="s">
        <v>6981</v>
      </c>
      <c r="B4283" s="10" t="s">
        <v>6980</v>
      </c>
      <c r="C4283" s="143" t="s">
        <v>105</v>
      </c>
      <c r="D4283" s="142" t="s">
        <v>105</v>
      </c>
    </row>
    <row r="4284" spans="1:4" x14ac:dyDescent="0.2">
      <c r="A4284" s="143" t="s">
        <v>6982</v>
      </c>
      <c r="B4284" s="10" t="s">
        <v>6980</v>
      </c>
      <c r="C4284" s="143">
        <v>1000</v>
      </c>
      <c r="D4284" s="142">
        <v>100</v>
      </c>
    </row>
    <row r="4285" spans="1:4" x14ac:dyDescent="0.2">
      <c r="A4285" s="143" t="s">
        <v>7146</v>
      </c>
      <c r="B4285" s="10" t="s">
        <v>7145</v>
      </c>
      <c r="C4285" s="143" t="s">
        <v>105</v>
      </c>
      <c r="D4285" s="142" t="s">
        <v>105</v>
      </c>
    </row>
    <row r="4286" spans="1:4" x14ac:dyDescent="0.2">
      <c r="A4286" s="143" t="s">
        <v>7147</v>
      </c>
      <c r="B4286" s="10" t="s">
        <v>7145</v>
      </c>
      <c r="C4286" s="143">
        <v>1000</v>
      </c>
      <c r="D4286" s="142">
        <v>100</v>
      </c>
    </row>
    <row r="4287" spans="1:4" x14ac:dyDescent="0.2">
      <c r="A4287" s="143" t="s">
        <v>6885</v>
      </c>
      <c r="B4287" s="10" t="s">
        <v>6884</v>
      </c>
      <c r="C4287" s="143" t="s">
        <v>105</v>
      </c>
      <c r="D4287" s="142" t="s">
        <v>105</v>
      </c>
    </row>
    <row r="4288" spans="1:4" x14ac:dyDescent="0.2">
      <c r="A4288" s="143" t="s">
        <v>6886</v>
      </c>
      <c r="B4288" s="10" t="s">
        <v>6884</v>
      </c>
      <c r="C4288" s="143">
        <v>1000</v>
      </c>
      <c r="D4288" s="142">
        <v>100</v>
      </c>
    </row>
    <row r="4289" spans="1:4" x14ac:dyDescent="0.2">
      <c r="A4289" s="143" t="s">
        <v>6986</v>
      </c>
      <c r="B4289" s="10" t="s">
        <v>6985</v>
      </c>
      <c r="C4289" s="143" t="s">
        <v>105</v>
      </c>
      <c r="D4289" s="142" t="s">
        <v>105</v>
      </c>
    </row>
    <row r="4290" spans="1:4" x14ac:dyDescent="0.2">
      <c r="A4290" s="143" t="s">
        <v>6987</v>
      </c>
      <c r="B4290" s="10" t="s">
        <v>6985</v>
      </c>
      <c r="C4290" s="143">
        <v>1000</v>
      </c>
      <c r="D4290" s="142">
        <v>100</v>
      </c>
    </row>
    <row r="4291" spans="1:4" x14ac:dyDescent="0.2">
      <c r="A4291" s="143" t="s">
        <v>6964</v>
      </c>
      <c r="B4291" s="10" t="s">
        <v>6963</v>
      </c>
      <c r="C4291" s="143" t="s">
        <v>105</v>
      </c>
      <c r="D4291" s="142" t="s">
        <v>105</v>
      </c>
    </row>
    <row r="4292" spans="1:4" x14ac:dyDescent="0.2">
      <c r="A4292" s="143" t="s">
        <v>6965</v>
      </c>
      <c r="B4292" s="10" t="s">
        <v>6963</v>
      </c>
      <c r="C4292" s="143">
        <v>1000</v>
      </c>
      <c r="D4292" s="142">
        <v>100</v>
      </c>
    </row>
    <row r="4293" spans="1:4" x14ac:dyDescent="0.2">
      <c r="A4293" s="143" t="s">
        <v>6158</v>
      </c>
      <c r="B4293" s="10" t="s">
        <v>6157</v>
      </c>
      <c r="C4293" s="143">
        <v>1000</v>
      </c>
      <c r="D4293" s="142">
        <v>100</v>
      </c>
    </row>
    <row r="4294" spans="1:4" x14ac:dyDescent="0.2">
      <c r="A4294" s="143" t="s">
        <v>7471</v>
      </c>
      <c r="B4294" s="10" t="s">
        <v>7470</v>
      </c>
      <c r="C4294" s="143" t="s">
        <v>105</v>
      </c>
      <c r="D4294" s="142" t="s">
        <v>105</v>
      </c>
    </row>
    <row r="4295" spans="1:4" x14ac:dyDescent="0.2">
      <c r="A4295" s="143" t="s">
        <v>2559</v>
      </c>
      <c r="B4295" s="10" t="s">
        <v>2558</v>
      </c>
      <c r="C4295" s="143">
        <v>10000</v>
      </c>
      <c r="D4295" s="142">
        <v>1000</v>
      </c>
    </row>
    <row r="4296" spans="1:4" x14ac:dyDescent="0.2">
      <c r="A4296" s="143" t="s">
        <v>5434</v>
      </c>
      <c r="B4296" s="10" t="s">
        <v>5433</v>
      </c>
      <c r="C4296" s="143" t="s">
        <v>105</v>
      </c>
      <c r="D4296" s="142" t="s">
        <v>105</v>
      </c>
    </row>
    <row r="4297" spans="1:4" x14ac:dyDescent="0.2">
      <c r="A4297" s="143" t="s">
        <v>8175</v>
      </c>
      <c r="B4297" s="10" t="s">
        <v>8174</v>
      </c>
      <c r="C4297" s="143">
        <v>1000</v>
      </c>
      <c r="D4297" s="142">
        <v>100</v>
      </c>
    </row>
    <row r="4298" spans="1:4" x14ac:dyDescent="0.2">
      <c r="A4298" s="143" t="s">
        <v>4813</v>
      </c>
      <c r="B4298" s="10" t="s">
        <v>4812</v>
      </c>
      <c r="C4298" s="143" t="s">
        <v>105</v>
      </c>
      <c r="D4298" s="142" t="s">
        <v>105</v>
      </c>
    </row>
    <row r="4299" spans="1:4" x14ac:dyDescent="0.2">
      <c r="A4299" s="143" t="s">
        <v>4814</v>
      </c>
      <c r="B4299" s="10" t="s">
        <v>4812</v>
      </c>
      <c r="C4299" s="143">
        <v>1000</v>
      </c>
      <c r="D4299" s="142">
        <v>100</v>
      </c>
    </row>
    <row r="4300" spans="1:4" x14ac:dyDescent="0.2">
      <c r="A4300" s="143" t="s">
        <v>5058</v>
      </c>
      <c r="B4300" s="10" t="s">
        <v>5057</v>
      </c>
      <c r="C4300" s="143">
        <v>1500</v>
      </c>
      <c r="D4300" s="142">
        <v>150</v>
      </c>
    </row>
    <row r="4301" spans="1:4" x14ac:dyDescent="0.2">
      <c r="A4301" s="143" t="s">
        <v>5059</v>
      </c>
      <c r="B4301" s="10" t="s">
        <v>5057</v>
      </c>
      <c r="C4301" s="143" t="s">
        <v>105</v>
      </c>
      <c r="D4301" s="142" t="s">
        <v>105</v>
      </c>
    </row>
    <row r="4302" spans="1:4" x14ac:dyDescent="0.2">
      <c r="A4302" s="143" t="s">
        <v>7150</v>
      </c>
      <c r="B4302" s="10" t="s">
        <v>7149</v>
      </c>
      <c r="C4302" s="143" t="s">
        <v>105</v>
      </c>
      <c r="D4302" s="142" t="s">
        <v>105</v>
      </c>
    </row>
    <row r="4303" spans="1:4" x14ac:dyDescent="0.2">
      <c r="A4303" s="143" t="s">
        <v>6976</v>
      </c>
      <c r="B4303" s="10" t="s">
        <v>6975</v>
      </c>
      <c r="C4303" s="143" t="s">
        <v>105</v>
      </c>
      <c r="D4303" s="142" t="s">
        <v>105</v>
      </c>
    </row>
    <row r="4304" spans="1:4" x14ac:dyDescent="0.2">
      <c r="A4304" s="143" t="s">
        <v>6977</v>
      </c>
      <c r="B4304" s="10" t="s">
        <v>6975</v>
      </c>
      <c r="C4304" s="143">
        <v>1000</v>
      </c>
      <c r="D4304" s="142">
        <v>100</v>
      </c>
    </row>
    <row r="4305" spans="1:4" x14ac:dyDescent="0.2">
      <c r="A4305" s="143" t="s">
        <v>8460</v>
      </c>
      <c r="B4305" s="10" t="s">
        <v>8459</v>
      </c>
      <c r="C4305" s="143">
        <v>1000</v>
      </c>
      <c r="D4305" s="142">
        <v>100</v>
      </c>
    </row>
    <row r="4306" spans="1:4" x14ac:dyDescent="0.2">
      <c r="A4306" s="143" t="s">
        <v>6896</v>
      </c>
      <c r="B4306" s="10" t="s">
        <v>6895</v>
      </c>
      <c r="C4306" s="143">
        <v>1000</v>
      </c>
      <c r="D4306" s="142">
        <v>100</v>
      </c>
    </row>
    <row r="4307" spans="1:4" x14ac:dyDescent="0.2">
      <c r="A4307" s="143" t="s">
        <v>7008</v>
      </c>
      <c r="B4307" s="10" t="s">
        <v>7007</v>
      </c>
      <c r="C4307" s="143">
        <v>1000</v>
      </c>
      <c r="D4307" s="142">
        <v>100</v>
      </c>
    </row>
    <row r="4308" spans="1:4" x14ac:dyDescent="0.2">
      <c r="A4308" s="143" t="s">
        <v>3593</v>
      </c>
      <c r="B4308" s="10" t="s">
        <v>3592</v>
      </c>
      <c r="C4308" s="143">
        <v>2000</v>
      </c>
      <c r="D4308" s="142">
        <v>200</v>
      </c>
    </row>
    <row r="4309" spans="1:4" x14ac:dyDescent="0.2">
      <c r="A4309" s="143" t="s">
        <v>286</v>
      </c>
      <c r="B4309" s="10" t="s">
        <v>285</v>
      </c>
      <c r="C4309" s="143" t="s">
        <v>105</v>
      </c>
      <c r="D4309" s="142" t="s">
        <v>105</v>
      </c>
    </row>
    <row r="4310" spans="1:4" x14ac:dyDescent="0.2">
      <c r="A4310" s="143" t="s">
        <v>287</v>
      </c>
      <c r="B4310" s="10" t="s">
        <v>285</v>
      </c>
      <c r="C4310" s="143">
        <v>700</v>
      </c>
      <c r="D4310" s="142">
        <v>70</v>
      </c>
    </row>
    <row r="4311" spans="1:4" x14ac:dyDescent="0.2">
      <c r="A4311" s="143" t="s">
        <v>3713</v>
      </c>
      <c r="B4311" s="10" t="s">
        <v>3712</v>
      </c>
      <c r="C4311" s="143">
        <v>240</v>
      </c>
      <c r="D4311" s="142">
        <v>24</v>
      </c>
    </row>
    <row r="4312" spans="1:4" x14ac:dyDescent="0.2">
      <c r="A4312" s="143" t="s">
        <v>10970</v>
      </c>
      <c r="B4312" s="10" t="s">
        <v>10969</v>
      </c>
      <c r="C4312" s="143" t="s">
        <v>105</v>
      </c>
      <c r="D4312" s="142" t="s">
        <v>105</v>
      </c>
    </row>
    <row r="4313" spans="1:4" x14ac:dyDescent="0.2">
      <c r="A4313" s="143" t="s">
        <v>10971</v>
      </c>
      <c r="B4313" s="10" t="s">
        <v>10969</v>
      </c>
      <c r="C4313" s="143">
        <v>1000</v>
      </c>
      <c r="D4313" s="142">
        <v>100</v>
      </c>
    </row>
    <row r="4314" spans="1:4" x14ac:dyDescent="0.2">
      <c r="A4314" s="143" t="s">
        <v>7290</v>
      </c>
      <c r="B4314" s="10" t="s">
        <v>7289</v>
      </c>
      <c r="C4314" s="143">
        <v>27</v>
      </c>
      <c r="D4314" s="142">
        <v>2</v>
      </c>
    </row>
    <row r="4315" spans="1:4" x14ac:dyDescent="0.2">
      <c r="A4315" s="143" t="s">
        <v>10961</v>
      </c>
      <c r="B4315" s="10" t="s">
        <v>10960</v>
      </c>
      <c r="C4315" s="143" t="s">
        <v>105</v>
      </c>
      <c r="D4315" s="142" t="s">
        <v>105</v>
      </c>
    </row>
    <row r="4316" spans="1:4" x14ac:dyDescent="0.2">
      <c r="A4316" s="143" t="s">
        <v>10962</v>
      </c>
      <c r="B4316" s="10" t="s">
        <v>10960</v>
      </c>
      <c r="C4316" s="143">
        <v>1000</v>
      </c>
      <c r="D4316" s="142">
        <v>100</v>
      </c>
    </row>
    <row r="4317" spans="1:4" x14ac:dyDescent="0.2">
      <c r="A4317" s="143" t="s">
        <v>6618</v>
      </c>
      <c r="B4317" s="10" t="s">
        <v>6617</v>
      </c>
      <c r="C4317" s="143" t="s">
        <v>105</v>
      </c>
      <c r="D4317" s="142" t="s">
        <v>105</v>
      </c>
    </row>
    <row r="4318" spans="1:4" x14ac:dyDescent="0.2">
      <c r="A4318" s="143" t="s">
        <v>6619</v>
      </c>
      <c r="B4318" s="10" t="s">
        <v>6617</v>
      </c>
      <c r="C4318" s="143">
        <v>1000</v>
      </c>
      <c r="D4318" s="142">
        <v>100</v>
      </c>
    </row>
    <row r="4319" spans="1:4" x14ac:dyDescent="0.2">
      <c r="A4319" s="143" t="s">
        <v>4290</v>
      </c>
      <c r="B4319" s="10" t="s">
        <v>4288</v>
      </c>
      <c r="C4319" s="143">
        <v>2450</v>
      </c>
      <c r="D4319" s="142">
        <v>245</v>
      </c>
    </row>
    <row r="4320" spans="1:4" x14ac:dyDescent="0.2">
      <c r="A4320" s="143" t="s">
        <v>7137</v>
      </c>
      <c r="B4320" s="10" t="s">
        <v>7136</v>
      </c>
      <c r="C4320" s="143" t="s">
        <v>105</v>
      </c>
      <c r="D4320" s="142" t="s">
        <v>105</v>
      </c>
    </row>
    <row r="4321" spans="1:4" x14ac:dyDescent="0.2">
      <c r="A4321" s="143" t="s">
        <v>7138</v>
      </c>
      <c r="B4321" s="10" t="s">
        <v>7136</v>
      </c>
      <c r="C4321" s="143">
        <v>1000</v>
      </c>
      <c r="D4321" s="142">
        <v>100</v>
      </c>
    </row>
    <row r="4322" spans="1:4" x14ac:dyDescent="0.2">
      <c r="A4322" s="143" t="s">
        <v>11304</v>
      </c>
      <c r="B4322" s="10" t="s">
        <v>11303</v>
      </c>
      <c r="C4322" s="143">
        <v>1000</v>
      </c>
      <c r="D4322" s="142">
        <v>100</v>
      </c>
    </row>
    <row r="4323" spans="1:4" x14ac:dyDescent="0.2">
      <c r="A4323" s="143" t="s">
        <v>8661</v>
      </c>
      <c r="B4323" s="10" t="s">
        <v>8660</v>
      </c>
      <c r="C4323" s="143">
        <v>290</v>
      </c>
      <c r="D4323" s="142">
        <v>3.3</v>
      </c>
    </row>
    <row r="4324" spans="1:4" x14ac:dyDescent="0.2">
      <c r="A4324" s="143" t="s">
        <v>601</v>
      </c>
      <c r="B4324" s="10" t="s">
        <v>600</v>
      </c>
      <c r="C4324" s="143">
        <v>1000</v>
      </c>
      <c r="D4324" s="142">
        <v>100</v>
      </c>
    </row>
    <row r="4325" spans="1:4" x14ac:dyDescent="0.2">
      <c r="A4325" s="143" t="s">
        <v>4759</v>
      </c>
      <c r="B4325" s="10" t="s">
        <v>4758</v>
      </c>
      <c r="C4325" s="143">
        <v>20</v>
      </c>
      <c r="D4325" s="142">
        <v>2</v>
      </c>
    </row>
    <row r="4326" spans="1:4" x14ac:dyDescent="0.2">
      <c r="A4326" s="143" t="s">
        <v>8377</v>
      </c>
      <c r="B4326" s="10" t="s">
        <v>8376</v>
      </c>
      <c r="C4326" s="143" t="s">
        <v>105</v>
      </c>
      <c r="D4326" s="142" t="s">
        <v>105</v>
      </c>
    </row>
    <row r="4327" spans="1:4" x14ac:dyDescent="0.2">
      <c r="A4327" s="143" t="s">
        <v>6190</v>
      </c>
      <c r="B4327" s="10" t="s">
        <v>6189</v>
      </c>
      <c r="C4327" s="143" t="s">
        <v>105</v>
      </c>
      <c r="D4327" s="142" t="s">
        <v>105</v>
      </c>
    </row>
    <row r="4328" spans="1:4" x14ac:dyDescent="0.2">
      <c r="A4328" s="143" t="s">
        <v>3416</v>
      </c>
      <c r="B4328" s="10" t="s">
        <v>3415</v>
      </c>
      <c r="C4328" s="143" t="s">
        <v>105</v>
      </c>
      <c r="D4328" s="142" t="s">
        <v>105</v>
      </c>
    </row>
    <row r="4329" spans="1:4" x14ac:dyDescent="0.2">
      <c r="A4329" s="143" t="s">
        <v>3417</v>
      </c>
      <c r="B4329" s="10" t="s">
        <v>3415</v>
      </c>
      <c r="C4329" s="143">
        <v>1000</v>
      </c>
      <c r="D4329" s="142">
        <v>100</v>
      </c>
    </row>
    <row r="4330" spans="1:4" x14ac:dyDescent="0.2">
      <c r="A4330" s="143" t="s">
        <v>4162</v>
      </c>
      <c r="B4330" s="10" t="s">
        <v>4161</v>
      </c>
      <c r="C4330" s="143">
        <v>2450</v>
      </c>
      <c r="D4330" s="142">
        <v>245</v>
      </c>
    </row>
    <row r="4331" spans="1:4" x14ac:dyDescent="0.2">
      <c r="A4331" s="143" t="s">
        <v>8142</v>
      </c>
      <c r="B4331" s="10" t="s">
        <v>8141</v>
      </c>
      <c r="C4331" s="143">
        <v>1250</v>
      </c>
      <c r="D4331" s="142">
        <v>125</v>
      </c>
    </row>
    <row r="4332" spans="1:4" x14ac:dyDescent="0.2">
      <c r="A4332" s="143" t="s">
        <v>11892</v>
      </c>
      <c r="B4332" s="10" t="s">
        <v>11891</v>
      </c>
      <c r="C4332" s="143">
        <v>8.1</v>
      </c>
      <c r="D4332" s="142">
        <v>0.55000000000000004</v>
      </c>
    </row>
    <row r="4333" spans="1:4" x14ac:dyDescent="0.2">
      <c r="A4333" s="143" t="s">
        <v>11306</v>
      </c>
      <c r="B4333" s="10" t="s">
        <v>11305</v>
      </c>
      <c r="C4333" s="143" t="s">
        <v>105</v>
      </c>
      <c r="D4333" s="142" t="s">
        <v>105</v>
      </c>
    </row>
    <row r="4334" spans="1:4" x14ac:dyDescent="0.2">
      <c r="A4334" s="143" t="s">
        <v>5024</v>
      </c>
      <c r="B4334" s="10" t="s">
        <v>5023</v>
      </c>
      <c r="C4334" s="143" t="s">
        <v>105</v>
      </c>
      <c r="D4334" s="142" t="s">
        <v>105</v>
      </c>
    </row>
    <row r="4335" spans="1:4" x14ac:dyDescent="0.2">
      <c r="A4335" s="143" t="s">
        <v>120</v>
      </c>
      <c r="B4335" s="10" t="s">
        <v>119</v>
      </c>
      <c r="C4335" s="143" t="s">
        <v>105</v>
      </c>
      <c r="D4335" s="142" t="s">
        <v>105</v>
      </c>
    </row>
    <row r="4336" spans="1:4" x14ac:dyDescent="0.2">
      <c r="A4336" s="143" t="s">
        <v>1384</v>
      </c>
      <c r="B4336" s="10" t="s">
        <v>1383</v>
      </c>
      <c r="C4336" s="143">
        <v>100</v>
      </c>
      <c r="D4336" s="142">
        <v>10</v>
      </c>
    </row>
    <row r="4337" spans="1:4" x14ac:dyDescent="0.2">
      <c r="A4337" s="143" t="s">
        <v>8925</v>
      </c>
      <c r="B4337" s="10" t="s">
        <v>8924</v>
      </c>
      <c r="C4337" s="143" t="s">
        <v>105</v>
      </c>
      <c r="D4337" s="142" t="s">
        <v>105</v>
      </c>
    </row>
    <row r="4338" spans="1:4" x14ac:dyDescent="0.2">
      <c r="A4338" s="143" t="s">
        <v>10858</v>
      </c>
      <c r="B4338" s="10" t="s">
        <v>10857</v>
      </c>
      <c r="C4338" s="143">
        <v>1800</v>
      </c>
      <c r="D4338" s="142">
        <v>180</v>
      </c>
    </row>
    <row r="4339" spans="1:4" x14ac:dyDescent="0.2">
      <c r="A4339" s="143" t="s">
        <v>6956</v>
      </c>
      <c r="B4339" s="10" t="s">
        <v>6955</v>
      </c>
      <c r="C4339" s="143" t="s">
        <v>105</v>
      </c>
      <c r="D4339" s="142" t="s">
        <v>105</v>
      </c>
    </row>
    <row r="4340" spans="1:4" x14ac:dyDescent="0.2">
      <c r="A4340" s="143" t="s">
        <v>6957</v>
      </c>
      <c r="B4340" s="10" t="s">
        <v>6955</v>
      </c>
      <c r="C4340" s="143">
        <v>1000</v>
      </c>
      <c r="D4340" s="142">
        <v>100</v>
      </c>
    </row>
    <row r="4341" spans="1:4" x14ac:dyDescent="0.2">
      <c r="A4341" s="143" t="s">
        <v>6928</v>
      </c>
      <c r="B4341" s="10" t="s">
        <v>6927</v>
      </c>
      <c r="C4341" s="143" t="s">
        <v>105</v>
      </c>
      <c r="D4341" s="142" t="s">
        <v>105</v>
      </c>
    </row>
    <row r="4342" spans="1:4" x14ac:dyDescent="0.2">
      <c r="A4342" s="143" t="s">
        <v>6929</v>
      </c>
      <c r="B4342" s="10" t="s">
        <v>6927</v>
      </c>
      <c r="C4342" s="143">
        <v>1000</v>
      </c>
      <c r="D4342" s="142">
        <v>100</v>
      </c>
    </row>
    <row r="4343" spans="1:4" x14ac:dyDescent="0.2">
      <c r="A4343" s="143" t="s">
        <v>6815</v>
      </c>
      <c r="B4343" s="10" t="s">
        <v>6814</v>
      </c>
      <c r="C4343" s="143">
        <v>10</v>
      </c>
      <c r="D4343" s="142">
        <v>1</v>
      </c>
    </row>
    <row r="4344" spans="1:4" x14ac:dyDescent="0.2">
      <c r="A4344" s="143" t="s">
        <v>6298</v>
      </c>
      <c r="B4344" s="10" t="s">
        <v>6297</v>
      </c>
      <c r="C4344" s="143" t="s">
        <v>105</v>
      </c>
      <c r="D4344" s="142" t="s">
        <v>105</v>
      </c>
    </row>
    <row r="4345" spans="1:4" x14ac:dyDescent="0.2">
      <c r="A4345" s="143" t="s">
        <v>7027</v>
      </c>
      <c r="B4345" s="10" t="s">
        <v>7026</v>
      </c>
      <c r="C4345" s="143" t="s">
        <v>105</v>
      </c>
      <c r="D4345" s="142" t="s">
        <v>105</v>
      </c>
    </row>
    <row r="4346" spans="1:4" x14ac:dyDescent="0.2">
      <c r="A4346" s="143" t="s">
        <v>7028</v>
      </c>
      <c r="B4346" s="10" t="s">
        <v>7026</v>
      </c>
      <c r="C4346" s="143">
        <v>1000</v>
      </c>
      <c r="D4346" s="142">
        <v>100</v>
      </c>
    </row>
    <row r="4347" spans="1:4" x14ac:dyDescent="0.2">
      <c r="A4347" s="143" t="s">
        <v>3637</v>
      </c>
      <c r="B4347" s="10" t="s">
        <v>3636</v>
      </c>
      <c r="C4347" s="143">
        <v>600</v>
      </c>
      <c r="D4347" s="142">
        <v>60</v>
      </c>
    </row>
    <row r="4348" spans="1:4" x14ac:dyDescent="0.2">
      <c r="A4348" s="143" t="s">
        <v>3595</v>
      </c>
      <c r="B4348" s="10" t="s">
        <v>3594</v>
      </c>
      <c r="C4348" s="143">
        <v>600</v>
      </c>
      <c r="D4348" s="142">
        <v>60</v>
      </c>
    </row>
    <row r="4349" spans="1:4" x14ac:dyDescent="0.2">
      <c r="A4349" s="143" t="s">
        <v>1299</v>
      </c>
      <c r="B4349" s="10" t="s">
        <v>1298</v>
      </c>
      <c r="C4349" s="143">
        <v>600</v>
      </c>
      <c r="D4349" s="142">
        <v>60</v>
      </c>
    </row>
    <row r="4350" spans="1:4" ht="28.5" x14ac:dyDescent="0.2">
      <c r="A4350" s="143" t="s">
        <v>8645</v>
      </c>
      <c r="B4350" s="10" t="s">
        <v>8644</v>
      </c>
      <c r="C4350" s="143" t="s">
        <v>105</v>
      </c>
      <c r="D4350" s="142" t="s">
        <v>105</v>
      </c>
    </row>
    <row r="4351" spans="1:4" ht="28.5" x14ac:dyDescent="0.2">
      <c r="A4351" s="143" t="s">
        <v>8646</v>
      </c>
      <c r="B4351" s="10" t="s">
        <v>8644</v>
      </c>
      <c r="C4351" s="143">
        <v>1000</v>
      </c>
      <c r="D4351" s="142">
        <v>100</v>
      </c>
    </row>
    <row r="4352" spans="1:4" x14ac:dyDescent="0.2">
      <c r="A4352" s="143" t="s">
        <v>8628</v>
      </c>
      <c r="B4352" s="10" t="s">
        <v>8627</v>
      </c>
      <c r="C4352" s="143" t="s">
        <v>105</v>
      </c>
      <c r="D4352" s="142" t="s">
        <v>105</v>
      </c>
    </row>
    <row r="4353" spans="1:4" x14ac:dyDescent="0.2">
      <c r="A4353" s="143" t="s">
        <v>8629</v>
      </c>
      <c r="B4353" s="10" t="s">
        <v>8627</v>
      </c>
      <c r="C4353" s="143">
        <v>1000</v>
      </c>
      <c r="D4353" s="142">
        <v>100</v>
      </c>
    </row>
    <row r="4354" spans="1:4" x14ac:dyDescent="0.2">
      <c r="A4354" s="143" t="s">
        <v>5155</v>
      </c>
      <c r="B4354" s="10" t="s">
        <v>5154</v>
      </c>
      <c r="C4354" s="143" t="s">
        <v>105</v>
      </c>
      <c r="D4354" s="142" t="s">
        <v>105</v>
      </c>
    </row>
    <row r="4355" spans="1:4" x14ac:dyDescent="0.2">
      <c r="A4355" s="143" t="s">
        <v>1821</v>
      </c>
      <c r="B4355" s="10" t="s">
        <v>1820</v>
      </c>
      <c r="C4355" s="143" t="s">
        <v>105</v>
      </c>
      <c r="D4355" s="142" t="s">
        <v>105</v>
      </c>
    </row>
    <row r="4356" spans="1:4" x14ac:dyDescent="0.2">
      <c r="A4356" s="143" t="s">
        <v>11418</v>
      </c>
      <c r="B4356" s="10" t="s">
        <v>11417</v>
      </c>
      <c r="C4356" s="143" t="s">
        <v>105</v>
      </c>
      <c r="D4356" s="142" t="s">
        <v>105</v>
      </c>
    </row>
    <row r="4357" spans="1:4" x14ac:dyDescent="0.2">
      <c r="A4357" s="143" t="s">
        <v>11419</v>
      </c>
      <c r="B4357" s="10" t="s">
        <v>11417</v>
      </c>
      <c r="C4357" s="143">
        <v>600</v>
      </c>
      <c r="D4357" s="142">
        <v>60</v>
      </c>
    </row>
    <row r="4358" spans="1:4" x14ac:dyDescent="0.2">
      <c r="A4358" s="143" t="s">
        <v>9404</v>
      </c>
      <c r="B4358" s="10" t="s">
        <v>9403</v>
      </c>
      <c r="C4358" s="143">
        <v>400</v>
      </c>
      <c r="D4358" s="142">
        <v>40</v>
      </c>
    </row>
    <row r="4359" spans="1:4" x14ac:dyDescent="0.2">
      <c r="A4359" s="143" t="s">
        <v>5643</v>
      </c>
      <c r="B4359" s="10" t="s">
        <v>5642</v>
      </c>
      <c r="C4359" s="143" t="s">
        <v>105</v>
      </c>
      <c r="D4359" s="142" t="s">
        <v>105</v>
      </c>
    </row>
    <row r="4360" spans="1:4" x14ac:dyDescent="0.2">
      <c r="A4360" s="143" t="s">
        <v>5644</v>
      </c>
      <c r="B4360" s="10" t="s">
        <v>5642</v>
      </c>
      <c r="C4360" s="143">
        <v>1000</v>
      </c>
      <c r="D4360" s="142">
        <v>100</v>
      </c>
    </row>
    <row r="4361" spans="1:4" x14ac:dyDescent="0.2">
      <c r="A4361" s="143" t="s">
        <v>10988</v>
      </c>
      <c r="B4361" s="10" t="s">
        <v>10987</v>
      </c>
      <c r="C4361" s="143" t="s">
        <v>105</v>
      </c>
      <c r="D4361" s="142" t="s">
        <v>105</v>
      </c>
    </row>
    <row r="4362" spans="1:4" x14ac:dyDescent="0.2">
      <c r="A4362" s="143" t="s">
        <v>10989</v>
      </c>
      <c r="B4362" s="10" t="s">
        <v>10987</v>
      </c>
      <c r="C4362" s="143">
        <v>1000</v>
      </c>
      <c r="D4362" s="142">
        <v>100</v>
      </c>
    </row>
    <row r="4363" spans="1:4" x14ac:dyDescent="0.2">
      <c r="A4363" s="143" t="s">
        <v>6692</v>
      </c>
      <c r="B4363" s="10" t="s">
        <v>6691</v>
      </c>
      <c r="C4363" s="143" t="s">
        <v>105</v>
      </c>
      <c r="D4363" s="142" t="s">
        <v>105</v>
      </c>
    </row>
    <row r="4364" spans="1:4" x14ac:dyDescent="0.2">
      <c r="A4364" s="143" t="s">
        <v>6693</v>
      </c>
      <c r="B4364" s="10" t="s">
        <v>6691</v>
      </c>
      <c r="C4364" s="143">
        <v>1000</v>
      </c>
      <c r="D4364" s="142">
        <v>100</v>
      </c>
    </row>
    <row r="4365" spans="1:4" x14ac:dyDescent="0.2">
      <c r="A4365" s="143" t="s">
        <v>6280</v>
      </c>
      <c r="B4365" s="10" t="s">
        <v>6279</v>
      </c>
      <c r="C4365" s="143" t="s">
        <v>105</v>
      </c>
      <c r="D4365" s="142" t="s">
        <v>105</v>
      </c>
    </row>
    <row r="4366" spans="1:4" x14ac:dyDescent="0.2">
      <c r="A4366" s="143" t="s">
        <v>6281</v>
      </c>
      <c r="B4366" s="10" t="s">
        <v>6279</v>
      </c>
      <c r="C4366" s="143">
        <v>1000</v>
      </c>
      <c r="D4366" s="142">
        <v>100</v>
      </c>
    </row>
    <row r="4367" spans="1:4" x14ac:dyDescent="0.2">
      <c r="A4367" s="143" t="s">
        <v>10994</v>
      </c>
      <c r="B4367" s="10" t="s">
        <v>10993</v>
      </c>
      <c r="C4367" s="143">
        <v>1000</v>
      </c>
      <c r="D4367" s="142">
        <v>100</v>
      </c>
    </row>
    <row r="4368" spans="1:4" x14ac:dyDescent="0.2">
      <c r="A4368" s="143" t="s">
        <v>3971</v>
      </c>
      <c r="B4368" s="10" t="s">
        <v>3970</v>
      </c>
      <c r="C4368" s="143">
        <v>100</v>
      </c>
      <c r="D4368" s="142">
        <v>10</v>
      </c>
    </row>
    <row r="4369" spans="1:4" x14ac:dyDescent="0.2">
      <c r="A4369" s="143" t="s">
        <v>7075</v>
      </c>
      <c r="B4369" s="10" t="s">
        <v>7074</v>
      </c>
      <c r="C4369" s="143" t="s">
        <v>105</v>
      </c>
      <c r="D4369" s="142" t="s">
        <v>105</v>
      </c>
    </row>
    <row r="4370" spans="1:4" x14ac:dyDescent="0.2">
      <c r="A4370" s="143" t="s">
        <v>11308</v>
      </c>
      <c r="B4370" s="10" t="s">
        <v>11307</v>
      </c>
      <c r="C4370" s="143" t="s">
        <v>105</v>
      </c>
      <c r="D4370" s="142" t="s">
        <v>105</v>
      </c>
    </row>
    <row r="4371" spans="1:4" x14ac:dyDescent="0.2">
      <c r="A4371" s="143" t="s">
        <v>1052</v>
      </c>
      <c r="B4371" s="10" t="s">
        <v>1051</v>
      </c>
      <c r="C4371" s="143">
        <v>150</v>
      </c>
      <c r="D4371" s="142">
        <v>15</v>
      </c>
    </row>
    <row r="4372" spans="1:4" x14ac:dyDescent="0.2">
      <c r="A4372" s="143" t="s">
        <v>8902</v>
      </c>
      <c r="B4372" s="10" t="s">
        <v>8901</v>
      </c>
      <c r="C4372" s="143" t="s">
        <v>105</v>
      </c>
      <c r="D4372" s="142" t="s">
        <v>105</v>
      </c>
    </row>
    <row r="4373" spans="1:4" x14ac:dyDescent="0.2">
      <c r="A4373" s="143" t="s">
        <v>11080</v>
      </c>
      <c r="B4373" s="10" t="s">
        <v>11079</v>
      </c>
      <c r="C4373" s="143" t="s">
        <v>105</v>
      </c>
      <c r="D4373" s="142" t="s">
        <v>105</v>
      </c>
    </row>
    <row r="4374" spans="1:4" x14ac:dyDescent="0.2">
      <c r="A4374" s="143" t="s">
        <v>1435</v>
      </c>
      <c r="B4374" s="10" t="s">
        <v>1434</v>
      </c>
      <c r="C4374" s="143">
        <v>220</v>
      </c>
      <c r="D4374" s="142">
        <v>22</v>
      </c>
    </row>
    <row r="4375" spans="1:4" x14ac:dyDescent="0.2">
      <c r="A4375" s="143" t="s">
        <v>6959</v>
      </c>
      <c r="B4375" s="10" t="s">
        <v>6958</v>
      </c>
      <c r="C4375" s="143" t="s">
        <v>105</v>
      </c>
      <c r="D4375" s="142" t="s">
        <v>105</v>
      </c>
    </row>
    <row r="4376" spans="1:4" x14ac:dyDescent="0.2">
      <c r="A4376" s="143" t="s">
        <v>6960</v>
      </c>
      <c r="B4376" s="10" t="s">
        <v>6958</v>
      </c>
      <c r="C4376" s="143">
        <v>1000</v>
      </c>
      <c r="D4376" s="142">
        <v>100</v>
      </c>
    </row>
    <row r="4377" spans="1:4" x14ac:dyDescent="0.2">
      <c r="A4377" s="143" t="s">
        <v>11312</v>
      </c>
      <c r="B4377" s="10" t="s">
        <v>11311</v>
      </c>
      <c r="C4377" s="143">
        <v>1000</v>
      </c>
      <c r="D4377" s="142">
        <v>100</v>
      </c>
    </row>
    <row r="4378" spans="1:4" x14ac:dyDescent="0.2">
      <c r="A4378" s="143" t="s">
        <v>4326</v>
      </c>
      <c r="B4378" s="10" t="s">
        <v>4325</v>
      </c>
      <c r="C4378" s="143" t="s">
        <v>105</v>
      </c>
      <c r="D4378" s="142" t="s">
        <v>105</v>
      </c>
    </row>
    <row r="4379" spans="1:4" x14ac:dyDescent="0.2">
      <c r="A4379" s="143" t="s">
        <v>4327</v>
      </c>
      <c r="B4379" s="10" t="s">
        <v>4325</v>
      </c>
      <c r="C4379" s="143">
        <v>600</v>
      </c>
      <c r="D4379" s="142">
        <v>60</v>
      </c>
    </row>
    <row r="4380" spans="1:4" x14ac:dyDescent="0.2">
      <c r="A4380" s="143" t="s">
        <v>8753</v>
      </c>
      <c r="B4380" s="10" t="s">
        <v>8752</v>
      </c>
      <c r="C4380" s="143" t="s">
        <v>105</v>
      </c>
      <c r="D4380" s="142" t="s">
        <v>105</v>
      </c>
    </row>
    <row r="4381" spans="1:4" x14ac:dyDescent="0.2">
      <c r="A4381" s="143" t="s">
        <v>8754</v>
      </c>
      <c r="B4381" s="10" t="s">
        <v>8752</v>
      </c>
      <c r="C4381" s="143">
        <v>1000</v>
      </c>
      <c r="D4381" s="142">
        <v>100</v>
      </c>
    </row>
    <row r="4382" spans="1:4" x14ac:dyDescent="0.2">
      <c r="A4382" s="143" t="s">
        <v>6931</v>
      </c>
      <c r="B4382" s="10" t="s">
        <v>6930</v>
      </c>
      <c r="C4382" s="143" t="s">
        <v>105</v>
      </c>
      <c r="D4382" s="142" t="s">
        <v>105</v>
      </c>
    </row>
    <row r="4383" spans="1:4" x14ac:dyDescent="0.2">
      <c r="A4383" s="143" t="s">
        <v>6932</v>
      </c>
      <c r="B4383" s="10" t="s">
        <v>6930</v>
      </c>
      <c r="C4383" s="143">
        <v>1000</v>
      </c>
      <c r="D4383" s="142">
        <v>100</v>
      </c>
    </row>
    <row r="4384" spans="1:4" x14ac:dyDescent="0.2">
      <c r="A4384" s="143" t="s">
        <v>10176</v>
      </c>
      <c r="B4384" s="10" t="s">
        <v>10175</v>
      </c>
      <c r="C4384" s="143">
        <v>1000</v>
      </c>
      <c r="D4384" s="142">
        <v>100</v>
      </c>
    </row>
    <row r="4385" spans="1:4" ht="28.5" x14ac:dyDescent="0.2">
      <c r="A4385" s="143" t="s">
        <v>2475</v>
      </c>
      <c r="B4385" s="10" t="s">
        <v>2474</v>
      </c>
      <c r="C4385" s="143">
        <v>8.1</v>
      </c>
      <c r="D4385" s="142">
        <v>0.55000000000000004</v>
      </c>
    </row>
    <row r="4386" spans="1:4" x14ac:dyDescent="0.2">
      <c r="A4386" s="143" t="s">
        <v>969</v>
      </c>
      <c r="B4386" s="10" t="s">
        <v>968</v>
      </c>
      <c r="C4386" s="143">
        <v>25</v>
      </c>
      <c r="D4386" s="142">
        <v>2.5</v>
      </c>
    </row>
    <row r="4387" spans="1:4" x14ac:dyDescent="0.2">
      <c r="A4387" s="143" t="s">
        <v>5964</v>
      </c>
      <c r="B4387" s="10" t="s">
        <v>5963</v>
      </c>
      <c r="C4387" s="143">
        <v>100</v>
      </c>
      <c r="D4387" s="142">
        <v>10</v>
      </c>
    </row>
    <row r="4388" spans="1:4" x14ac:dyDescent="0.2">
      <c r="A4388" s="143" t="s">
        <v>5965</v>
      </c>
      <c r="B4388" s="10" t="s">
        <v>5963</v>
      </c>
      <c r="C4388" s="143" t="s">
        <v>105</v>
      </c>
      <c r="D4388" s="142" t="s">
        <v>105</v>
      </c>
    </row>
    <row r="4389" spans="1:4" x14ac:dyDescent="0.2">
      <c r="A4389" s="143" t="s">
        <v>11823</v>
      </c>
      <c r="B4389" s="10" t="s">
        <v>11822</v>
      </c>
      <c r="C4389" s="143">
        <v>0.75</v>
      </c>
      <c r="D4389" s="142">
        <v>4</v>
      </c>
    </row>
    <row r="4390" spans="1:4" x14ac:dyDescent="0.2">
      <c r="A4390" s="143" t="s">
        <v>6201</v>
      </c>
      <c r="B4390" s="10" t="s">
        <v>6200</v>
      </c>
      <c r="C4390" s="143">
        <v>300</v>
      </c>
      <c r="D4390" s="142">
        <v>30</v>
      </c>
    </row>
    <row r="4391" spans="1:4" x14ac:dyDescent="0.2">
      <c r="A4391" s="143" t="s">
        <v>4206</v>
      </c>
      <c r="B4391" s="10" t="s">
        <v>4205</v>
      </c>
      <c r="C4391" s="143" t="s">
        <v>105</v>
      </c>
      <c r="D4391" s="142" t="s">
        <v>105</v>
      </c>
    </row>
    <row r="4392" spans="1:4" x14ac:dyDescent="0.2">
      <c r="A4392" s="143" t="s">
        <v>9081</v>
      </c>
      <c r="B4392" s="10" t="s">
        <v>9080</v>
      </c>
      <c r="C4392" s="143">
        <v>1000</v>
      </c>
      <c r="D4392" s="142">
        <v>100</v>
      </c>
    </row>
    <row r="4393" spans="1:4" x14ac:dyDescent="0.2">
      <c r="A4393" s="143" t="s">
        <v>9082</v>
      </c>
      <c r="B4393" s="10" t="s">
        <v>9080</v>
      </c>
      <c r="C4393" s="143">
        <v>50</v>
      </c>
      <c r="D4393" s="142">
        <v>5</v>
      </c>
    </row>
    <row r="4394" spans="1:4" x14ac:dyDescent="0.2">
      <c r="A4394" s="143" t="s">
        <v>7248</v>
      </c>
      <c r="B4394" s="10" t="s">
        <v>7247</v>
      </c>
      <c r="C4394" s="143">
        <v>20</v>
      </c>
      <c r="D4394" s="142">
        <v>2</v>
      </c>
    </row>
    <row r="4395" spans="1:4" x14ac:dyDescent="0.2">
      <c r="A4395" s="143" t="s">
        <v>3617</v>
      </c>
      <c r="B4395" s="10" t="s">
        <v>3616</v>
      </c>
      <c r="C4395" s="143">
        <v>600</v>
      </c>
      <c r="D4395" s="142">
        <v>60</v>
      </c>
    </row>
    <row r="4396" spans="1:4" x14ac:dyDescent="0.2">
      <c r="A4396" s="143" t="s">
        <v>3748</v>
      </c>
      <c r="B4396" s="10" t="s">
        <v>3747</v>
      </c>
      <c r="C4396" s="143" t="s">
        <v>105</v>
      </c>
      <c r="D4396" s="142" t="s">
        <v>105</v>
      </c>
    </row>
    <row r="4397" spans="1:4" x14ac:dyDescent="0.2">
      <c r="A4397" s="143" t="s">
        <v>3749</v>
      </c>
      <c r="B4397" s="10" t="s">
        <v>3747</v>
      </c>
      <c r="C4397" s="143">
        <v>600</v>
      </c>
      <c r="D4397" s="142">
        <v>60</v>
      </c>
    </row>
    <row r="4398" spans="1:4" x14ac:dyDescent="0.2">
      <c r="A4398" s="143" t="s">
        <v>10376</v>
      </c>
      <c r="B4398" s="10" t="s">
        <v>10375</v>
      </c>
      <c r="C4398" s="143">
        <v>10</v>
      </c>
      <c r="D4398" s="142">
        <v>1</v>
      </c>
    </row>
    <row r="4399" spans="1:4" x14ac:dyDescent="0.2">
      <c r="A4399" s="143" t="s">
        <v>10317</v>
      </c>
      <c r="B4399" s="10" t="s">
        <v>10316</v>
      </c>
      <c r="C4399" s="143">
        <v>100</v>
      </c>
      <c r="D4399" s="142">
        <v>10</v>
      </c>
    </row>
    <row r="4400" spans="1:4" x14ac:dyDescent="0.2">
      <c r="A4400" s="143" t="s">
        <v>5331</v>
      </c>
      <c r="B4400" s="10" t="s">
        <v>5330</v>
      </c>
      <c r="C4400" s="143" t="s">
        <v>105</v>
      </c>
      <c r="D4400" s="142"/>
    </row>
    <row r="4401" spans="1:4" x14ac:dyDescent="0.2">
      <c r="A4401" s="143" t="s">
        <v>5332</v>
      </c>
      <c r="B4401" s="10" t="s">
        <v>5330</v>
      </c>
      <c r="C4401" s="143"/>
      <c r="D4401" s="142">
        <v>0.9</v>
      </c>
    </row>
    <row r="4402" spans="1:4" x14ac:dyDescent="0.2">
      <c r="A4402" s="143" t="s">
        <v>6408</v>
      </c>
      <c r="B4402" s="10" t="s">
        <v>6407</v>
      </c>
      <c r="C4402" s="143">
        <v>3500</v>
      </c>
      <c r="D4402" s="142">
        <v>350</v>
      </c>
    </row>
    <row r="4403" spans="1:4" x14ac:dyDescent="0.2">
      <c r="A4403" s="143" t="s">
        <v>9860</v>
      </c>
      <c r="B4403" s="10" t="s">
        <v>9859</v>
      </c>
      <c r="C4403" s="143">
        <v>2450</v>
      </c>
      <c r="D4403" s="142">
        <v>245</v>
      </c>
    </row>
    <row r="4404" spans="1:4" x14ac:dyDescent="0.2">
      <c r="A4404" s="143" t="s">
        <v>11258</v>
      </c>
      <c r="B4404" s="10" t="s">
        <v>11257</v>
      </c>
      <c r="C4404" s="143" t="s">
        <v>105</v>
      </c>
      <c r="D4404" s="142" t="s">
        <v>105</v>
      </c>
    </row>
    <row r="4405" spans="1:4" x14ac:dyDescent="0.2">
      <c r="A4405" s="143" t="s">
        <v>10373</v>
      </c>
      <c r="B4405" s="10" t="s">
        <v>10372</v>
      </c>
      <c r="C4405" s="143" t="s">
        <v>105</v>
      </c>
      <c r="D4405" s="142" t="s">
        <v>105</v>
      </c>
    </row>
    <row r="4406" spans="1:4" x14ac:dyDescent="0.2">
      <c r="A4406" s="143" t="s">
        <v>10374</v>
      </c>
      <c r="B4406" s="10" t="s">
        <v>10372</v>
      </c>
      <c r="C4406" s="143">
        <v>600</v>
      </c>
      <c r="D4406" s="142">
        <v>60</v>
      </c>
    </row>
    <row r="4407" spans="1:4" x14ac:dyDescent="0.2">
      <c r="A4407" s="143" t="s">
        <v>7128</v>
      </c>
      <c r="B4407" s="10" t="s">
        <v>7127</v>
      </c>
      <c r="C4407" s="143" t="s">
        <v>105</v>
      </c>
      <c r="D4407" s="142" t="s">
        <v>105</v>
      </c>
    </row>
    <row r="4408" spans="1:4" x14ac:dyDescent="0.2">
      <c r="A4408" s="143" t="s">
        <v>7129</v>
      </c>
      <c r="B4408" s="10" t="s">
        <v>7127</v>
      </c>
      <c r="C4408" s="143">
        <v>1000</v>
      </c>
      <c r="D4408" s="142">
        <v>100</v>
      </c>
    </row>
    <row r="4409" spans="1:4" x14ac:dyDescent="0.2">
      <c r="A4409" s="143" t="s">
        <v>6870</v>
      </c>
      <c r="B4409" s="10" t="s">
        <v>6869</v>
      </c>
      <c r="C4409" s="143" t="s">
        <v>105</v>
      </c>
      <c r="D4409" s="142" t="s">
        <v>105</v>
      </c>
    </row>
    <row r="4410" spans="1:4" x14ac:dyDescent="0.2">
      <c r="A4410" s="143" t="s">
        <v>6871</v>
      </c>
      <c r="B4410" s="10" t="s">
        <v>6869</v>
      </c>
      <c r="C4410" s="143">
        <v>1000</v>
      </c>
      <c r="D4410" s="142">
        <v>100</v>
      </c>
    </row>
    <row r="4411" spans="1:4" x14ac:dyDescent="0.2">
      <c r="A4411" s="143" t="s">
        <v>7030</v>
      </c>
      <c r="B4411" s="10" t="s">
        <v>7029</v>
      </c>
      <c r="C4411" s="143" t="s">
        <v>105</v>
      </c>
      <c r="D4411" s="142" t="s">
        <v>105</v>
      </c>
    </row>
    <row r="4412" spans="1:4" x14ac:dyDescent="0.2">
      <c r="A4412" s="143" t="s">
        <v>7031</v>
      </c>
      <c r="B4412" s="10" t="s">
        <v>7029</v>
      </c>
      <c r="C4412" s="143">
        <v>1000</v>
      </c>
      <c r="D4412" s="142">
        <v>100</v>
      </c>
    </row>
    <row r="4413" spans="1:4" x14ac:dyDescent="0.2">
      <c r="A4413" s="143" t="s">
        <v>11516</v>
      </c>
      <c r="B4413" s="10" t="s">
        <v>11515</v>
      </c>
      <c r="C4413" s="143">
        <v>400</v>
      </c>
      <c r="D4413" s="142">
        <v>40</v>
      </c>
    </row>
    <row r="4414" spans="1:4" x14ac:dyDescent="0.2">
      <c r="A4414" s="143" t="s">
        <v>2487</v>
      </c>
      <c r="B4414" s="10" t="s">
        <v>2486</v>
      </c>
      <c r="C4414" s="143" t="s">
        <v>105</v>
      </c>
      <c r="D4414" s="142" t="s">
        <v>105</v>
      </c>
    </row>
    <row r="4415" spans="1:4" x14ac:dyDescent="0.2">
      <c r="A4415" s="143" t="s">
        <v>1957</v>
      </c>
      <c r="B4415" s="10" t="s">
        <v>1956</v>
      </c>
      <c r="C4415" s="143" t="s">
        <v>105</v>
      </c>
      <c r="D4415" s="142" t="s">
        <v>105</v>
      </c>
    </row>
    <row r="4416" spans="1:4" x14ac:dyDescent="0.2">
      <c r="A4416" s="143" t="s">
        <v>1325</v>
      </c>
      <c r="B4416" s="10" t="s">
        <v>1324</v>
      </c>
      <c r="C4416" s="143" t="s">
        <v>105</v>
      </c>
      <c r="D4416" s="142" t="s">
        <v>105</v>
      </c>
    </row>
    <row r="4417" spans="1:4" x14ac:dyDescent="0.2">
      <c r="A4417" s="143" t="s">
        <v>5399</v>
      </c>
      <c r="B4417" s="10" t="s">
        <v>5398</v>
      </c>
      <c r="C4417" s="143" t="s">
        <v>105</v>
      </c>
      <c r="D4417" s="142" t="s">
        <v>105</v>
      </c>
    </row>
    <row r="4418" spans="1:4" x14ac:dyDescent="0.2">
      <c r="A4418" s="143" t="s">
        <v>5400</v>
      </c>
      <c r="B4418" s="10" t="s">
        <v>5398</v>
      </c>
      <c r="C4418" s="143">
        <v>600</v>
      </c>
      <c r="D4418" s="142">
        <v>60</v>
      </c>
    </row>
    <row r="4419" spans="1:4" x14ac:dyDescent="0.2">
      <c r="A4419" s="143" t="s">
        <v>6954</v>
      </c>
      <c r="B4419" s="10" t="s">
        <v>6953</v>
      </c>
      <c r="C4419" s="143" t="s">
        <v>105</v>
      </c>
      <c r="D4419" s="142" t="s">
        <v>105</v>
      </c>
    </row>
    <row r="4420" spans="1:4" x14ac:dyDescent="0.2">
      <c r="A4420" s="143" t="s">
        <v>7067</v>
      </c>
      <c r="B4420" s="10" t="s">
        <v>7066</v>
      </c>
      <c r="C4420" s="143">
        <v>1000</v>
      </c>
      <c r="D4420" s="142">
        <v>100</v>
      </c>
    </row>
    <row r="4421" spans="1:4" x14ac:dyDescent="0.2">
      <c r="A4421" s="143" t="s">
        <v>5397</v>
      </c>
      <c r="B4421" s="10" t="s">
        <v>5396</v>
      </c>
      <c r="C4421" s="143">
        <v>100</v>
      </c>
      <c r="D4421" s="142">
        <v>10</v>
      </c>
    </row>
    <row r="4422" spans="1:4" x14ac:dyDescent="0.2">
      <c r="A4422" s="143" t="s">
        <v>9019</v>
      </c>
      <c r="B4422" s="10" t="s">
        <v>9018</v>
      </c>
      <c r="C4422" s="143">
        <v>100</v>
      </c>
      <c r="D4422" s="142">
        <v>10</v>
      </c>
    </row>
    <row r="4423" spans="1:4" x14ac:dyDescent="0.2">
      <c r="A4423" s="143" t="s">
        <v>3055</v>
      </c>
      <c r="B4423" s="10" t="s">
        <v>3054</v>
      </c>
      <c r="C4423" s="143">
        <v>50</v>
      </c>
      <c r="D4423" s="142">
        <v>5</v>
      </c>
    </row>
    <row r="4424" spans="1:4" x14ac:dyDescent="0.2">
      <c r="A4424" s="143" t="s">
        <v>3056</v>
      </c>
      <c r="B4424" s="10" t="s">
        <v>3054</v>
      </c>
      <c r="C4424" s="143">
        <v>100</v>
      </c>
      <c r="D4424" s="142">
        <v>10</v>
      </c>
    </row>
    <row r="4425" spans="1:4" x14ac:dyDescent="0.2">
      <c r="A4425" s="143" t="s">
        <v>1386</v>
      </c>
      <c r="B4425" s="10" t="s">
        <v>1385</v>
      </c>
      <c r="C4425" s="143">
        <v>100</v>
      </c>
      <c r="D4425" s="142">
        <v>10</v>
      </c>
    </row>
    <row r="4426" spans="1:4" x14ac:dyDescent="0.2">
      <c r="A4426" s="143" t="s">
        <v>3126</v>
      </c>
      <c r="B4426" s="10" t="s">
        <v>3125</v>
      </c>
      <c r="C4426" s="143">
        <v>600</v>
      </c>
      <c r="D4426" s="142">
        <v>60</v>
      </c>
    </row>
    <row r="4427" spans="1:4" x14ac:dyDescent="0.2">
      <c r="A4427" s="143" t="s">
        <v>7102</v>
      </c>
      <c r="B4427" s="10" t="s">
        <v>7101</v>
      </c>
      <c r="C4427" s="143" t="s">
        <v>105</v>
      </c>
      <c r="D4427" s="142" t="s">
        <v>105</v>
      </c>
    </row>
    <row r="4428" spans="1:4" x14ac:dyDescent="0.2">
      <c r="A4428" s="143" t="s">
        <v>7103</v>
      </c>
      <c r="B4428" s="10" t="s">
        <v>7101</v>
      </c>
      <c r="C4428" s="143">
        <v>1000</v>
      </c>
      <c r="D4428" s="142">
        <v>100</v>
      </c>
    </row>
    <row r="4429" spans="1:4" x14ac:dyDescent="0.2">
      <c r="A4429" s="143" t="s">
        <v>7140</v>
      </c>
      <c r="B4429" s="10" t="s">
        <v>7139</v>
      </c>
      <c r="C4429" s="143" t="s">
        <v>105</v>
      </c>
      <c r="D4429" s="142" t="s">
        <v>105</v>
      </c>
    </row>
    <row r="4430" spans="1:4" x14ac:dyDescent="0.2">
      <c r="A4430" s="143" t="s">
        <v>7141</v>
      </c>
      <c r="B4430" s="10" t="s">
        <v>7139</v>
      </c>
      <c r="C4430" s="143">
        <v>1000</v>
      </c>
      <c r="D4430" s="142">
        <v>100</v>
      </c>
    </row>
    <row r="4431" spans="1:4" x14ac:dyDescent="0.2">
      <c r="A4431" s="143" t="s">
        <v>9396</v>
      </c>
      <c r="B4431" s="10" t="s">
        <v>9395</v>
      </c>
      <c r="C4431" s="143">
        <v>400</v>
      </c>
      <c r="D4431" s="142">
        <v>40</v>
      </c>
    </row>
    <row r="4432" spans="1:4" x14ac:dyDescent="0.2">
      <c r="A4432" s="143" t="s">
        <v>9398</v>
      </c>
      <c r="B4432" s="10" t="s">
        <v>9397</v>
      </c>
      <c r="C4432" s="143">
        <v>400</v>
      </c>
      <c r="D4432" s="142">
        <v>40</v>
      </c>
    </row>
    <row r="4433" spans="1:4" x14ac:dyDescent="0.2">
      <c r="A4433" s="143" t="s">
        <v>6995</v>
      </c>
      <c r="B4433" s="10" t="s">
        <v>6994</v>
      </c>
      <c r="C4433" s="143" t="s">
        <v>105</v>
      </c>
      <c r="D4433" s="142" t="s">
        <v>105</v>
      </c>
    </row>
    <row r="4434" spans="1:4" x14ac:dyDescent="0.2">
      <c r="A4434" s="143" t="s">
        <v>6996</v>
      </c>
      <c r="B4434" s="10" t="s">
        <v>6994</v>
      </c>
      <c r="C4434" s="143">
        <v>1000</v>
      </c>
      <c r="D4434" s="142">
        <v>100</v>
      </c>
    </row>
    <row r="4435" spans="1:4" x14ac:dyDescent="0.2">
      <c r="A4435" s="143" t="s">
        <v>4359</v>
      </c>
      <c r="B4435" s="10" t="s">
        <v>4358</v>
      </c>
      <c r="C4435" s="143" t="s">
        <v>105</v>
      </c>
      <c r="D4435" s="142" t="s">
        <v>105</v>
      </c>
    </row>
    <row r="4436" spans="1:4" x14ac:dyDescent="0.2">
      <c r="A4436" s="143" t="s">
        <v>4360</v>
      </c>
      <c r="B4436" s="10" t="s">
        <v>4358</v>
      </c>
      <c r="C4436" s="143">
        <v>1000</v>
      </c>
      <c r="D4436" s="142">
        <v>100</v>
      </c>
    </row>
    <row r="4437" spans="1:4" x14ac:dyDescent="0.2">
      <c r="A4437" s="143" t="s">
        <v>6904</v>
      </c>
      <c r="B4437" s="10" t="s">
        <v>6903</v>
      </c>
      <c r="C4437" s="143">
        <v>1000</v>
      </c>
      <c r="D4437" s="142">
        <v>100</v>
      </c>
    </row>
    <row r="4438" spans="1:4" x14ac:dyDescent="0.2">
      <c r="A4438" s="143" t="s">
        <v>6906</v>
      </c>
      <c r="B4438" s="10" t="s">
        <v>6905</v>
      </c>
      <c r="C4438" s="143">
        <v>1000</v>
      </c>
      <c r="D4438" s="142">
        <v>100</v>
      </c>
    </row>
    <row r="4439" spans="1:4" x14ac:dyDescent="0.2">
      <c r="A4439" s="143" t="s">
        <v>6914</v>
      </c>
      <c r="B4439" s="10" t="s">
        <v>6913</v>
      </c>
      <c r="C4439" s="143">
        <v>1000</v>
      </c>
      <c r="D4439" s="142">
        <v>100</v>
      </c>
    </row>
    <row r="4440" spans="1:4" x14ac:dyDescent="0.2">
      <c r="A4440" s="143" t="s">
        <v>3599</v>
      </c>
      <c r="B4440" s="10" t="s">
        <v>3598</v>
      </c>
      <c r="C4440" s="143">
        <v>600</v>
      </c>
      <c r="D4440" s="142">
        <v>60</v>
      </c>
    </row>
    <row r="4441" spans="1:4" x14ac:dyDescent="0.2">
      <c r="A4441" s="143" t="s">
        <v>3631</v>
      </c>
      <c r="B4441" s="10" t="s">
        <v>3630</v>
      </c>
      <c r="C4441" s="143">
        <v>600</v>
      </c>
      <c r="D4441" s="142">
        <v>60</v>
      </c>
    </row>
    <row r="4442" spans="1:4" x14ac:dyDescent="0.2">
      <c r="A4442" s="143" t="s">
        <v>8941</v>
      </c>
      <c r="B4442" s="10" t="s">
        <v>8940</v>
      </c>
      <c r="C4442" s="143">
        <v>100</v>
      </c>
      <c r="D4442" s="142">
        <v>10</v>
      </c>
    </row>
    <row r="4443" spans="1:4" x14ac:dyDescent="0.2">
      <c r="A4443" s="143" t="s">
        <v>9021</v>
      </c>
      <c r="B4443" s="10" t="s">
        <v>9020</v>
      </c>
      <c r="C4443" s="143">
        <v>100</v>
      </c>
      <c r="D4443" s="142">
        <v>10</v>
      </c>
    </row>
    <row r="4444" spans="1:4" x14ac:dyDescent="0.2">
      <c r="A4444" s="143" t="s">
        <v>3940</v>
      </c>
      <c r="B4444" s="10" t="s">
        <v>3939</v>
      </c>
      <c r="C4444" s="143" t="s">
        <v>105</v>
      </c>
      <c r="D4444" s="142" t="s">
        <v>105</v>
      </c>
    </row>
    <row r="4445" spans="1:4" x14ac:dyDescent="0.2">
      <c r="A4445" s="143" t="s">
        <v>3941</v>
      </c>
      <c r="B4445" s="10" t="s">
        <v>3939</v>
      </c>
      <c r="C4445" s="143">
        <v>1000</v>
      </c>
      <c r="D4445" s="142">
        <v>100</v>
      </c>
    </row>
    <row r="4446" spans="1:4" x14ac:dyDescent="0.2">
      <c r="A4446" s="143" t="s">
        <v>3946</v>
      </c>
      <c r="B4446" s="10" t="s">
        <v>3945</v>
      </c>
      <c r="C4446" s="143" t="s">
        <v>105</v>
      </c>
      <c r="D4446" s="142" t="s">
        <v>105</v>
      </c>
    </row>
    <row r="4447" spans="1:4" x14ac:dyDescent="0.2">
      <c r="A4447" s="143" t="s">
        <v>3947</v>
      </c>
      <c r="B4447" s="10" t="s">
        <v>3945</v>
      </c>
      <c r="C4447" s="143">
        <v>1000</v>
      </c>
      <c r="D4447" s="142">
        <v>100</v>
      </c>
    </row>
    <row r="4448" spans="1:4" x14ac:dyDescent="0.2">
      <c r="A4448" s="143" t="s">
        <v>3943</v>
      </c>
      <c r="B4448" s="10" t="s">
        <v>3942</v>
      </c>
      <c r="C4448" s="143" t="s">
        <v>105</v>
      </c>
      <c r="D4448" s="142" t="s">
        <v>105</v>
      </c>
    </row>
    <row r="4449" spans="1:4" x14ac:dyDescent="0.2">
      <c r="A4449" s="143" t="s">
        <v>3944</v>
      </c>
      <c r="B4449" s="10" t="s">
        <v>3942</v>
      </c>
      <c r="C4449" s="143">
        <v>1000</v>
      </c>
      <c r="D4449" s="142">
        <v>100</v>
      </c>
    </row>
    <row r="4450" spans="1:4" x14ac:dyDescent="0.2">
      <c r="A4450" s="143" t="s">
        <v>1388</v>
      </c>
      <c r="B4450" s="10" t="s">
        <v>1387</v>
      </c>
      <c r="C4450" s="143">
        <v>100</v>
      </c>
      <c r="D4450" s="142">
        <v>10</v>
      </c>
    </row>
    <row r="4451" spans="1:4" x14ac:dyDescent="0.2">
      <c r="A4451" s="143" t="s">
        <v>1389</v>
      </c>
      <c r="B4451" s="10" t="s">
        <v>1387</v>
      </c>
      <c r="C4451" s="143" t="s">
        <v>105</v>
      </c>
      <c r="D4451" s="142" t="s">
        <v>105</v>
      </c>
    </row>
    <row r="4452" spans="1:4" x14ac:dyDescent="0.2">
      <c r="A4452" s="143" t="s">
        <v>11755</v>
      </c>
      <c r="B4452" s="10" t="s">
        <v>11754</v>
      </c>
      <c r="C4452" s="143">
        <v>360</v>
      </c>
      <c r="D4452" s="142">
        <v>13</v>
      </c>
    </row>
    <row r="4453" spans="1:4" x14ac:dyDescent="0.2">
      <c r="A4453" s="143" t="s">
        <v>9967</v>
      </c>
      <c r="B4453" s="10" t="s">
        <v>9966</v>
      </c>
      <c r="C4453" s="143" t="s">
        <v>105</v>
      </c>
      <c r="D4453" s="142" t="s">
        <v>105</v>
      </c>
    </row>
    <row r="4454" spans="1:4" x14ac:dyDescent="0.2">
      <c r="A4454" s="143" t="s">
        <v>8636</v>
      </c>
      <c r="B4454" s="10" t="s">
        <v>8635</v>
      </c>
      <c r="C4454" s="143" t="s">
        <v>105</v>
      </c>
      <c r="D4454" s="142" t="s">
        <v>105</v>
      </c>
    </row>
    <row r="4455" spans="1:4" x14ac:dyDescent="0.2">
      <c r="A4455" s="143" t="s">
        <v>8637</v>
      </c>
      <c r="B4455" s="10" t="s">
        <v>8635</v>
      </c>
      <c r="C4455" s="143">
        <v>1000</v>
      </c>
      <c r="D4455" s="142">
        <v>100</v>
      </c>
    </row>
    <row r="4456" spans="1:4" x14ac:dyDescent="0.2">
      <c r="A4456" s="143" t="s">
        <v>11320</v>
      </c>
      <c r="B4456" s="10" t="s">
        <v>11319</v>
      </c>
      <c r="C4456" s="143">
        <v>0.21</v>
      </c>
      <c r="D4456" s="142">
        <v>1.6999999999999999E-3</v>
      </c>
    </row>
    <row r="4457" spans="1:4" x14ac:dyDescent="0.2">
      <c r="A4457" s="143" t="s">
        <v>7786</v>
      </c>
      <c r="B4457" s="10" t="s">
        <v>7785</v>
      </c>
      <c r="C4457" s="143">
        <v>3.6</v>
      </c>
      <c r="D4457" s="142">
        <v>4.1000000000000002E-2</v>
      </c>
    </row>
    <row r="4458" spans="1:4" x14ac:dyDescent="0.2">
      <c r="A4458" s="143" t="s">
        <v>4727</v>
      </c>
      <c r="B4458" s="10" t="s">
        <v>4726</v>
      </c>
      <c r="C4458" s="143">
        <v>3.6</v>
      </c>
      <c r="D4458" s="142">
        <v>4.1000000000000002E-2</v>
      </c>
    </row>
    <row r="4459" spans="1:4" x14ac:dyDescent="0.2">
      <c r="A4459" s="143" t="s">
        <v>4721</v>
      </c>
      <c r="B4459" s="10" t="s">
        <v>4720</v>
      </c>
      <c r="C4459" s="143">
        <v>3.6</v>
      </c>
      <c r="D4459" s="142">
        <v>4.1000000000000002E-2</v>
      </c>
    </row>
    <row r="4460" spans="1:4" x14ac:dyDescent="0.2">
      <c r="A4460" s="143" t="s">
        <v>7759</v>
      </c>
      <c r="B4460" s="10" t="s">
        <v>7758</v>
      </c>
      <c r="C4460" s="143">
        <v>50</v>
      </c>
      <c r="D4460" s="142">
        <v>5</v>
      </c>
    </row>
    <row r="4461" spans="1:4" x14ac:dyDescent="0.2">
      <c r="A4461" s="143" t="s">
        <v>4729</v>
      </c>
      <c r="B4461" s="10" t="s">
        <v>4728</v>
      </c>
      <c r="C4461" s="143">
        <v>3.6</v>
      </c>
      <c r="D4461" s="142">
        <v>4.1000000000000002E-2</v>
      </c>
    </row>
    <row r="4462" spans="1:4" x14ac:dyDescent="0.2">
      <c r="A4462" s="143" t="s">
        <v>5358</v>
      </c>
      <c r="B4462" s="10" t="s">
        <v>5357</v>
      </c>
      <c r="C4462" s="143">
        <v>3.6</v>
      </c>
      <c r="D4462" s="142">
        <v>4.1000000000000002E-2</v>
      </c>
    </row>
    <row r="4463" spans="1:4" x14ac:dyDescent="0.2">
      <c r="A4463" s="143" t="s">
        <v>4823</v>
      </c>
      <c r="B4463" s="10" t="s">
        <v>4822</v>
      </c>
      <c r="C4463" s="143">
        <v>140</v>
      </c>
      <c r="D4463" s="142">
        <v>14</v>
      </c>
    </row>
    <row r="4464" spans="1:4" x14ac:dyDescent="0.2">
      <c r="A4464" s="143" t="s">
        <v>5356</v>
      </c>
      <c r="B4464" s="10" t="s">
        <v>5355</v>
      </c>
      <c r="C4464" s="143">
        <v>3.6</v>
      </c>
      <c r="D4464" s="142">
        <v>4.1000000000000002E-2</v>
      </c>
    </row>
    <row r="4465" spans="1:4" x14ac:dyDescent="0.2">
      <c r="A4465" s="143" t="s">
        <v>7763</v>
      </c>
      <c r="B4465" s="10" t="s">
        <v>7762</v>
      </c>
      <c r="C4465" s="143">
        <v>0.21</v>
      </c>
      <c r="D4465" s="142">
        <v>1.6999999999999999E-3</v>
      </c>
    </row>
    <row r="4466" spans="1:4" x14ac:dyDescent="0.2">
      <c r="A4466" s="143" t="s">
        <v>12482</v>
      </c>
      <c r="B4466" s="10" t="s">
        <v>12481</v>
      </c>
      <c r="C4466" s="143">
        <v>20</v>
      </c>
      <c r="D4466" s="142">
        <v>2</v>
      </c>
    </row>
    <row r="4467" spans="1:4" x14ac:dyDescent="0.2">
      <c r="A4467" s="143" t="s">
        <v>11842</v>
      </c>
      <c r="B4467" s="10" t="s">
        <v>11841</v>
      </c>
      <c r="C4467" s="143">
        <v>1</v>
      </c>
      <c r="D4467" s="142">
        <v>0.1</v>
      </c>
    </row>
    <row r="4468" spans="1:4" x14ac:dyDescent="0.2">
      <c r="A4468" s="143" t="s">
        <v>10119</v>
      </c>
      <c r="B4468" s="10" t="s">
        <v>10118</v>
      </c>
      <c r="C4468" s="143">
        <v>0.5</v>
      </c>
      <c r="D4468" s="142">
        <v>0.05</v>
      </c>
    </row>
    <row r="4469" spans="1:4" x14ac:dyDescent="0.2">
      <c r="A4469" s="143" t="s">
        <v>11408</v>
      </c>
      <c r="B4469" s="10" t="s">
        <v>11407</v>
      </c>
      <c r="C4469" s="143">
        <v>1000</v>
      </c>
      <c r="D4469" s="142">
        <v>100</v>
      </c>
    </row>
    <row r="4470" spans="1:4" x14ac:dyDescent="0.2">
      <c r="A4470" s="143" t="s">
        <v>5028</v>
      </c>
      <c r="B4470" s="10" t="s">
        <v>5027</v>
      </c>
      <c r="C4470" s="143">
        <v>1000</v>
      </c>
      <c r="D4470" s="142">
        <v>100</v>
      </c>
    </row>
    <row r="4471" spans="1:4" x14ac:dyDescent="0.2">
      <c r="A4471" s="143" t="s">
        <v>10788</v>
      </c>
      <c r="B4471" s="10" t="s">
        <v>10787</v>
      </c>
      <c r="C4471" s="143">
        <v>5</v>
      </c>
      <c r="D4471" s="142">
        <v>0.5</v>
      </c>
    </row>
    <row r="4472" spans="1:4" x14ac:dyDescent="0.2">
      <c r="A4472" s="143" t="s">
        <v>11296</v>
      </c>
      <c r="B4472" s="10" t="s">
        <v>11295</v>
      </c>
      <c r="C4472" s="143">
        <v>100</v>
      </c>
      <c r="D4472" s="142">
        <v>10</v>
      </c>
    </row>
    <row r="4473" spans="1:4" x14ac:dyDescent="0.2">
      <c r="A4473" s="143" t="s">
        <v>7093</v>
      </c>
      <c r="B4473" s="10" t="s">
        <v>7092</v>
      </c>
      <c r="C4473" s="143" t="s">
        <v>105</v>
      </c>
      <c r="D4473" s="142" t="s">
        <v>105</v>
      </c>
    </row>
    <row r="4474" spans="1:4" x14ac:dyDescent="0.2">
      <c r="A4474" s="143" t="s">
        <v>7094</v>
      </c>
      <c r="B4474" s="10" t="s">
        <v>7092</v>
      </c>
      <c r="C4474" s="143">
        <v>1000</v>
      </c>
      <c r="D4474" s="142">
        <v>100</v>
      </c>
    </row>
    <row r="4475" spans="1:4" x14ac:dyDescent="0.2">
      <c r="A4475" s="143" t="s">
        <v>10766</v>
      </c>
      <c r="B4475" s="10" t="s">
        <v>10765</v>
      </c>
      <c r="C4475" s="143" t="s">
        <v>105</v>
      </c>
      <c r="D4475" s="142" t="s">
        <v>105</v>
      </c>
    </row>
    <row r="4476" spans="1:4" x14ac:dyDescent="0.2">
      <c r="A4476" s="143" t="s">
        <v>3979</v>
      </c>
      <c r="B4476" s="10" t="s">
        <v>3978</v>
      </c>
      <c r="C4476" s="143">
        <v>100</v>
      </c>
      <c r="D4476" s="142">
        <v>10</v>
      </c>
    </row>
    <row r="4477" spans="1:4" x14ac:dyDescent="0.2">
      <c r="A4477" s="143" t="s">
        <v>913</v>
      </c>
      <c r="B4477" s="10" t="s">
        <v>912</v>
      </c>
      <c r="C4477" s="143">
        <v>100</v>
      </c>
      <c r="D4477" s="142">
        <v>10</v>
      </c>
    </row>
    <row r="4478" spans="1:4" x14ac:dyDescent="0.2">
      <c r="A4478" s="143" t="s">
        <v>11789</v>
      </c>
      <c r="B4478" s="10" t="s">
        <v>11788</v>
      </c>
      <c r="C4478" s="143">
        <v>1000</v>
      </c>
      <c r="D4478" s="142">
        <v>100</v>
      </c>
    </row>
    <row r="4479" spans="1:4" x14ac:dyDescent="0.2">
      <c r="A4479" s="143" t="s">
        <v>3627</v>
      </c>
      <c r="B4479" s="10" t="s">
        <v>3626</v>
      </c>
      <c r="C4479" s="143">
        <v>600</v>
      </c>
      <c r="D4479" s="142">
        <v>60</v>
      </c>
    </row>
    <row r="4480" spans="1:4" x14ac:dyDescent="0.2">
      <c r="A4480" s="143" t="s">
        <v>9297</v>
      </c>
      <c r="B4480" s="10" t="s">
        <v>9296</v>
      </c>
      <c r="C4480" s="143">
        <v>100</v>
      </c>
      <c r="D4480" s="142">
        <v>10</v>
      </c>
    </row>
    <row r="4481" spans="1:4" ht="28.5" x14ac:dyDescent="0.2">
      <c r="A4481" s="143" t="s">
        <v>3824</v>
      </c>
      <c r="B4481" s="10" t="s">
        <v>3823</v>
      </c>
      <c r="C4481" s="143" t="s">
        <v>105</v>
      </c>
      <c r="D4481" s="142" t="s">
        <v>105</v>
      </c>
    </row>
    <row r="4482" spans="1:4" ht="28.5" x14ac:dyDescent="0.2">
      <c r="A4482" s="143" t="s">
        <v>3825</v>
      </c>
      <c r="B4482" s="10" t="s">
        <v>3823</v>
      </c>
      <c r="C4482" s="143">
        <v>1000</v>
      </c>
      <c r="D4482" s="142">
        <v>100</v>
      </c>
    </row>
    <row r="4483" spans="1:4" x14ac:dyDescent="0.2">
      <c r="A4483" s="143" t="s">
        <v>1777</v>
      </c>
      <c r="B4483" s="10" t="s">
        <v>1776</v>
      </c>
      <c r="C4483" s="143" t="s">
        <v>105</v>
      </c>
      <c r="D4483" s="142" t="s">
        <v>105</v>
      </c>
    </row>
    <row r="4484" spans="1:4" x14ac:dyDescent="0.2">
      <c r="A4484" s="143" t="s">
        <v>3790</v>
      </c>
      <c r="B4484" s="10" t="s">
        <v>3789</v>
      </c>
      <c r="C4484" s="143" t="s">
        <v>105</v>
      </c>
      <c r="D4484" s="142" t="s">
        <v>105</v>
      </c>
    </row>
    <row r="4485" spans="1:4" x14ac:dyDescent="0.2">
      <c r="A4485" s="143" t="s">
        <v>2175</v>
      </c>
      <c r="B4485" s="10" t="s">
        <v>2174</v>
      </c>
      <c r="C4485" s="143">
        <v>0.7</v>
      </c>
      <c r="D4485" s="142">
        <v>0.1</v>
      </c>
    </row>
    <row r="4486" spans="1:4" x14ac:dyDescent="0.2">
      <c r="A4486" s="143" t="s">
        <v>10059</v>
      </c>
      <c r="B4486" s="10" t="s">
        <v>10058</v>
      </c>
      <c r="C4486" s="143" t="s">
        <v>105</v>
      </c>
      <c r="D4486" s="142" t="s">
        <v>105</v>
      </c>
    </row>
    <row r="4487" spans="1:4" x14ac:dyDescent="0.2">
      <c r="A4487" s="143" t="s">
        <v>4021</v>
      </c>
      <c r="B4487" s="10" t="s">
        <v>4020</v>
      </c>
      <c r="C4487" s="143" t="s">
        <v>105</v>
      </c>
      <c r="D4487" s="142" t="s">
        <v>105</v>
      </c>
    </row>
    <row r="4488" spans="1:4" x14ac:dyDescent="0.2">
      <c r="A4488" s="143" t="s">
        <v>4022</v>
      </c>
      <c r="B4488" s="10" t="s">
        <v>4020</v>
      </c>
      <c r="C4488" s="143">
        <v>1000</v>
      </c>
      <c r="D4488" s="142">
        <v>100</v>
      </c>
    </row>
    <row r="4489" spans="1:4" x14ac:dyDescent="0.2">
      <c r="A4489" s="143" t="s">
        <v>4087</v>
      </c>
      <c r="B4489" s="10" t="s">
        <v>4086</v>
      </c>
      <c r="C4489" s="143" t="s">
        <v>105</v>
      </c>
      <c r="D4489" s="142" t="s">
        <v>105</v>
      </c>
    </row>
    <row r="4490" spans="1:4" x14ac:dyDescent="0.2">
      <c r="A4490" s="143" t="s">
        <v>4088</v>
      </c>
      <c r="B4490" s="10" t="s">
        <v>4086</v>
      </c>
      <c r="C4490" s="143">
        <v>1000</v>
      </c>
      <c r="D4490" s="142">
        <v>100</v>
      </c>
    </row>
    <row r="4491" spans="1:4" x14ac:dyDescent="0.2">
      <c r="A4491" s="143" t="s">
        <v>4018</v>
      </c>
      <c r="B4491" s="10" t="s">
        <v>4017</v>
      </c>
      <c r="C4491" s="143" t="s">
        <v>105</v>
      </c>
      <c r="D4491" s="142" t="s">
        <v>105</v>
      </c>
    </row>
    <row r="4492" spans="1:4" x14ac:dyDescent="0.2">
      <c r="A4492" s="143" t="s">
        <v>4019</v>
      </c>
      <c r="B4492" s="10" t="s">
        <v>4017</v>
      </c>
      <c r="C4492" s="143">
        <v>1000</v>
      </c>
      <c r="D4492" s="142">
        <v>100</v>
      </c>
    </row>
    <row r="4493" spans="1:4" x14ac:dyDescent="0.2">
      <c r="A4493" s="143" t="s">
        <v>4015</v>
      </c>
      <c r="B4493" s="10" t="s">
        <v>4014</v>
      </c>
      <c r="C4493" s="143" t="s">
        <v>105</v>
      </c>
      <c r="D4493" s="142" t="s">
        <v>105</v>
      </c>
    </row>
    <row r="4494" spans="1:4" x14ac:dyDescent="0.2">
      <c r="A4494" s="143" t="s">
        <v>4016</v>
      </c>
      <c r="B4494" s="10" t="s">
        <v>4014</v>
      </c>
      <c r="C4494" s="143">
        <v>1000</v>
      </c>
      <c r="D4494" s="142">
        <v>100</v>
      </c>
    </row>
    <row r="4495" spans="1:4" x14ac:dyDescent="0.2">
      <c r="A4495" s="143" t="s">
        <v>1930</v>
      </c>
      <c r="B4495" s="10" t="s">
        <v>1929</v>
      </c>
      <c r="C4495" s="143">
        <v>1000</v>
      </c>
      <c r="D4495" s="142">
        <v>100</v>
      </c>
    </row>
    <row r="4496" spans="1:4" x14ac:dyDescent="0.2">
      <c r="A4496" s="143" t="s">
        <v>6369</v>
      </c>
      <c r="B4496" s="10" t="s">
        <v>6368</v>
      </c>
      <c r="C4496" s="143" t="s">
        <v>105</v>
      </c>
      <c r="D4496" s="142" t="s">
        <v>105</v>
      </c>
    </row>
    <row r="4497" spans="1:4" x14ac:dyDescent="0.2">
      <c r="A4497" s="143" t="s">
        <v>11589</v>
      </c>
      <c r="B4497" s="10" t="s">
        <v>11588</v>
      </c>
      <c r="C4497" s="143">
        <v>100</v>
      </c>
      <c r="D4497" s="142">
        <v>10</v>
      </c>
    </row>
    <row r="4498" spans="1:4" x14ac:dyDescent="0.2">
      <c r="A4498" s="143" t="s">
        <v>3995</v>
      </c>
      <c r="B4498" s="10" t="s">
        <v>3994</v>
      </c>
      <c r="C4498" s="143">
        <v>400</v>
      </c>
      <c r="D4498" s="142">
        <v>40</v>
      </c>
    </row>
    <row r="4499" spans="1:4" x14ac:dyDescent="0.2">
      <c r="A4499" s="143" t="s">
        <v>3537</v>
      </c>
      <c r="B4499" s="10" t="s">
        <v>3536</v>
      </c>
      <c r="C4499" s="143" t="s">
        <v>105</v>
      </c>
      <c r="D4499" s="142" t="s">
        <v>105</v>
      </c>
    </row>
    <row r="4500" spans="1:4" x14ac:dyDescent="0.2">
      <c r="A4500" s="143" t="s">
        <v>3538</v>
      </c>
      <c r="B4500" s="10" t="s">
        <v>3536</v>
      </c>
      <c r="C4500" s="143">
        <v>1000</v>
      </c>
      <c r="D4500" s="142">
        <v>100</v>
      </c>
    </row>
    <row r="4501" spans="1:4" x14ac:dyDescent="0.2">
      <c r="A4501" s="143" t="s">
        <v>7359</v>
      </c>
      <c r="B4501" s="10" t="s">
        <v>7358</v>
      </c>
      <c r="C4501" s="143">
        <v>1000</v>
      </c>
      <c r="D4501" s="142">
        <v>100</v>
      </c>
    </row>
    <row r="4502" spans="1:4" x14ac:dyDescent="0.2">
      <c r="A4502" s="143" t="s">
        <v>11318</v>
      </c>
      <c r="B4502" s="10" t="s">
        <v>11317</v>
      </c>
      <c r="C4502" s="143" t="s">
        <v>105</v>
      </c>
      <c r="D4502" s="142" t="s">
        <v>105</v>
      </c>
    </row>
    <row r="4503" spans="1:4" x14ac:dyDescent="0.2">
      <c r="A4503" s="143" t="s">
        <v>6175</v>
      </c>
      <c r="B4503" s="10" t="s">
        <v>6174</v>
      </c>
      <c r="C4503" s="143">
        <v>100</v>
      </c>
      <c r="D4503" s="142">
        <v>10</v>
      </c>
    </row>
    <row r="4504" spans="1:4" x14ac:dyDescent="0.2">
      <c r="A4504" s="143" t="s">
        <v>6922</v>
      </c>
      <c r="B4504" s="10" t="s">
        <v>6921</v>
      </c>
      <c r="C4504" s="143" t="s">
        <v>105</v>
      </c>
      <c r="D4504" s="142" t="s">
        <v>105</v>
      </c>
    </row>
    <row r="4505" spans="1:4" x14ac:dyDescent="0.2">
      <c r="A4505" s="143" t="s">
        <v>6923</v>
      </c>
      <c r="B4505" s="10" t="s">
        <v>6921</v>
      </c>
      <c r="C4505" s="143">
        <v>1000</v>
      </c>
      <c r="D4505" s="142">
        <v>100</v>
      </c>
    </row>
    <row r="4506" spans="1:4" x14ac:dyDescent="0.2">
      <c r="A4506" s="143" t="s">
        <v>7079</v>
      </c>
      <c r="B4506" s="10" t="s">
        <v>7078</v>
      </c>
      <c r="C4506" s="143" t="s">
        <v>105</v>
      </c>
      <c r="D4506" s="142" t="s">
        <v>105</v>
      </c>
    </row>
    <row r="4507" spans="1:4" x14ac:dyDescent="0.2">
      <c r="A4507" s="143" t="s">
        <v>7080</v>
      </c>
      <c r="B4507" s="10" t="s">
        <v>7078</v>
      </c>
      <c r="C4507" s="143">
        <v>1000</v>
      </c>
      <c r="D4507" s="142">
        <v>100</v>
      </c>
    </row>
    <row r="4508" spans="1:4" x14ac:dyDescent="0.2">
      <c r="A4508" s="143" t="s">
        <v>1911</v>
      </c>
      <c r="B4508" s="10" t="s">
        <v>1910</v>
      </c>
      <c r="C4508" s="143" t="s">
        <v>105</v>
      </c>
      <c r="D4508" s="142" t="s">
        <v>105</v>
      </c>
    </row>
    <row r="4509" spans="1:4" x14ac:dyDescent="0.2">
      <c r="A4509" s="143" t="s">
        <v>8639</v>
      </c>
      <c r="B4509" s="10" t="s">
        <v>8638</v>
      </c>
      <c r="C4509" s="143" t="s">
        <v>105</v>
      </c>
      <c r="D4509" s="142" t="s">
        <v>105</v>
      </c>
    </row>
    <row r="4510" spans="1:4" x14ac:dyDescent="0.2">
      <c r="A4510" s="143" t="s">
        <v>8640</v>
      </c>
      <c r="B4510" s="10" t="s">
        <v>8638</v>
      </c>
      <c r="C4510" s="143">
        <v>1000</v>
      </c>
      <c r="D4510" s="142">
        <v>100</v>
      </c>
    </row>
    <row r="4511" spans="1:4" x14ac:dyDescent="0.2">
      <c r="A4511" s="143" t="s">
        <v>4096</v>
      </c>
      <c r="B4511" s="10" t="s">
        <v>4095</v>
      </c>
      <c r="C4511" s="143" t="s">
        <v>105</v>
      </c>
      <c r="D4511" s="142" t="s">
        <v>105</v>
      </c>
    </row>
    <row r="4512" spans="1:4" x14ac:dyDescent="0.2">
      <c r="A4512" s="143" t="s">
        <v>5430</v>
      </c>
      <c r="B4512" s="10" t="s">
        <v>5429</v>
      </c>
      <c r="C4512" s="143">
        <v>100</v>
      </c>
      <c r="D4512" s="142">
        <v>10</v>
      </c>
    </row>
    <row r="4513" spans="1:4" x14ac:dyDescent="0.2">
      <c r="A4513" s="143" t="s">
        <v>10312</v>
      </c>
      <c r="B4513" s="10" t="s">
        <v>10311</v>
      </c>
      <c r="C4513" s="143">
        <v>100</v>
      </c>
      <c r="D4513" s="142">
        <v>10</v>
      </c>
    </row>
    <row r="4514" spans="1:4" x14ac:dyDescent="0.2">
      <c r="A4514" s="143" t="s">
        <v>142</v>
      </c>
      <c r="B4514" s="10" t="s">
        <v>141</v>
      </c>
      <c r="C4514" s="143">
        <v>2500</v>
      </c>
      <c r="D4514" s="142">
        <v>250</v>
      </c>
    </row>
    <row r="4515" spans="1:4" x14ac:dyDescent="0.2">
      <c r="A4515" s="143" t="s">
        <v>6873</v>
      </c>
      <c r="B4515" s="10" t="s">
        <v>6872</v>
      </c>
      <c r="C4515" s="143" t="s">
        <v>105</v>
      </c>
      <c r="D4515" s="142" t="s">
        <v>105</v>
      </c>
    </row>
    <row r="4516" spans="1:4" x14ac:dyDescent="0.2">
      <c r="A4516" s="143" t="s">
        <v>6874</v>
      </c>
      <c r="B4516" s="10" t="s">
        <v>6872</v>
      </c>
      <c r="C4516" s="143">
        <v>1000</v>
      </c>
      <c r="D4516" s="142">
        <v>100</v>
      </c>
    </row>
    <row r="4517" spans="1:4" x14ac:dyDescent="0.2">
      <c r="A4517" s="143" t="s">
        <v>5919</v>
      </c>
      <c r="B4517" s="10" t="s">
        <v>5918</v>
      </c>
      <c r="C4517" s="143">
        <v>1000</v>
      </c>
      <c r="D4517" s="142">
        <v>100</v>
      </c>
    </row>
    <row r="4518" spans="1:4" x14ac:dyDescent="0.2">
      <c r="A4518" s="143" t="s">
        <v>11166</v>
      </c>
      <c r="B4518" s="10" t="s">
        <v>11165</v>
      </c>
      <c r="C4518" s="143" t="s">
        <v>105</v>
      </c>
      <c r="D4518" s="142" t="s">
        <v>105</v>
      </c>
    </row>
    <row r="4519" spans="1:4" x14ac:dyDescent="0.2">
      <c r="A4519" s="143" t="s">
        <v>5648</v>
      </c>
      <c r="B4519" s="10" t="s">
        <v>5647</v>
      </c>
      <c r="C4519" s="143" t="s">
        <v>105</v>
      </c>
      <c r="D4519" s="142" t="s">
        <v>105</v>
      </c>
    </row>
    <row r="4520" spans="1:4" x14ac:dyDescent="0.2">
      <c r="A4520" s="143" t="s">
        <v>3364</v>
      </c>
      <c r="B4520" s="10" t="s">
        <v>3363</v>
      </c>
      <c r="C4520" s="143">
        <v>1500</v>
      </c>
      <c r="D4520" s="142">
        <v>150</v>
      </c>
    </row>
    <row r="4521" spans="1:4" x14ac:dyDescent="0.2">
      <c r="A4521" s="143" t="s">
        <v>5603</v>
      </c>
      <c r="B4521" s="10" t="s">
        <v>5602</v>
      </c>
      <c r="C4521" s="143">
        <v>80</v>
      </c>
      <c r="D4521" s="142">
        <v>8</v>
      </c>
    </row>
    <row r="4522" spans="1:4" x14ac:dyDescent="0.2">
      <c r="A4522" s="143" t="s">
        <v>295</v>
      </c>
      <c r="B4522" s="10" t="s">
        <v>294</v>
      </c>
      <c r="C4522" s="143">
        <v>50</v>
      </c>
      <c r="D4522" s="142">
        <v>5</v>
      </c>
    </row>
    <row r="4523" spans="1:4" x14ac:dyDescent="0.2">
      <c r="A4523" s="143" t="s">
        <v>6901</v>
      </c>
      <c r="B4523" s="10" t="s">
        <v>6900</v>
      </c>
      <c r="C4523" s="143" t="s">
        <v>105</v>
      </c>
      <c r="D4523" s="142" t="s">
        <v>105</v>
      </c>
    </row>
    <row r="4524" spans="1:4" x14ac:dyDescent="0.2">
      <c r="A4524" s="143" t="s">
        <v>6902</v>
      </c>
      <c r="B4524" s="10" t="s">
        <v>6900</v>
      </c>
      <c r="C4524" s="143">
        <v>1000</v>
      </c>
      <c r="D4524" s="142">
        <v>100</v>
      </c>
    </row>
    <row r="4525" spans="1:4" x14ac:dyDescent="0.2">
      <c r="A4525" s="143" t="s">
        <v>10721</v>
      </c>
      <c r="B4525" s="10" t="s">
        <v>10720</v>
      </c>
      <c r="C4525" s="143" t="s">
        <v>105</v>
      </c>
      <c r="D4525" s="142" t="s">
        <v>105</v>
      </c>
    </row>
    <row r="4526" spans="1:4" x14ac:dyDescent="0.2">
      <c r="A4526" s="143" t="s">
        <v>4809</v>
      </c>
      <c r="B4526" s="10" t="s">
        <v>4808</v>
      </c>
      <c r="C4526" s="143">
        <v>100</v>
      </c>
      <c r="D4526" s="142">
        <v>10</v>
      </c>
    </row>
    <row r="4527" spans="1:4" x14ac:dyDescent="0.2">
      <c r="A4527" s="143" t="s">
        <v>10688</v>
      </c>
      <c r="B4527" s="10" t="s">
        <v>10687</v>
      </c>
      <c r="C4527" s="143">
        <v>30</v>
      </c>
      <c r="D4527" s="142">
        <v>3</v>
      </c>
    </row>
    <row r="4528" spans="1:4" x14ac:dyDescent="0.2">
      <c r="A4528" s="143" t="s">
        <v>9634</v>
      </c>
      <c r="B4528" s="10" t="s">
        <v>9633</v>
      </c>
      <c r="C4528" s="143" t="s">
        <v>105</v>
      </c>
      <c r="D4528" s="142" t="s">
        <v>105</v>
      </c>
    </row>
    <row r="4529" spans="1:4" x14ac:dyDescent="0.2">
      <c r="A4529" s="143" t="s">
        <v>1346</v>
      </c>
      <c r="B4529" s="10" t="s">
        <v>1345</v>
      </c>
      <c r="C4529" s="143" t="s">
        <v>105</v>
      </c>
      <c r="D4529" s="142" t="s">
        <v>105</v>
      </c>
    </row>
    <row r="4530" spans="1:4" x14ac:dyDescent="0.2">
      <c r="A4530" s="143" t="s">
        <v>1347</v>
      </c>
      <c r="B4530" s="10" t="s">
        <v>1345</v>
      </c>
      <c r="C4530" s="143">
        <v>1000</v>
      </c>
      <c r="D4530" s="142">
        <v>100</v>
      </c>
    </row>
    <row r="4531" spans="1:4" x14ac:dyDescent="0.2">
      <c r="A4531" s="143" t="s">
        <v>1343</v>
      </c>
      <c r="B4531" s="10" t="s">
        <v>1342</v>
      </c>
      <c r="C4531" s="143" t="s">
        <v>105</v>
      </c>
      <c r="D4531" s="142" t="s">
        <v>105</v>
      </c>
    </row>
    <row r="4532" spans="1:4" x14ac:dyDescent="0.2">
      <c r="A4532" s="143" t="s">
        <v>1344</v>
      </c>
      <c r="B4532" s="10" t="s">
        <v>1342</v>
      </c>
      <c r="C4532" s="143">
        <v>1000</v>
      </c>
      <c r="D4532" s="142">
        <v>100</v>
      </c>
    </row>
    <row r="4533" spans="1:4" x14ac:dyDescent="0.2">
      <c r="A4533" s="143" t="s">
        <v>6396</v>
      </c>
      <c r="B4533" s="10" t="s">
        <v>6395</v>
      </c>
      <c r="C4533" s="143">
        <v>3500</v>
      </c>
      <c r="D4533" s="142">
        <v>350</v>
      </c>
    </row>
    <row r="4534" spans="1:4" x14ac:dyDescent="0.2">
      <c r="A4534" s="143" t="s">
        <v>6406</v>
      </c>
      <c r="B4534" s="10" t="s">
        <v>6405</v>
      </c>
      <c r="C4534" s="143">
        <v>3500</v>
      </c>
      <c r="D4534" s="142">
        <v>350</v>
      </c>
    </row>
    <row r="4535" spans="1:4" x14ac:dyDescent="0.2">
      <c r="A4535" s="143" t="s">
        <v>6925</v>
      </c>
      <c r="B4535" s="10" t="s">
        <v>6924</v>
      </c>
      <c r="C4535" s="143" t="s">
        <v>105</v>
      </c>
      <c r="D4535" s="142" t="s">
        <v>105</v>
      </c>
    </row>
    <row r="4536" spans="1:4" x14ac:dyDescent="0.2">
      <c r="A4536" s="143" t="s">
        <v>6926</v>
      </c>
      <c r="B4536" s="10" t="s">
        <v>6924</v>
      </c>
      <c r="C4536" s="143">
        <v>1000</v>
      </c>
      <c r="D4536" s="142">
        <v>100</v>
      </c>
    </row>
    <row r="4537" spans="1:4" x14ac:dyDescent="0.2">
      <c r="A4537" s="143" t="s">
        <v>10314</v>
      </c>
      <c r="B4537" s="10" t="s">
        <v>10313</v>
      </c>
      <c r="C4537" s="143" t="s">
        <v>105</v>
      </c>
      <c r="D4537" s="142" t="s">
        <v>105</v>
      </c>
    </row>
    <row r="4538" spans="1:4" x14ac:dyDescent="0.2">
      <c r="A4538" s="143" t="s">
        <v>10315</v>
      </c>
      <c r="B4538" s="10" t="s">
        <v>10313</v>
      </c>
      <c r="C4538" s="143">
        <v>1000</v>
      </c>
      <c r="D4538" s="142">
        <v>100</v>
      </c>
    </row>
    <row r="4539" spans="1:4" x14ac:dyDescent="0.2">
      <c r="A4539" s="143" t="s">
        <v>9096</v>
      </c>
      <c r="B4539" s="10" t="s">
        <v>9095</v>
      </c>
      <c r="C4539" s="143">
        <v>18000</v>
      </c>
      <c r="D4539" s="142">
        <v>1800</v>
      </c>
    </row>
    <row r="4540" spans="1:4" x14ac:dyDescent="0.2">
      <c r="A4540" s="143" t="s">
        <v>8446</v>
      </c>
      <c r="B4540" s="10" t="s">
        <v>8445</v>
      </c>
      <c r="C4540" s="143" t="s">
        <v>105</v>
      </c>
      <c r="D4540" s="142" t="s">
        <v>105</v>
      </c>
    </row>
    <row r="4541" spans="1:4" x14ac:dyDescent="0.2">
      <c r="A4541" s="143" t="s">
        <v>10715</v>
      </c>
      <c r="B4541" s="10" t="s">
        <v>10714</v>
      </c>
      <c r="C4541" s="143" t="s">
        <v>105</v>
      </c>
      <c r="D4541" s="142" t="s">
        <v>105</v>
      </c>
    </row>
    <row r="4542" spans="1:4" x14ac:dyDescent="0.2">
      <c r="A4542" s="143" t="s">
        <v>4285</v>
      </c>
      <c r="B4542" s="10" t="s">
        <v>4284</v>
      </c>
      <c r="C4542" s="143">
        <v>3500</v>
      </c>
      <c r="D4542" s="142">
        <v>350</v>
      </c>
    </row>
    <row r="4543" spans="1:4" x14ac:dyDescent="0.2">
      <c r="A4543" s="143" t="s">
        <v>7670</v>
      </c>
      <c r="B4543" s="10" t="s">
        <v>7669</v>
      </c>
      <c r="C4543" s="143">
        <v>1000</v>
      </c>
      <c r="D4543" s="142">
        <v>100</v>
      </c>
    </row>
    <row r="4544" spans="1:4" x14ac:dyDescent="0.2">
      <c r="A4544" s="143" t="s">
        <v>4623</v>
      </c>
      <c r="B4544" s="10" t="s">
        <v>4622</v>
      </c>
      <c r="C4544" s="143">
        <v>3300</v>
      </c>
      <c r="D4544" s="142">
        <v>30</v>
      </c>
    </row>
    <row r="4545" spans="1:4" x14ac:dyDescent="0.2">
      <c r="A4545" s="143" t="s">
        <v>6506</v>
      </c>
      <c r="B4545" s="10" t="s">
        <v>6505</v>
      </c>
      <c r="C4545" s="143" t="s">
        <v>105</v>
      </c>
      <c r="D4545" s="142" t="s">
        <v>105</v>
      </c>
    </row>
    <row r="4546" spans="1:4" x14ac:dyDescent="0.2">
      <c r="A4546" s="143" t="s">
        <v>6507</v>
      </c>
      <c r="B4546" s="10" t="s">
        <v>6505</v>
      </c>
      <c r="C4546" s="143">
        <v>600</v>
      </c>
      <c r="D4546" s="142">
        <v>60</v>
      </c>
    </row>
    <row r="4547" spans="1:4" x14ac:dyDescent="0.2">
      <c r="A4547" s="143" t="s">
        <v>9362</v>
      </c>
      <c r="B4547" s="10" t="s">
        <v>9361</v>
      </c>
      <c r="C4547" s="143" t="s">
        <v>105</v>
      </c>
      <c r="D4547" s="142" t="s">
        <v>105</v>
      </c>
    </row>
    <row r="4548" spans="1:4" x14ac:dyDescent="0.2">
      <c r="A4548" s="143" t="s">
        <v>6228</v>
      </c>
      <c r="B4548" s="10" t="s">
        <v>6227</v>
      </c>
      <c r="C4548" s="143" t="s">
        <v>105</v>
      </c>
      <c r="D4548" s="142" t="s">
        <v>105</v>
      </c>
    </row>
    <row r="4549" spans="1:4" x14ac:dyDescent="0.2">
      <c r="A4549" s="143" t="s">
        <v>9289</v>
      </c>
      <c r="B4549" s="10" t="s">
        <v>9288</v>
      </c>
      <c r="C4549" s="143" t="s">
        <v>105</v>
      </c>
      <c r="D4549" s="142" t="s">
        <v>105</v>
      </c>
    </row>
    <row r="4550" spans="1:4" x14ac:dyDescent="0.2">
      <c r="A4550" s="143" t="s">
        <v>1944</v>
      </c>
      <c r="B4550" s="10" t="s">
        <v>1943</v>
      </c>
      <c r="C4550" s="143">
        <v>40</v>
      </c>
      <c r="D4550" s="142">
        <v>4</v>
      </c>
    </row>
    <row r="4551" spans="1:4" x14ac:dyDescent="0.2">
      <c r="A4551" s="143" t="s">
        <v>4511</v>
      </c>
      <c r="B4551" s="10" t="s">
        <v>4510</v>
      </c>
      <c r="C4551" s="143">
        <v>30</v>
      </c>
      <c r="D4551" s="142">
        <v>3</v>
      </c>
    </row>
    <row r="4552" spans="1:4" x14ac:dyDescent="0.2">
      <c r="A4552" s="143" t="s">
        <v>7662</v>
      </c>
      <c r="B4552" s="10" t="s">
        <v>7661</v>
      </c>
      <c r="C4552" s="143">
        <v>850</v>
      </c>
      <c r="D4552" s="142">
        <v>85</v>
      </c>
    </row>
    <row r="4553" spans="1:4" x14ac:dyDescent="0.2">
      <c r="A4553" s="143" t="s">
        <v>3814</v>
      </c>
      <c r="B4553" s="10" t="s">
        <v>3813</v>
      </c>
      <c r="C4553" s="143" t="s">
        <v>105</v>
      </c>
      <c r="D4553" s="142" t="s">
        <v>105</v>
      </c>
    </row>
    <row r="4554" spans="1:4" x14ac:dyDescent="0.2">
      <c r="A4554" s="143" t="s">
        <v>9346</v>
      </c>
      <c r="B4554" s="10" t="s">
        <v>9345</v>
      </c>
      <c r="C4554" s="143" t="s">
        <v>105</v>
      </c>
      <c r="D4554" s="142" t="s">
        <v>105</v>
      </c>
    </row>
    <row r="4555" spans="1:4" x14ac:dyDescent="0.2">
      <c r="A4555" s="143" t="s">
        <v>11316</v>
      </c>
      <c r="B4555" s="10" t="s">
        <v>11315</v>
      </c>
      <c r="C4555" s="143" t="s">
        <v>105</v>
      </c>
      <c r="D4555" s="142" t="s">
        <v>105</v>
      </c>
    </row>
    <row r="4556" spans="1:4" x14ac:dyDescent="0.2">
      <c r="A4556" s="143" t="s">
        <v>8864</v>
      </c>
      <c r="B4556" s="10" t="s">
        <v>8863</v>
      </c>
      <c r="C4556" s="143">
        <v>100</v>
      </c>
      <c r="D4556" s="142">
        <v>10</v>
      </c>
    </row>
    <row r="4557" spans="1:4" x14ac:dyDescent="0.2">
      <c r="A4557" s="143" t="s">
        <v>7491</v>
      </c>
      <c r="B4557" s="10" t="s">
        <v>7490</v>
      </c>
      <c r="C4557" s="143">
        <v>7</v>
      </c>
      <c r="D4557" s="142">
        <v>0.7</v>
      </c>
    </row>
    <row r="4558" spans="1:4" x14ac:dyDescent="0.2">
      <c r="A4558" s="143" t="s">
        <v>11783</v>
      </c>
      <c r="B4558" s="10" t="s">
        <v>11782</v>
      </c>
      <c r="C4558" s="143">
        <v>440</v>
      </c>
      <c r="D4558" s="142">
        <v>44</v>
      </c>
    </row>
    <row r="4559" spans="1:4" x14ac:dyDescent="0.2">
      <c r="A4559" s="143" t="s">
        <v>10272</v>
      </c>
      <c r="B4559" s="10" t="s">
        <v>10271</v>
      </c>
      <c r="C4559" s="143" t="s">
        <v>105</v>
      </c>
      <c r="D4559" s="142" t="s">
        <v>105</v>
      </c>
    </row>
    <row r="4560" spans="1:4" x14ac:dyDescent="0.2">
      <c r="A4560" s="143" t="s">
        <v>6962</v>
      </c>
      <c r="B4560" s="10" t="s">
        <v>6961</v>
      </c>
      <c r="C4560" s="143" t="s">
        <v>105</v>
      </c>
      <c r="D4560" s="142" t="s">
        <v>105</v>
      </c>
    </row>
    <row r="4561" spans="1:4" x14ac:dyDescent="0.2">
      <c r="A4561" s="143" t="s">
        <v>4818</v>
      </c>
      <c r="B4561" s="10" t="s">
        <v>4817</v>
      </c>
      <c r="C4561" s="143">
        <v>600</v>
      </c>
      <c r="D4561" s="142">
        <v>60</v>
      </c>
    </row>
    <row r="4562" spans="1:4" x14ac:dyDescent="0.2">
      <c r="A4562" s="143" t="s">
        <v>10719</v>
      </c>
      <c r="B4562" s="10" t="s">
        <v>10718</v>
      </c>
      <c r="C4562" s="143" t="s">
        <v>105</v>
      </c>
      <c r="D4562" s="142" t="s">
        <v>105</v>
      </c>
    </row>
    <row r="4563" spans="1:4" x14ac:dyDescent="0.2">
      <c r="A4563" s="143" t="s">
        <v>5410</v>
      </c>
      <c r="B4563" s="10" t="s">
        <v>5409</v>
      </c>
      <c r="C4563" s="143" t="s">
        <v>105</v>
      </c>
      <c r="D4563" s="142" t="s">
        <v>105</v>
      </c>
    </row>
    <row r="4564" spans="1:4" x14ac:dyDescent="0.2">
      <c r="A4564" s="143" t="s">
        <v>5411</v>
      </c>
      <c r="B4564" s="10" t="s">
        <v>5409</v>
      </c>
      <c r="C4564" s="143">
        <v>600</v>
      </c>
      <c r="D4564" s="142">
        <v>60</v>
      </c>
    </row>
    <row r="4565" spans="1:4" x14ac:dyDescent="0.2">
      <c r="A4565" s="143" t="s">
        <v>10749</v>
      </c>
      <c r="B4565" s="10" t="s">
        <v>10748</v>
      </c>
      <c r="C4565" s="143" t="s">
        <v>105</v>
      </c>
      <c r="D4565" s="142" t="s">
        <v>105</v>
      </c>
    </row>
    <row r="4566" spans="1:4" x14ac:dyDescent="0.2">
      <c r="A4566" s="143" t="s">
        <v>10812</v>
      </c>
      <c r="B4566" s="10" t="s">
        <v>10811</v>
      </c>
      <c r="C4566" s="143" t="s">
        <v>105</v>
      </c>
      <c r="D4566" s="142" t="s">
        <v>105</v>
      </c>
    </row>
    <row r="4567" spans="1:4" x14ac:dyDescent="0.2">
      <c r="A4567" s="143" t="s">
        <v>6435</v>
      </c>
      <c r="B4567" s="10" t="s">
        <v>6434</v>
      </c>
      <c r="C4567" s="143">
        <v>140</v>
      </c>
      <c r="D4567" s="142">
        <v>14</v>
      </c>
    </row>
    <row r="4568" spans="1:4" x14ac:dyDescent="0.2">
      <c r="A4568" s="143" t="s">
        <v>9098</v>
      </c>
      <c r="B4568" s="10" t="s">
        <v>9097</v>
      </c>
      <c r="C4568" s="143">
        <v>3500</v>
      </c>
      <c r="D4568" s="142">
        <v>350</v>
      </c>
    </row>
    <row r="4569" spans="1:4" x14ac:dyDescent="0.2">
      <c r="A4569" s="143" t="s">
        <v>6106</v>
      </c>
      <c r="B4569" s="10" t="s">
        <v>6105</v>
      </c>
      <c r="C4569" s="143">
        <v>700</v>
      </c>
      <c r="D4569" s="142">
        <v>70</v>
      </c>
    </row>
    <row r="4570" spans="1:4" x14ac:dyDescent="0.2">
      <c r="A4570" s="143" t="s">
        <v>6107</v>
      </c>
      <c r="B4570" s="10" t="s">
        <v>6105</v>
      </c>
      <c r="C4570" s="143" t="s">
        <v>105</v>
      </c>
      <c r="D4570" s="142" t="s">
        <v>105</v>
      </c>
    </row>
    <row r="4571" spans="1:4" x14ac:dyDescent="0.2">
      <c r="A4571" s="143" t="s">
        <v>6588</v>
      </c>
      <c r="B4571" s="10" t="s">
        <v>6587</v>
      </c>
      <c r="C4571" s="143">
        <v>20</v>
      </c>
      <c r="D4571" s="142">
        <v>2</v>
      </c>
    </row>
    <row r="4572" spans="1:4" x14ac:dyDescent="0.2">
      <c r="A4572" s="143" t="s">
        <v>6288</v>
      </c>
      <c r="B4572" s="10" t="s">
        <v>6287</v>
      </c>
      <c r="C4572" s="143">
        <v>1000</v>
      </c>
      <c r="D4572" s="142">
        <v>100</v>
      </c>
    </row>
    <row r="4573" spans="1:4" x14ac:dyDescent="0.2">
      <c r="A4573" s="143" t="s">
        <v>10216</v>
      </c>
      <c r="B4573" s="10" t="s">
        <v>10215</v>
      </c>
      <c r="C4573" s="143" t="s">
        <v>105</v>
      </c>
      <c r="D4573" s="142" t="s">
        <v>105</v>
      </c>
    </row>
    <row r="4574" spans="1:4" x14ac:dyDescent="0.2">
      <c r="A4574" s="143" t="s">
        <v>3788</v>
      </c>
      <c r="B4574" s="10" t="s">
        <v>3787</v>
      </c>
      <c r="C4574" s="143" t="s">
        <v>105</v>
      </c>
      <c r="D4574" s="142" t="s">
        <v>105</v>
      </c>
    </row>
    <row r="4575" spans="1:4" x14ac:dyDescent="0.2">
      <c r="A4575" s="143" t="s">
        <v>3643</v>
      </c>
      <c r="B4575" s="10" t="s">
        <v>3642</v>
      </c>
      <c r="C4575" s="143">
        <v>600</v>
      </c>
      <c r="D4575" s="142">
        <v>60</v>
      </c>
    </row>
    <row r="4576" spans="1:4" x14ac:dyDescent="0.2">
      <c r="A4576" s="143" t="s">
        <v>3658</v>
      </c>
      <c r="B4576" s="10" t="s">
        <v>3657</v>
      </c>
      <c r="C4576" s="143">
        <v>600</v>
      </c>
      <c r="D4576" s="142">
        <v>60</v>
      </c>
    </row>
    <row r="4577" spans="1:4" x14ac:dyDescent="0.2">
      <c r="A4577" s="143" t="s">
        <v>3633</v>
      </c>
      <c r="B4577" s="10" t="s">
        <v>3632</v>
      </c>
      <c r="C4577" s="143">
        <v>600</v>
      </c>
      <c r="D4577" s="142">
        <v>60</v>
      </c>
    </row>
    <row r="4578" spans="1:4" x14ac:dyDescent="0.2">
      <c r="A4578" s="143" t="s">
        <v>3609</v>
      </c>
      <c r="B4578" s="10" t="s">
        <v>3608</v>
      </c>
      <c r="C4578" s="143">
        <v>600</v>
      </c>
      <c r="D4578" s="142">
        <v>60</v>
      </c>
    </row>
    <row r="4579" spans="1:4" x14ac:dyDescent="0.2">
      <c r="A4579" s="143" t="s">
        <v>3611</v>
      </c>
      <c r="B4579" s="10" t="s">
        <v>3610</v>
      </c>
      <c r="C4579" s="143">
        <v>600</v>
      </c>
      <c r="D4579" s="142">
        <v>60</v>
      </c>
    </row>
    <row r="4580" spans="1:4" x14ac:dyDescent="0.2">
      <c r="A4580" s="143" t="s">
        <v>11061</v>
      </c>
      <c r="B4580" s="10" t="s">
        <v>11060</v>
      </c>
      <c r="C4580" s="143" t="s">
        <v>105</v>
      </c>
      <c r="D4580" s="142" t="s">
        <v>105</v>
      </c>
    </row>
    <row r="4581" spans="1:4" x14ac:dyDescent="0.2">
      <c r="A4581" s="143" t="s">
        <v>11062</v>
      </c>
      <c r="B4581" s="10" t="s">
        <v>11060</v>
      </c>
      <c r="C4581" s="143">
        <v>600</v>
      </c>
      <c r="D4581" s="142">
        <v>60</v>
      </c>
    </row>
    <row r="4582" spans="1:4" x14ac:dyDescent="0.2">
      <c r="A4582" s="143" t="s">
        <v>3969</v>
      </c>
      <c r="B4582" s="10" t="s">
        <v>3968</v>
      </c>
      <c r="C4582" s="143">
        <v>100</v>
      </c>
      <c r="D4582" s="142">
        <v>10</v>
      </c>
    </row>
    <row r="4583" spans="1:4" x14ac:dyDescent="0.2">
      <c r="A4583" s="143" t="s">
        <v>5033</v>
      </c>
      <c r="B4583" s="10" t="s">
        <v>5032</v>
      </c>
      <c r="C4583" s="143">
        <v>1000</v>
      </c>
      <c r="D4583" s="142">
        <v>100</v>
      </c>
    </row>
    <row r="4584" spans="1:4" x14ac:dyDescent="0.2">
      <c r="A4584" s="143" t="s">
        <v>7013</v>
      </c>
      <c r="B4584" s="10" t="s">
        <v>7012</v>
      </c>
      <c r="C4584" s="143" t="s">
        <v>105</v>
      </c>
      <c r="D4584" s="142" t="s">
        <v>105</v>
      </c>
    </row>
    <row r="4585" spans="1:4" x14ac:dyDescent="0.2">
      <c r="A4585" s="143" t="s">
        <v>7014</v>
      </c>
      <c r="B4585" s="10" t="s">
        <v>7012</v>
      </c>
      <c r="C4585" s="143">
        <v>1000</v>
      </c>
      <c r="D4585" s="142">
        <v>100</v>
      </c>
    </row>
    <row r="4586" spans="1:4" x14ac:dyDescent="0.2">
      <c r="A4586" s="143" t="s">
        <v>2246</v>
      </c>
      <c r="B4586" s="10" t="s">
        <v>2245</v>
      </c>
      <c r="C4586" s="143">
        <v>100</v>
      </c>
      <c r="D4586" s="142">
        <v>10</v>
      </c>
    </row>
    <row r="4587" spans="1:4" x14ac:dyDescent="0.2">
      <c r="A4587" s="143" t="s">
        <v>7143</v>
      </c>
      <c r="B4587" s="10" t="s">
        <v>7142</v>
      </c>
      <c r="C4587" s="143" t="s">
        <v>105</v>
      </c>
      <c r="D4587" s="142" t="s">
        <v>105</v>
      </c>
    </row>
    <row r="4588" spans="1:4" x14ac:dyDescent="0.2">
      <c r="A4588" s="143" t="s">
        <v>7144</v>
      </c>
      <c r="B4588" s="10" t="s">
        <v>7142</v>
      </c>
      <c r="C4588" s="143">
        <v>1000</v>
      </c>
      <c r="D4588" s="142">
        <v>100</v>
      </c>
    </row>
    <row r="4589" spans="1:4" x14ac:dyDescent="0.2">
      <c r="A4589" s="143" t="s">
        <v>6862</v>
      </c>
      <c r="B4589" s="10" t="s">
        <v>6861</v>
      </c>
      <c r="C4589" s="143">
        <v>1000</v>
      </c>
      <c r="D4589" s="142">
        <v>100</v>
      </c>
    </row>
    <row r="4590" spans="1:4" x14ac:dyDescent="0.2">
      <c r="A4590" s="143" t="s">
        <v>10976</v>
      </c>
      <c r="B4590" s="10" t="s">
        <v>10975</v>
      </c>
      <c r="C4590" s="143" t="s">
        <v>105</v>
      </c>
      <c r="D4590" s="142" t="s">
        <v>105</v>
      </c>
    </row>
    <row r="4591" spans="1:4" x14ac:dyDescent="0.2">
      <c r="A4591" s="143" t="s">
        <v>10977</v>
      </c>
      <c r="B4591" s="10" t="s">
        <v>10975</v>
      </c>
      <c r="C4591" s="143">
        <v>1000</v>
      </c>
      <c r="D4591" s="142">
        <v>100</v>
      </c>
    </row>
    <row r="4592" spans="1:4" x14ac:dyDescent="0.2">
      <c r="A4592" s="143" t="s">
        <v>8541</v>
      </c>
      <c r="B4592" s="10" t="s">
        <v>8540</v>
      </c>
      <c r="C4592" s="143" t="s">
        <v>105</v>
      </c>
      <c r="D4592" s="142" t="s">
        <v>105</v>
      </c>
    </row>
    <row r="4593" spans="1:4" x14ac:dyDescent="0.2">
      <c r="A4593" s="143" t="s">
        <v>8542</v>
      </c>
      <c r="B4593" s="10" t="s">
        <v>8540</v>
      </c>
      <c r="C4593" s="143">
        <v>1000</v>
      </c>
      <c r="D4593" s="142">
        <v>100</v>
      </c>
    </row>
    <row r="4594" spans="1:4" x14ac:dyDescent="0.2">
      <c r="A4594" s="143" t="s">
        <v>10352</v>
      </c>
      <c r="B4594" s="10" t="s">
        <v>10351</v>
      </c>
      <c r="C4594" s="143" t="s">
        <v>105</v>
      </c>
      <c r="D4594" s="142" t="s">
        <v>105</v>
      </c>
    </row>
    <row r="4595" spans="1:4" x14ac:dyDescent="0.2">
      <c r="A4595" s="143" t="s">
        <v>10353</v>
      </c>
      <c r="B4595" s="10" t="s">
        <v>10351</v>
      </c>
      <c r="C4595" s="143">
        <v>1000</v>
      </c>
      <c r="D4595" s="142">
        <v>100</v>
      </c>
    </row>
    <row r="4596" spans="1:4" x14ac:dyDescent="0.2">
      <c r="A4596" s="143" t="s">
        <v>5551</v>
      </c>
      <c r="B4596" s="10" t="s">
        <v>5550</v>
      </c>
      <c r="C4596" s="143" t="s">
        <v>105</v>
      </c>
      <c r="D4596" s="142" t="s">
        <v>105</v>
      </c>
    </row>
    <row r="4597" spans="1:4" x14ac:dyDescent="0.2">
      <c r="A4597" s="143" t="s">
        <v>6594</v>
      </c>
      <c r="B4597" s="10" t="s">
        <v>6593</v>
      </c>
      <c r="C4597" s="143" t="s">
        <v>105</v>
      </c>
      <c r="D4597" s="142" t="s">
        <v>105</v>
      </c>
    </row>
    <row r="4598" spans="1:4" x14ac:dyDescent="0.2">
      <c r="A4598" s="143" t="s">
        <v>11375</v>
      </c>
      <c r="B4598" s="10" t="s">
        <v>11374</v>
      </c>
      <c r="C4598" s="143">
        <v>100</v>
      </c>
      <c r="D4598" s="142">
        <v>10</v>
      </c>
    </row>
    <row r="4599" spans="1:4" x14ac:dyDescent="0.2">
      <c r="A4599" s="143" t="s">
        <v>4300</v>
      </c>
      <c r="B4599" s="10" t="s">
        <v>4299</v>
      </c>
      <c r="C4599" s="143">
        <v>2450</v>
      </c>
      <c r="D4599" s="142">
        <v>245</v>
      </c>
    </row>
    <row r="4600" spans="1:4" x14ac:dyDescent="0.2">
      <c r="A4600" s="143" t="s">
        <v>4937</v>
      </c>
      <c r="B4600" s="10" t="s">
        <v>4936</v>
      </c>
      <c r="C4600" s="143" t="s">
        <v>105</v>
      </c>
      <c r="D4600" s="142" t="s">
        <v>105</v>
      </c>
    </row>
    <row r="4601" spans="1:4" x14ac:dyDescent="0.2">
      <c r="A4601" s="143" t="s">
        <v>7254</v>
      </c>
      <c r="B4601" s="10" t="s">
        <v>7253</v>
      </c>
      <c r="C4601" s="143" t="s">
        <v>105</v>
      </c>
      <c r="D4601" s="142" t="s">
        <v>105</v>
      </c>
    </row>
    <row r="4602" spans="1:4" x14ac:dyDescent="0.2">
      <c r="A4602" s="143" t="s">
        <v>7255</v>
      </c>
      <c r="B4602" s="10" t="s">
        <v>7253</v>
      </c>
      <c r="C4602" s="143">
        <v>2300</v>
      </c>
      <c r="D4602" s="142">
        <v>230</v>
      </c>
    </row>
    <row r="4603" spans="1:4" x14ac:dyDescent="0.2">
      <c r="A4603" s="143" t="s">
        <v>3052</v>
      </c>
      <c r="B4603" s="10" t="s">
        <v>3051</v>
      </c>
      <c r="C4603" s="143">
        <v>50</v>
      </c>
      <c r="D4603" s="142">
        <v>5</v>
      </c>
    </row>
    <row r="4604" spans="1:4" x14ac:dyDescent="0.2">
      <c r="A4604" s="143" t="s">
        <v>3053</v>
      </c>
      <c r="B4604" s="10" t="s">
        <v>3051</v>
      </c>
      <c r="C4604" s="143">
        <v>100</v>
      </c>
      <c r="D4604" s="142">
        <v>10</v>
      </c>
    </row>
    <row r="4605" spans="1:4" x14ac:dyDescent="0.2">
      <c r="A4605" s="143" t="s">
        <v>8295</v>
      </c>
      <c r="B4605" s="10" t="s">
        <v>8294</v>
      </c>
      <c r="C4605" s="143">
        <v>1</v>
      </c>
      <c r="D4605" s="142">
        <v>0.1</v>
      </c>
    </row>
    <row r="4606" spans="1:4" x14ac:dyDescent="0.2">
      <c r="A4606" s="143" t="s">
        <v>2712</v>
      </c>
      <c r="B4606" s="10" t="s">
        <v>2711</v>
      </c>
      <c r="C4606" s="143" t="s">
        <v>105</v>
      </c>
      <c r="D4606" s="142" t="s">
        <v>105</v>
      </c>
    </row>
    <row r="4607" spans="1:4" x14ac:dyDescent="0.2">
      <c r="A4607" s="143" t="s">
        <v>12442</v>
      </c>
      <c r="B4607" s="10" t="s">
        <v>12441</v>
      </c>
      <c r="C4607" s="143" t="s">
        <v>105</v>
      </c>
      <c r="D4607" s="142" t="s">
        <v>105</v>
      </c>
    </row>
    <row r="4608" spans="1:4" x14ac:dyDescent="0.2">
      <c r="A4608" s="143" t="s">
        <v>12443</v>
      </c>
      <c r="B4608" s="10" t="s">
        <v>12441</v>
      </c>
      <c r="C4608" s="143">
        <v>1500</v>
      </c>
      <c r="D4608" s="142">
        <v>150</v>
      </c>
    </row>
    <row r="4609" spans="1:4" x14ac:dyDescent="0.2">
      <c r="A4609" s="143" t="s">
        <v>5030</v>
      </c>
      <c r="B4609" s="10" t="s">
        <v>5029</v>
      </c>
      <c r="C4609" s="143" t="s">
        <v>105</v>
      </c>
      <c r="D4609" s="142" t="s">
        <v>105</v>
      </c>
    </row>
    <row r="4610" spans="1:4" x14ac:dyDescent="0.2">
      <c r="A4610" s="143" t="s">
        <v>5031</v>
      </c>
      <c r="B4610" s="10" t="s">
        <v>5029</v>
      </c>
      <c r="C4610" s="143">
        <v>1000</v>
      </c>
      <c r="D4610" s="142">
        <v>100</v>
      </c>
    </row>
    <row r="4611" spans="1:4" x14ac:dyDescent="0.2">
      <c r="A4611" s="143" t="s">
        <v>3702</v>
      </c>
      <c r="B4611" s="10" t="s">
        <v>3701</v>
      </c>
      <c r="C4611" s="143" t="s">
        <v>105</v>
      </c>
      <c r="D4611" s="142" t="s">
        <v>105</v>
      </c>
    </row>
    <row r="4612" spans="1:4" x14ac:dyDescent="0.2">
      <c r="A4612" s="143" t="s">
        <v>1437</v>
      </c>
      <c r="B4612" s="10" t="s">
        <v>1436</v>
      </c>
      <c r="C4612" s="143">
        <v>440</v>
      </c>
      <c r="D4612" s="142">
        <v>44</v>
      </c>
    </row>
    <row r="4613" spans="1:4" x14ac:dyDescent="0.2">
      <c r="A4613" s="143" t="s">
        <v>10369</v>
      </c>
      <c r="B4613" s="10" t="s">
        <v>10368</v>
      </c>
      <c r="C4613" s="143" t="s">
        <v>105</v>
      </c>
      <c r="D4613" s="142" t="s">
        <v>105</v>
      </c>
    </row>
    <row r="4614" spans="1:4" x14ac:dyDescent="0.2">
      <c r="A4614" s="143" t="s">
        <v>4827</v>
      </c>
      <c r="B4614" s="10" t="s">
        <v>4826</v>
      </c>
      <c r="C4614" s="143">
        <v>66000</v>
      </c>
      <c r="D4614" s="142">
        <v>7100</v>
      </c>
    </row>
    <row r="4615" spans="1:4" x14ac:dyDescent="0.2">
      <c r="A4615" s="143" t="s">
        <v>6948</v>
      </c>
      <c r="B4615" s="10" t="s">
        <v>6947</v>
      </c>
      <c r="C4615" s="143" t="s">
        <v>105</v>
      </c>
      <c r="D4615" s="142" t="s">
        <v>105</v>
      </c>
    </row>
    <row r="4616" spans="1:4" x14ac:dyDescent="0.2">
      <c r="A4616" s="143" t="s">
        <v>6949</v>
      </c>
      <c r="B4616" s="10" t="s">
        <v>6947</v>
      </c>
      <c r="C4616" s="143">
        <v>1000</v>
      </c>
      <c r="D4616" s="142">
        <v>100</v>
      </c>
    </row>
    <row r="4617" spans="1:4" x14ac:dyDescent="0.2">
      <c r="A4617" s="143" t="s">
        <v>10429</v>
      </c>
      <c r="B4617" s="10" t="s">
        <v>10428</v>
      </c>
      <c r="C4617" s="143">
        <v>50</v>
      </c>
      <c r="D4617" s="142">
        <v>5</v>
      </c>
    </row>
    <row r="4618" spans="1:4" x14ac:dyDescent="0.2">
      <c r="A4618" s="143" t="s">
        <v>7272</v>
      </c>
      <c r="B4618" s="10" t="s">
        <v>7271</v>
      </c>
      <c r="C4618" s="143">
        <v>1000</v>
      </c>
      <c r="D4618" s="142">
        <v>100</v>
      </c>
    </row>
    <row r="4619" spans="1:4" x14ac:dyDescent="0.2">
      <c r="A4619" s="143" t="s">
        <v>7274</v>
      </c>
      <c r="B4619" s="10" t="s">
        <v>7273</v>
      </c>
      <c r="C4619" s="143">
        <v>1000</v>
      </c>
      <c r="D4619" s="142">
        <v>100</v>
      </c>
    </row>
    <row r="4620" spans="1:4" x14ac:dyDescent="0.2">
      <c r="A4620" s="143" t="s">
        <v>7276</v>
      </c>
      <c r="B4620" s="10" t="s">
        <v>7275</v>
      </c>
      <c r="C4620" s="143">
        <v>1000</v>
      </c>
      <c r="D4620" s="142">
        <v>100</v>
      </c>
    </row>
    <row r="4621" spans="1:4" x14ac:dyDescent="0.2">
      <c r="A4621" s="143" t="s">
        <v>5921</v>
      </c>
      <c r="B4621" s="10" t="s">
        <v>5920</v>
      </c>
      <c r="C4621" s="143">
        <v>1000</v>
      </c>
      <c r="D4621" s="142">
        <v>100</v>
      </c>
    </row>
    <row r="4622" spans="1:4" x14ac:dyDescent="0.2">
      <c r="A4622" s="143" t="s">
        <v>10770</v>
      </c>
      <c r="B4622" s="10" t="s">
        <v>10769</v>
      </c>
      <c r="C4622" s="143">
        <v>3500</v>
      </c>
      <c r="D4622" s="142">
        <v>350</v>
      </c>
    </row>
    <row r="4623" spans="1:4" x14ac:dyDescent="0.2">
      <c r="A4623" s="143" t="s">
        <v>5512</v>
      </c>
      <c r="B4623" s="10" t="s">
        <v>5511</v>
      </c>
      <c r="C4623" s="143">
        <v>25</v>
      </c>
      <c r="D4623" s="142">
        <v>2.5</v>
      </c>
    </row>
    <row r="4624" spans="1:4" x14ac:dyDescent="0.2">
      <c r="A4624" s="143" t="s">
        <v>8732</v>
      </c>
      <c r="B4624" s="10" t="s">
        <v>8731</v>
      </c>
      <c r="C4624" s="143">
        <v>1000</v>
      </c>
      <c r="D4624" s="142">
        <v>100</v>
      </c>
    </row>
    <row r="4625" spans="1:4" x14ac:dyDescent="0.2">
      <c r="A4625" s="143" t="s">
        <v>5334</v>
      </c>
      <c r="B4625" s="10" t="s">
        <v>5333</v>
      </c>
      <c r="C4625" s="143" t="s">
        <v>105</v>
      </c>
      <c r="D4625" s="142" t="s">
        <v>105</v>
      </c>
    </row>
    <row r="4626" spans="1:4" x14ac:dyDescent="0.2">
      <c r="A4626" s="143" t="s">
        <v>6394</v>
      </c>
      <c r="B4626" s="10" t="s">
        <v>6393</v>
      </c>
      <c r="C4626" s="143">
        <v>1250</v>
      </c>
      <c r="D4626" s="142">
        <v>125</v>
      </c>
    </row>
    <row r="4627" spans="1:4" x14ac:dyDescent="0.2">
      <c r="A4627" s="143" t="s">
        <v>6412</v>
      </c>
      <c r="B4627" s="10" t="s">
        <v>6411</v>
      </c>
      <c r="C4627" s="143">
        <v>1250</v>
      </c>
      <c r="D4627" s="142">
        <v>125</v>
      </c>
    </row>
    <row r="4628" spans="1:4" x14ac:dyDescent="0.2">
      <c r="A4628" s="143" t="s">
        <v>6392</v>
      </c>
      <c r="B4628" s="10" t="s">
        <v>6391</v>
      </c>
      <c r="C4628" s="143">
        <v>260</v>
      </c>
      <c r="D4628" s="142">
        <v>26</v>
      </c>
    </row>
    <row r="4629" spans="1:4" x14ac:dyDescent="0.2">
      <c r="A4629" s="143" t="s">
        <v>6418</v>
      </c>
      <c r="B4629" s="10" t="s">
        <v>6417</v>
      </c>
      <c r="C4629" s="143">
        <v>2450</v>
      </c>
      <c r="D4629" s="142">
        <v>245</v>
      </c>
    </row>
    <row r="4630" spans="1:4" x14ac:dyDescent="0.2">
      <c r="A4630" s="143" t="s">
        <v>9071</v>
      </c>
      <c r="B4630" s="10" t="s">
        <v>9070</v>
      </c>
      <c r="C4630" s="143">
        <v>1800</v>
      </c>
      <c r="D4630" s="142">
        <v>180</v>
      </c>
    </row>
    <row r="4631" spans="1:4" x14ac:dyDescent="0.2">
      <c r="A4631" s="143" t="s">
        <v>9862</v>
      </c>
      <c r="B4631" s="10" t="s">
        <v>9861</v>
      </c>
      <c r="C4631" s="143">
        <v>3500</v>
      </c>
      <c r="D4631" s="142">
        <v>350</v>
      </c>
    </row>
    <row r="4632" spans="1:4" x14ac:dyDescent="0.2">
      <c r="A4632" s="143" t="s">
        <v>7683</v>
      </c>
      <c r="B4632" s="10" t="s">
        <v>7682</v>
      </c>
      <c r="C4632" s="143">
        <v>18000</v>
      </c>
      <c r="D4632" s="142">
        <v>1800</v>
      </c>
    </row>
    <row r="4633" spans="1:4" x14ac:dyDescent="0.2">
      <c r="A4633" s="143" t="s">
        <v>5395</v>
      </c>
      <c r="B4633" s="10" t="s">
        <v>5394</v>
      </c>
      <c r="C4633" s="143">
        <v>0.21</v>
      </c>
      <c r="D4633" s="142">
        <v>1.6999999999999999E-3</v>
      </c>
    </row>
    <row r="4634" spans="1:4" x14ac:dyDescent="0.2">
      <c r="A4634" s="143" t="s">
        <v>226</v>
      </c>
      <c r="B4634" s="10" t="s">
        <v>225</v>
      </c>
      <c r="C4634" s="143">
        <v>50</v>
      </c>
      <c r="D4634" s="142">
        <v>5</v>
      </c>
    </row>
    <row r="4635" spans="1:4" x14ac:dyDescent="0.2">
      <c r="A4635" s="143" t="s">
        <v>1537</v>
      </c>
      <c r="B4635" s="10" t="s">
        <v>1536</v>
      </c>
      <c r="C4635" s="143" t="s">
        <v>105</v>
      </c>
      <c r="D4635" s="142" t="s">
        <v>105</v>
      </c>
    </row>
    <row r="4636" spans="1:4" x14ac:dyDescent="0.2">
      <c r="A4636" s="143" t="s">
        <v>10133</v>
      </c>
      <c r="B4636" s="10" t="s">
        <v>10132</v>
      </c>
      <c r="C4636" s="143">
        <v>0.02</v>
      </c>
      <c r="D4636" s="142">
        <v>2E-3</v>
      </c>
    </row>
    <row r="4637" spans="1:4" x14ac:dyDescent="0.2">
      <c r="A4637" s="143" t="s">
        <v>3419</v>
      </c>
      <c r="B4637" s="10" t="s">
        <v>3418</v>
      </c>
      <c r="C4637" s="143" t="s">
        <v>105</v>
      </c>
      <c r="D4637" s="142" t="s">
        <v>105</v>
      </c>
    </row>
    <row r="4638" spans="1:4" x14ac:dyDescent="0.2">
      <c r="A4638" s="143" t="s">
        <v>3420</v>
      </c>
      <c r="B4638" s="10" t="s">
        <v>3418</v>
      </c>
      <c r="C4638" s="143">
        <v>600</v>
      </c>
      <c r="D4638" s="142">
        <v>60</v>
      </c>
    </row>
    <row r="4639" spans="1:4" x14ac:dyDescent="0.2">
      <c r="A4639" s="143" t="s">
        <v>3410</v>
      </c>
      <c r="B4639" s="10" t="s">
        <v>3409</v>
      </c>
      <c r="C4639" s="143" t="s">
        <v>105</v>
      </c>
      <c r="D4639" s="142" t="s">
        <v>105</v>
      </c>
    </row>
    <row r="4640" spans="1:4" x14ac:dyDescent="0.2">
      <c r="A4640" s="143" t="s">
        <v>3411</v>
      </c>
      <c r="B4640" s="10" t="s">
        <v>3409</v>
      </c>
      <c r="C4640" s="143">
        <v>1000</v>
      </c>
      <c r="D4640" s="142">
        <v>100</v>
      </c>
    </row>
    <row r="4641" spans="1:4" x14ac:dyDescent="0.2">
      <c r="A4641" s="143" t="s">
        <v>8832</v>
      </c>
      <c r="B4641" s="10" t="s">
        <v>8831</v>
      </c>
      <c r="C4641" s="143" t="s">
        <v>105</v>
      </c>
      <c r="D4641" s="142" t="s">
        <v>105</v>
      </c>
    </row>
    <row r="4642" spans="1:4" ht="28.5" x14ac:dyDescent="0.2">
      <c r="A4642" s="143" t="s">
        <v>3829</v>
      </c>
      <c r="B4642" s="10" t="s">
        <v>3828</v>
      </c>
      <c r="C4642" s="143">
        <v>8.1</v>
      </c>
      <c r="D4642" s="142">
        <v>0.55000000000000004</v>
      </c>
    </row>
    <row r="4643" spans="1:4" x14ac:dyDescent="0.2">
      <c r="A4643" s="143" t="s">
        <v>6011</v>
      </c>
      <c r="B4643" s="10" t="s">
        <v>6010</v>
      </c>
      <c r="C4643" s="143">
        <v>90</v>
      </c>
      <c r="D4643" s="142">
        <v>9</v>
      </c>
    </row>
    <row r="4644" spans="1:4" x14ac:dyDescent="0.2">
      <c r="A4644" s="143" t="s">
        <v>1586</v>
      </c>
      <c r="B4644" s="10" t="s">
        <v>1585</v>
      </c>
      <c r="C4644" s="143" t="s">
        <v>105</v>
      </c>
      <c r="D4644" s="142" t="s">
        <v>105</v>
      </c>
    </row>
    <row r="4645" spans="1:4" x14ac:dyDescent="0.2">
      <c r="A4645" s="143" t="s">
        <v>1587</v>
      </c>
      <c r="B4645" s="10" t="s">
        <v>1585</v>
      </c>
      <c r="C4645" s="143">
        <v>1000</v>
      </c>
      <c r="D4645" s="142">
        <v>100</v>
      </c>
    </row>
    <row r="4646" spans="1:4" x14ac:dyDescent="0.2">
      <c r="A4646" s="143" t="s">
        <v>10212</v>
      </c>
      <c r="B4646" s="10" t="s">
        <v>10211</v>
      </c>
      <c r="C4646" s="143" t="s">
        <v>105</v>
      </c>
      <c r="D4646" s="142" t="s">
        <v>105</v>
      </c>
    </row>
    <row r="4647" spans="1:4" x14ac:dyDescent="0.2">
      <c r="A4647" s="143" t="s">
        <v>11466</v>
      </c>
      <c r="B4647" s="10" t="s">
        <v>11465</v>
      </c>
      <c r="C4647" s="143">
        <v>1400</v>
      </c>
      <c r="D4647" s="142">
        <v>140</v>
      </c>
    </row>
    <row r="4648" spans="1:4" x14ac:dyDescent="0.2">
      <c r="A4648" s="143" t="s">
        <v>4213</v>
      </c>
      <c r="B4648" s="10" t="s">
        <v>4212</v>
      </c>
      <c r="C4648" s="143">
        <v>0.33</v>
      </c>
      <c r="D4648" s="142">
        <v>5.8999999999999997E-2</v>
      </c>
    </row>
    <row r="4649" spans="1:4" x14ac:dyDescent="0.2">
      <c r="A4649" s="143" t="s">
        <v>528</v>
      </c>
      <c r="B4649" s="10" t="s">
        <v>527</v>
      </c>
      <c r="C4649" s="143">
        <v>1250</v>
      </c>
      <c r="D4649" s="142">
        <v>125</v>
      </c>
    </row>
    <row r="4650" spans="1:4" x14ac:dyDescent="0.2">
      <c r="A4650" s="143" t="s">
        <v>8667</v>
      </c>
      <c r="B4650" s="10" t="s">
        <v>8666</v>
      </c>
      <c r="C4650" s="143">
        <v>100</v>
      </c>
      <c r="D4650" s="142">
        <v>10</v>
      </c>
    </row>
    <row r="4651" spans="1:4" x14ac:dyDescent="0.2">
      <c r="A4651" s="143" t="s">
        <v>8177</v>
      </c>
      <c r="B4651" s="10" t="s">
        <v>8176</v>
      </c>
      <c r="C4651" s="143" t="s">
        <v>105</v>
      </c>
      <c r="D4651" s="142" t="s">
        <v>105</v>
      </c>
    </row>
    <row r="4652" spans="1:4" x14ac:dyDescent="0.2">
      <c r="A4652" s="143" t="s">
        <v>8178</v>
      </c>
      <c r="B4652" s="10" t="s">
        <v>8176</v>
      </c>
      <c r="C4652" s="143">
        <v>1000</v>
      </c>
      <c r="D4652" s="142">
        <v>100</v>
      </c>
    </row>
    <row r="4653" spans="1:4" x14ac:dyDescent="0.2">
      <c r="A4653" s="143" t="s">
        <v>11334</v>
      </c>
      <c r="B4653" s="10" t="s">
        <v>11333</v>
      </c>
      <c r="C4653" s="143">
        <v>1000</v>
      </c>
      <c r="D4653" s="142">
        <v>100</v>
      </c>
    </row>
    <row r="4654" spans="1:4" x14ac:dyDescent="0.2">
      <c r="A4654" s="143" t="s">
        <v>10473</v>
      </c>
      <c r="B4654" s="10" t="s">
        <v>10472</v>
      </c>
      <c r="C4654" s="143" t="s">
        <v>105</v>
      </c>
      <c r="D4654" s="142" t="s">
        <v>105</v>
      </c>
    </row>
    <row r="4655" spans="1:4" x14ac:dyDescent="0.2">
      <c r="A4655" s="143" t="s">
        <v>9866</v>
      </c>
      <c r="B4655" s="10" t="s">
        <v>9865</v>
      </c>
      <c r="C4655" s="143">
        <v>1250</v>
      </c>
      <c r="D4655" s="142">
        <v>125</v>
      </c>
    </row>
    <row r="4656" spans="1:4" x14ac:dyDescent="0.2">
      <c r="A4656" s="143" t="s">
        <v>7266</v>
      </c>
      <c r="B4656" s="10" t="s">
        <v>7265</v>
      </c>
      <c r="C4656" s="143">
        <v>2450</v>
      </c>
      <c r="D4656" s="142">
        <v>245</v>
      </c>
    </row>
    <row r="4657" spans="1:4" x14ac:dyDescent="0.2">
      <c r="A4657" s="143" t="s">
        <v>10016</v>
      </c>
      <c r="B4657" s="10" t="s">
        <v>10015</v>
      </c>
      <c r="C4657" s="143">
        <v>50</v>
      </c>
      <c r="D4657" s="142">
        <v>5</v>
      </c>
    </row>
    <row r="4658" spans="1:4" x14ac:dyDescent="0.2">
      <c r="A4658" s="143" t="s">
        <v>563</v>
      </c>
      <c r="B4658" s="10" t="s">
        <v>562</v>
      </c>
      <c r="C4658" s="143">
        <v>50</v>
      </c>
      <c r="D4658" s="142">
        <v>5</v>
      </c>
    </row>
    <row r="4659" spans="1:4" x14ac:dyDescent="0.2">
      <c r="A4659" s="143" t="s">
        <v>561</v>
      </c>
      <c r="B4659" s="10" t="s">
        <v>560</v>
      </c>
      <c r="C4659" s="143">
        <v>50</v>
      </c>
      <c r="D4659" s="142">
        <v>5</v>
      </c>
    </row>
    <row r="4660" spans="1:4" x14ac:dyDescent="0.2">
      <c r="A4660" s="143" t="s">
        <v>5751</v>
      </c>
      <c r="B4660" s="10" t="s">
        <v>5750</v>
      </c>
      <c r="C4660" s="143">
        <v>50</v>
      </c>
      <c r="D4660" s="142">
        <v>5</v>
      </c>
    </row>
    <row r="4661" spans="1:4" x14ac:dyDescent="0.2">
      <c r="A4661" s="143" t="s">
        <v>577</v>
      </c>
      <c r="B4661" s="10" t="s">
        <v>576</v>
      </c>
      <c r="C4661" s="143">
        <v>50</v>
      </c>
      <c r="D4661" s="142">
        <v>5</v>
      </c>
    </row>
    <row r="4662" spans="1:4" x14ac:dyDescent="0.2">
      <c r="A4662" s="143" t="s">
        <v>581</v>
      </c>
      <c r="B4662" s="10" t="s">
        <v>580</v>
      </c>
      <c r="C4662" s="143">
        <v>50</v>
      </c>
      <c r="D4662" s="142">
        <v>5</v>
      </c>
    </row>
    <row r="4663" spans="1:4" x14ac:dyDescent="0.2">
      <c r="A4663" s="143" t="s">
        <v>565</v>
      </c>
      <c r="B4663" s="10" t="s">
        <v>564</v>
      </c>
      <c r="C4663" s="143">
        <v>50</v>
      </c>
      <c r="D4663" s="142">
        <v>5</v>
      </c>
    </row>
    <row r="4664" spans="1:4" x14ac:dyDescent="0.2">
      <c r="A4664" s="143" t="s">
        <v>567</v>
      </c>
      <c r="B4664" s="10" t="s">
        <v>566</v>
      </c>
      <c r="C4664" s="143">
        <v>50</v>
      </c>
      <c r="D4664" s="142">
        <v>5</v>
      </c>
    </row>
    <row r="4665" spans="1:4" x14ac:dyDescent="0.2">
      <c r="A4665" s="143" t="s">
        <v>555</v>
      </c>
      <c r="B4665" s="10" t="s">
        <v>554</v>
      </c>
      <c r="C4665" s="143">
        <v>50</v>
      </c>
      <c r="D4665" s="142">
        <v>5</v>
      </c>
    </row>
    <row r="4666" spans="1:4" x14ac:dyDescent="0.2">
      <c r="A4666" s="143" t="s">
        <v>7543</v>
      </c>
      <c r="B4666" s="10" t="s">
        <v>7542</v>
      </c>
      <c r="C4666" s="143">
        <v>4300</v>
      </c>
      <c r="D4666" s="142">
        <v>430</v>
      </c>
    </row>
    <row r="4667" spans="1:4" x14ac:dyDescent="0.2">
      <c r="A4667" s="143" t="s">
        <v>7544</v>
      </c>
      <c r="B4667" s="10" t="s">
        <v>7542</v>
      </c>
      <c r="C4667" s="143" t="s">
        <v>105</v>
      </c>
      <c r="D4667" s="142" t="s">
        <v>105</v>
      </c>
    </row>
    <row r="4668" spans="1:4" x14ac:dyDescent="0.2">
      <c r="A4668" s="143" t="s">
        <v>7930</v>
      </c>
      <c r="B4668" s="10" t="s">
        <v>7929</v>
      </c>
      <c r="C4668" s="143">
        <v>1500</v>
      </c>
      <c r="D4668" s="142">
        <v>150</v>
      </c>
    </row>
    <row r="4669" spans="1:4" x14ac:dyDescent="0.2">
      <c r="A4669" s="143" t="s">
        <v>10091</v>
      </c>
      <c r="B4669" s="10" t="s">
        <v>10090</v>
      </c>
      <c r="C4669" s="143" t="s">
        <v>105</v>
      </c>
      <c r="D4669" s="142" t="s">
        <v>105</v>
      </c>
    </row>
    <row r="4670" spans="1:4" x14ac:dyDescent="0.2">
      <c r="A4670" s="143" t="s">
        <v>3938</v>
      </c>
      <c r="B4670" s="10" t="s">
        <v>3937</v>
      </c>
      <c r="C4670" s="143">
        <v>100</v>
      </c>
      <c r="D4670" s="142">
        <v>10</v>
      </c>
    </row>
    <row r="4671" spans="1:4" x14ac:dyDescent="0.2">
      <c r="A4671" s="143" t="s">
        <v>7024</v>
      </c>
      <c r="B4671" s="10" t="s">
        <v>7023</v>
      </c>
      <c r="C4671" s="143" t="s">
        <v>105</v>
      </c>
      <c r="D4671" s="142" t="s">
        <v>105</v>
      </c>
    </row>
    <row r="4672" spans="1:4" x14ac:dyDescent="0.2">
      <c r="A4672" s="143" t="s">
        <v>7025</v>
      </c>
      <c r="B4672" s="10" t="s">
        <v>7023</v>
      </c>
      <c r="C4672" s="143">
        <v>1000</v>
      </c>
      <c r="D4672" s="142">
        <v>100</v>
      </c>
    </row>
    <row r="4673" spans="1:4" x14ac:dyDescent="0.2">
      <c r="A4673" s="143" t="s">
        <v>7571</v>
      </c>
      <c r="B4673" s="10" t="s">
        <v>7570</v>
      </c>
      <c r="C4673" s="143">
        <v>1700</v>
      </c>
      <c r="D4673" s="142">
        <v>170</v>
      </c>
    </row>
    <row r="4674" spans="1:4" x14ac:dyDescent="0.2">
      <c r="A4674" s="143" t="s">
        <v>3706</v>
      </c>
      <c r="B4674" s="10" t="s">
        <v>3705</v>
      </c>
      <c r="C4674" s="143">
        <v>3400</v>
      </c>
      <c r="D4674" s="142">
        <v>340</v>
      </c>
    </row>
    <row r="4675" spans="1:4" x14ac:dyDescent="0.2">
      <c r="A4675" s="143" t="s">
        <v>3708</v>
      </c>
      <c r="B4675" s="10" t="s">
        <v>3707</v>
      </c>
      <c r="C4675" s="143">
        <v>3400</v>
      </c>
      <c r="D4675" s="142">
        <v>340</v>
      </c>
    </row>
    <row r="4676" spans="1:4" x14ac:dyDescent="0.2">
      <c r="A4676" s="143" t="s">
        <v>3710</v>
      </c>
      <c r="B4676" s="10" t="s">
        <v>3709</v>
      </c>
      <c r="C4676" s="143">
        <v>5700</v>
      </c>
      <c r="D4676" s="142">
        <v>570</v>
      </c>
    </row>
    <row r="4677" spans="1:4" x14ac:dyDescent="0.2">
      <c r="A4677" s="143" t="s">
        <v>3694</v>
      </c>
      <c r="B4677" s="10" t="s">
        <v>3693</v>
      </c>
      <c r="C4677" s="143">
        <v>5700</v>
      </c>
      <c r="D4677" s="142">
        <v>570</v>
      </c>
    </row>
    <row r="4678" spans="1:4" x14ac:dyDescent="0.2">
      <c r="A4678" s="143" t="s">
        <v>7802</v>
      </c>
      <c r="B4678" s="10" t="s">
        <v>7801</v>
      </c>
      <c r="C4678" s="143">
        <v>2700</v>
      </c>
      <c r="D4678" s="142">
        <v>270</v>
      </c>
    </row>
    <row r="4679" spans="1:4" x14ac:dyDescent="0.2">
      <c r="A4679" s="143" t="s">
        <v>7804</v>
      </c>
      <c r="B4679" s="10" t="s">
        <v>7803</v>
      </c>
      <c r="C4679" s="143">
        <v>2700</v>
      </c>
      <c r="D4679" s="142">
        <v>270</v>
      </c>
    </row>
    <row r="4680" spans="1:4" x14ac:dyDescent="0.2">
      <c r="A4680" s="143" t="s">
        <v>8026</v>
      </c>
      <c r="B4680" s="10" t="s">
        <v>8025</v>
      </c>
      <c r="C4680" s="143">
        <v>1500</v>
      </c>
      <c r="D4680" s="142">
        <v>150</v>
      </c>
    </row>
    <row r="4681" spans="1:4" ht="28.5" x14ac:dyDescent="0.2">
      <c r="A4681" s="143" t="s">
        <v>9051</v>
      </c>
      <c r="B4681" s="10" t="s">
        <v>9050</v>
      </c>
      <c r="C4681" s="143" t="s">
        <v>105</v>
      </c>
      <c r="D4681" s="142" t="s">
        <v>105</v>
      </c>
    </row>
    <row r="4682" spans="1:4" x14ac:dyDescent="0.2">
      <c r="A4682" s="143" t="s">
        <v>4829</v>
      </c>
      <c r="B4682" s="10" t="s">
        <v>4828</v>
      </c>
      <c r="C4682" s="143">
        <v>3500</v>
      </c>
      <c r="D4682" s="142">
        <v>350</v>
      </c>
    </row>
    <row r="4683" spans="1:4" x14ac:dyDescent="0.2">
      <c r="A4683" s="143" t="s">
        <v>11835</v>
      </c>
      <c r="B4683" s="10" t="s">
        <v>11834</v>
      </c>
      <c r="C4683" s="143" t="s">
        <v>105</v>
      </c>
      <c r="D4683" s="142" t="s">
        <v>105</v>
      </c>
    </row>
    <row r="4684" spans="1:4" x14ac:dyDescent="0.2">
      <c r="A4684" s="143" t="s">
        <v>309</v>
      </c>
      <c r="B4684" s="10" t="s">
        <v>308</v>
      </c>
      <c r="C4684" s="143">
        <v>42</v>
      </c>
      <c r="D4684" s="142">
        <v>4.2</v>
      </c>
    </row>
    <row r="4685" spans="1:4" x14ac:dyDescent="0.2">
      <c r="A4685" s="143" t="s">
        <v>1953</v>
      </c>
      <c r="B4685" s="10" t="s">
        <v>1952</v>
      </c>
      <c r="C4685" s="143" t="s">
        <v>105</v>
      </c>
      <c r="D4685" s="142" t="s">
        <v>105</v>
      </c>
    </row>
    <row r="4686" spans="1:4" x14ac:dyDescent="0.2">
      <c r="A4686" s="143" t="s">
        <v>1258</v>
      </c>
      <c r="B4686" s="10" t="s">
        <v>1257</v>
      </c>
      <c r="C4686" s="143">
        <v>1400</v>
      </c>
      <c r="D4686" s="142">
        <v>140</v>
      </c>
    </row>
    <row r="4687" spans="1:4" x14ac:dyDescent="0.2">
      <c r="A4687" s="143" t="s">
        <v>3621</v>
      </c>
      <c r="B4687" s="10" t="s">
        <v>3620</v>
      </c>
      <c r="C4687" s="143">
        <v>600</v>
      </c>
      <c r="D4687" s="142">
        <v>60</v>
      </c>
    </row>
    <row r="4688" spans="1:4" x14ac:dyDescent="0.2">
      <c r="A4688" s="143" t="s">
        <v>7814</v>
      </c>
      <c r="B4688" s="10" t="s">
        <v>7813</v>
      </c>
      <c r="C4688" s="143">
        <v>3500</v>
      </c>
      <c r="D4688" s="142">
        <v>350</v>
      </c>
    </row>
    <row r="4689" spans="1:4" x14ac:dyDescent="0.2">
      <c r="A4689" s="143" t="s">
        <v>7816</v>
      </c>
      <c r="B4689" s="10" t="s">
        <v>7815</v>
      </c>
      <c r="C4689" s="143">
        <v>3500</v>
      </c>
      <c r="D4689" s="142">
        <v>350</v>
      </c>
    </row>
    <row r="4690" spans="1:4" x14ac:dyDescent="0.2">
      <c r="A4690" s="143" t="s">
        <v>7806</v>
      </c>
      <c r="B4690" s="10" t="s">
        <v>7805</v>
      </c>
      <c r="C4690" s="143">
        <v>3500</v>
      </c>
      <c r="D4690" s="142">
        <v>350</v>
      </c>
    </row>
    <row r="4691" spans="1:4" x14ac:dyDescent="0.2">
      <c r="A4691" s="143" t="s">
        <v>7808</v>
      </c>
      <c r="B4691" s="10" t="s">
        <v>7807</v>
      </c>
      <c r="C4691" s="143">
        <v>3500</v>
      </c>
      <c r="D4691" s="142">
        <v>350</v>
      </c>
    </row>
    <row r="4692" spans="1:4" x14ac:dyDescent="0.2">
      <c r="A4692" s="143" t="s">
        <v>7810</v>
      </c>
      <c r="B4692" s="10" t="s">
        <v>7809</v>
      </c>
      <c r="C4692" s="143">
        <v>3500</v>
      </c>
      <c r="D4692" s="142">
        <v>350</v>
      </c>
    </row>
    <row r="4693" spans="1:4" x14ac:dyDescent="0.2">
      <c r="A4693" s="143" t="s">
        <v>3741</v>
      </c>
      <c r="B4693" s="10" t="s">
        <v>3740</v>
      </c>
      <c r="C4693" s="143">
        <v>400</v>
      </c>
      <c r="D4693" s="142">
        <v>40</v>
      </c>
    </row>
    <row r="4694" spans="1:4" x14ac:dyDescent="0.2">
      <c r="A4694" s="143" t="s">
        <v>6979</v>
      </c>
      <c r="B4694" s="10" t="s">
        <v>6978</v>
      </c>
      <c r="C4694" s="143">
        <v>1</v>
      </c>
      <c r="D4694" s="142">
        <v>0.1</v>
      </c>
    </row>
    <row r="4695" spans="1:4" x14ac:dyDescent="0.2">
      <c r="A4695" s="143" t="s">
        <v>12502</v>
      </c>
      <c r="B4695" s="10" t="s">
        <v>12501</v>
      </c>
      <c r="C4695" s="143">
        <v>20</v>
      </c>
      <c r="D4695" s="142">
        <v>2</v>
      </c>
    </row>
    <row r="4696" spans="1:4" x14ac:dyDescent="0.2">
      <c r="A4696" s="143" t="s">
        <v>6919</v>
      </c>
      <c r="B4696" s="10" t="s">
        <v>6918</v>
      </c>
      <c r="C4696" s="143" t="s">
        <v>105</v>
      </c>
      <c r="D4696" s="142" t="s">
        <v>105</v>
      </c>
    </row>
    <row r="4697" spans="1:4" x14ac:dyDescent="0.2">
      <c r="A4697" s="143" t="s">
        <v>6920</v>
      </c>
      <c r="B4697" s="10" t="s">
        <v>6918</v>
      </c>
      <c r="C4697" s="143">
        <v>1000</v>
      </c>
      <c r="D4697" s="142">
        <v>100</v>
      </c>
    </row>
    <row r="4698" spans="1:4" x14ac:dyDescent="0.2">
      <c r="A4698" s="143" t="s">
        <v>6946</v>
      </c>
      <c r="B4698" s="10" t="s">
        <v>6945</v>
      </c>
      <c r="C4698" s="143">
        <v>1000</v>
      </c>
      <c r="D4698" s="142">
        <v>100</v>
      </c>
    </row>
    <row r="4699" spans="1:4" x14ac:dyDescent="0.2">
      <c r="A4699" s="143" t="s">
        <v>7041</v>
      </c>
      <c r="B4699" s="10" t="s">
        <v>7040</v>
      </c>
      <c r="C4699" s="143" t="s">
        <v>105</v>
      </c>
      <c r="D4699" s="142" t="s">
        <v>105</v>
      </c>
    </row>
    <row r="4700" spans="1:4" x14ac:dyDescent="0.2">
      <c r="A4700" s="143" t="s">
        <v>7042</v>
      </c>
      <c r="B4700" s="10" t="s">
        <v>7040</v>
      </c>
      <c r="C4700" s="143">
        <v>1000</v>
      </c>
      <c r="D4700" s="142">
        <v>100</v>
      </c>
    </row>
    <row r="4701" spans="1:4" x14ac:dyDescent="0.2">
      <c r="A4701" s="143" t="s">
        <v>7616</v>
      </c>
      <c r="B4701" s="10" t="s">
        <v>7615</v>
      </c>
      <c r="C4701" s="143">
        <v>1250</v>
      </c>
      <c r="D4701" s="142">
        <v>125</v>
      </c>
    </row>
    <row r="4702" spans="1:4" x14ac:dyDescent="0.2">
      <c r="A4702" s="143" t="s">
        <v>8943</v>
      </c>
      <c r="B4702" s="10" t="s">
        <v>8942</v>
      </c>
      <c r="C4702" s="143" t="s">
        <v>105</v>
      </c>
      <c r="D4702" s="142" t="s">
        <v>105</v>
      </c>
    </row>
    <row r="4703" spans="1:4" x14ac:dyDescent="0.2">
      <c r="A4703" s="143" t="s">
        <v>7489</v>
      </c>
      <c r="B4703" s="10" t="s">
        <v>7488</v>
      </c>
      <c r="C4703" s="143" t="s">
        <v>105</v>
      </c>
      <c r="D4703" s="142" t="s">
        <v>105</v>
      </c>
    </row>
    <row r="4704" spans="1:4" x14ac:dyDescent="0.2">
      <c r="A4704" s="143" t="s">
        <v>11753</v>
      </c>
      <c r="B4704" s="10" t="s">
        <v>11752</v>
      </c>
      <c r="C4704" s="143">
        <v>27</v>
      </c>
      <c r="D4704" s="142">
        <v>2</v>
      </c>
    </row>
    <row r="4705" spans="1:4" x14ac:dyDescent="0.2">
      <c r="A4705" s="143" t="s">
        <v>4961</v>
      </c>
      <c r="B4705" s="10" t="s">
        <v>4960</v>
      </c>
      <c r="C4705" s="143">
        <v>600</v>
      </c>
      <c r="D4705" s="142">
        <v>60</v>
      </c>
    </row>
    <row r="4706" spans="1:4" x14ac:dyDescent="0.2">
      <c r="A4706" s="143" t="s">
        <v>4312</v>
      </c>
      <c r="B4706" s="10" t="s">
        <v>4311</v>
      </c>
      <c r="C4706" s="143" t="s">
        <v>105</v>
      </c>
      <c r="D4706" s="142" t="s">
        <v>105</v>
      </c>
    </row>
    <row r="4707" spans="1:4" x14ac:dyDescent="0.2">
      <c r="A4707" s="143" t="s">
        <v>4313</v>
      </c>
      <c r="B4707" s="10" t="s">
        <v>4311</v>
      </c>
      <c r="C4707" s="143">
        <v>600</v>
      </c>
      <c r="D4707" s="142">
        <v>60</v>
      </c>
    </row>
    <row r="4708" spans="1:4" x14ac:dyDescent="0.2">
      <c r="A4708" s="143" t="s">
        <v>4318</v>
      </c>
      <c r="B4708" s="10" t="s">
        <v>4317</v>
      </c>
      <c r="C4708" s="143">
        <v>900</v>
      </c>
      <c r="D4708" s="142">
        <v>90</v>
      </c>
    </row>
    <row r="4709" spans="1:4" x14ac:dyDescent="0.2">
      <c r="A4709" s="143" t="s">
        <v>4315</v>
      </c>
      <c r="B4709" s="10" t="s">
        <v>4314</v>
      </c>
      <c r="C4709" s="143" t="s">
        <v>105</v>
      </c>
      <c r="D4709" s="142" t="s">
        <v>105</v>
      </c>
    </row>
    <row r="4710" spans="1:4" x14ac:dyDescent="0.2">
      <c r="A4710" s="143" t="s">
        <v>4316</v>
      </c>
      <c r="B4710" s="10" t="s">
        <v>4314</v>
      </c>
      <c r="C4710" s="143">
        <v>600</v>
      </c>
      <c r="D4710" s="142">
        <v>60</v>
      </c>
    </row>
    <row r="4711" spans="1:4" x14ac:dyDescent="0.2">
      <c r="A4711" s="143" t="s">
        <v>11154</v>
      </c>
      <c r="B4711" s="10" t="s">
        <v>11153</v>
      </c>
      <c r="C4711" s="143" t="s">
        <v>105</v>
      </c>
      <c r="D4711" s="142" t="s">
        <v>105</v>
      </c>
    </row>
    <row r="4712" spans="1:4" x14ac:dyDescent="0.2">
      <c r="A4712" s="143" t="s">
        <v>11459</v>
      </c>
      <c r="B4712" s="10" t="s">
        <v>11458</v>
      </c>
      <c r="C4712" s="143" t="s">
        <v>105</v>
      </c>
      <c r="D4712" s="142" t="s">
        <v>105</v>
      </c>
    </row>
    <row r="4713" spans="1:4" x14ac:dyDescent="0.2">
      <c r="A4713" s="143" t="s">
        <v>11460</v>
      </c>
      <c r="B4713" s="10" t="s">
        <v>11458</v>
      </c>
      <c r="C4713" s="143">
        <v>600</v>
      </c>
      <c r="D4713" s="142">
        <v>60</v>
      </c>
    </row>
    <row r="4714" spans="1:4" x14ac:dyDescent="0.2">
      <c r="A4714" s="143" t="s">
        <v>12117</v>
      </c>
      <c r="B4714" s="10" t="s">
        <v>12116</v>
      </c>
      <c r="C4714" s="143">
        <v>50</v>
      </c>
      <c r="D4714" s="142">
        <v>5</v>
      </c>
    </row>
    <row r="4715" spans="1:4" x14ac:dyDescent="0.2">
      <c r="A4715" s="143" t="s">
        <v>6402</v>
      </c>
      <c r="B4715" s="10" t="s">
        <v>6401</v>
      </c>
      <c r="C4715" s="143">
        <v>1000</v>
      </c>
      <c r="D4715" s="142">
        <v>100</v>
      </c>
    </row>
    <row r="4716" spans="1:4" x14ac:dyDescent="0.2">
      <c r="A4716" s="143" t="s">
        <v>9061</v>
      </c>
      <c r="B4716" s="10" t="s">
        <v>9060</v>
      </c>
      <c r="C4716" s="143">
        <v>3500</v>
      </c>
      <c r="D4716" s="142">
        <v>350</v>
      </c>
    </row>
    <row r="4717" spans="1:4" x14ac:dyDescent="0.2">
      <c r="A4717" s="143" t="s">
        <v>3647</v>
      </c>
      <c r="B4717" s="10" t="s">
        <v>3646</v>
      </c>
      <c r="C4717" s="143">
        <v>2000</v>
      </c>
      <c r="D4717" s="142">
        <v>200</v>
      </c>
    </row>
    <row r="4718" spans="1:4" x14ac:dyDescent="0.2">
      <c r="A4718" s="143" t="s">
        <v>3625</v>
      </c>
      <c r="B4718" s="10" t="s">
        <v>3624</v>
      </c>
      <c r="C4718" s="143">
        <v>2000</v>
      </c>
      <c r="D4718" s="142">
        <v>200</v>
      </c>
    </row>
    <row r="4719" spans="1:4" x14ac:dyDescent="0.2">
      <c r="A4719" s="143" t="s">
        <v>3635</v>
      </c>
      <c r="B4719" s="10" t="s">
        <v>3634</v>
      </c>
      <c r="C4719" s="143">
        <v>2000</v>
      </c>
      <c r="D4719" s="142">
        <v>200</v>
      </c>
    </row>
    <row r="4720" spans="1:4" x14ac:dyDescent="0.2">
      <c r="A4720" s="143" t="s">
        <v>8729</v>
      </c>
      <c r="B4720" s="10" t="s">
        <v>8728</v>
      </c>
      <c r="C4720" s="143">
        <v>100</v>
      </c>
      <c r="D4720" s="142">
        <v>10</v>
      </c>
    </row>
    <row r="4721" spans="1:4" x14ac:dyDescent="0.2">
      <c r="A4721" s="143" t="s">
        <v>6865</v>
      </c>
      <c r="B4721" s="10" t="s">
        <v>6864</v>
      </c>
      <c r="C4721" s="143">
        <v>100</v>
      </c>
      <c r="D4721" s="142">
        <v>10</v>
      </c>
    </row>
    <row r="4722" spans="1:4" x14ac:dyDescent="0.2">
      <c r="A4722" s="143" t="s">
        <v>4835</v>
      </c>
      <c r="B4722" s="10" t="s">
        <v>4834</v>
      </c>
      <c r="C4722" s="143" t="s">
        <v>105</v>
      </c>
      <c r="D4722" s="142" t="s">
        <v>105</v>
      </c>
    </row>
    <row r="4723" spans="1:4" x14ac:dyDescent="0.2">
      <c r="A4723" s="143" t="s">
        <v>5426</v>
      </c>
      <c r="B4723" s="10" t="s">
        <v>5425</v>
      </c>
      <c r="C4723" s="143">
        <v>100</v>
      </c>
      <c r="D4723" s="142">
        <v>10</v>
      </c>
    </row>
    <row r="4724" spans="1:4" x14ac:dyDescent="0.2">
      <c r="A4724" s="143" t="s">
        <v>3991</v>
      </c>
      <c r="B4724" s="10" t="s">
        <v>3990</v>
      </c>
      <c r="C4724" s="143">
        <v>400</v>
      </c>
      <c r="D4724" s="142">
        <v>40</v>
      </c>
    </row>
    <row r="4725" spans="1:4" x14ac:dyDescent="0.2">
      <c r="A4725" s="143" t="s">
        <v>10710</v>
      </c>
      <c r="B4725" s="10" t="s">
        <v>10709</v>
      </c>
      <c r="C4725" s="143" t="s">
        <v>105</v>
      </c>
      <c r="D4725" s="142" t="s">
        <v>105</v>
      </c>
    </row>
    <row r="4726" spans="1:4" x14ac:dyDescent="0.2">
      <c r="A4726" s="143" t="s">
        <v>9392</v>
      </c>
      <c r="B4726" s="10" t="s">
        <v>9391</v>
      </c>
      <c r="C4726" s="143">
        <v>400</v>
      </c>
      <c r="D4726" s="142">
        <v>40</v>
      </c>
    </row>
    <row r="4727" spans="1:4" x14ac:dyDescent="0.2">
      <c r="A4727" s="143" t="s">
        <v>6882</v>
      </c>
      <c r="B4727" s="10" t="s">
        <v>6881</v>
      </c>
      <c r="C4727" s="143" t="s">
        <v>105</v>
      </c>
      <c r="D4727" s="142" t="s">
        <v>105</v>
      </c>
    </row>
    <row r="4728" spans="1:4" x14ac:dyDescent="0.2">
      <c r="A4728" s="143" t="s">
        <v>6883</v>
      </c>
      <c r="B4728" s="10" t="s">
        <v>6881</v>
      </c>
      <c r="C4728" s="143">
        <v>1000</v>
      </c>
      <c r="D4728" s="142">
        <v>100</v>
      </c>
    </row>
    <row r="4729" spans="1:4" x14ac:dyDescent="0.2">
      <c r="A4729" s="143" t="s">
        <v>12045</v>
      </c>
      <c r="B4729" s="10" t="s">
        <v>12044</v>
      </c>
      <c r="C4729" s="143" t="s">
        <v>105</v>
      </c>
      <c r="D4729" s="142" t="s">
        <v>105</v>
      </c>
    </row>
    <row r="4730" spans="1:4" x14ac:dyDescent="0.2">
      <c r="A4730" s="143" t="s">
        <v>12046</v>
      </c>
      <c r="B4730" s="10" t="s">
        <v>12044</v>
      </c>
      <c r="C4730" s="143">
        <v>1000</v>
      </c>
      <c r="D4730" s="142">
        <v>100</v>
      </c>
    </row>
    <row r="4731" spans="1:4" x14ac:dyDescent="0.2">
      <c r="A4731" s="143" t="s">
        <v>6998</v>
      </c>
      <c r="B4731" s="10" t="s">
        <v>6997</v>
      </c>
      <c r="C4731" s="143" t="s">
        <v>105</v>
      </c>
      <c r="D4731" s="142" t="s">
        <v>105</v>
      </c>
    </row>
    <row r="4732" spans="1:4" x14ac:dyDescent="0.2">
      <c r="A4732" s="143" t="s">
        <v>7122</v>
      </c>
      <c r="B4732" s="10" t="s">
        <v>7121</v>
      </c>
      <c r="C4732" s="143" t="s">
        <v>105</v>
      </c>
      <c r="D4732" s="142" t="s">
        <v>105</v>
      </c>
    </row>
    <row r="4733" spans="1:4" x14ac:dyDescent="0.2">
      <c r="A4733" s="143" t="s">
        <v>7123</v>
      </c>
      <c r="B4733" s="10" t="s">
        <v>7121</v>
      </c>
      <c r="C4733" s="143">
        <v>1000</v>
      </c>
      <c r="D4733" s="142">
        <v>100</v>
      </c>
    </row>
    <row r="4734" spans="1:4" x14ac:dyDescent="0.2">
      <c r="A4734" s="143" t="s">
        <v>7333</v>
      </c>
      <c r="B4734" s="10" t="s">
        <v>7332</v>
      </c>
      <c r="C4734" s="143">
        <v>240</v>
      </c>
      <c r="D4734" s="142">
        <v>6.4</v>
      </c>
    </row>
    <row r="4735" spans="1:4" x14ac:dyDescent="0.2">
      <c r="A4735" s="143" t="s">
        <v>10684</v>
      </c>
      <c r="B4735" s="10" t="s">
        <v>10683</v>
      </c>
      <c r="C4735" s="143">
        <v>30</v>
      </c>
      <c r="D4735" s="142">
        <v>3</v>
      </c>
    </row>
    <row r="4736" spans="1:4" x14ac:dyDescent="0.2">
      <c r="A4736" s="143" t="s">
        <v>10713</v>
      </c>
      <c r="B4736" s="10" t="s">
        <v>10712</v>
      </c>
      <c r="C4736" s="143" t="s">
        <v>105</v>
      </c>
      <c r="D4736" s="142" t="s">
        <v>105</v>
      </c>
    </row>
    <row r="4737" spans="1:4" x14ac:dyDescent="0.2">
      <c r="A4737" s="143" t="s">
        <v>10991</v>
      </c>
      <c r="B4737" s="10" t="s">
        <v>10990</v>
      </c>
      <c r="C4737" s="143" t="s">
        <v>105</v>
      </c>
      <c r="D4737" s="142" t="s">
        <v>105</v>
      </c>
    </row>
    <row r="4738" spans="1:4" x14ac:dyDescent="0.2">
      <c r="A4738" s="143" t="s">
        <v>10992</v>
      </c>
      <c r="B4738" s="10" t="s">
        <v>10990</v>
      </c>
      <c r="C4738" s="143">
        <v>1000</v>
      </c>
      <c r="D4738" s="142">
        <v>100</v>
      </c>
    </row>
    <row r="4739" spans="1:4" x14ac:dyDescent="0.2">
      <c r="A4739" s="143" t="s">
        <v>9871</v>
      </c>
      <c r="B4739" s="10" t="s">
        <v>9870</v>
      </c>
      <c r="C4739" s="143">
        <v>1000</v>
      </c>
      <c r="D4739" s="142">
        <v>100</v>
      </c>
    </row>
    <row r="4740" spans="1:4" x14ac:dyDescent="0.2">
      <c r="A4740" s="143" t="s">
        <v>12269</v>
      </c>
      <c r="B4740" s="10" t="s">
        <v>12268</v>
      </c>
      <c r="C4740" s="143" t="s">
        <v>105</v>
      </c>
      <c r="D4740" s="142" t="s">
        <v>105</v>
      </c>
    </row>
    <row r="4741" spans="1:4" x14ac:dyDescent="0.2">
      <c r="A4741" s="143" t="s">
        <v>4426</v>
      </c>
      <c r="B4741" s="10" t="s">
        <v>4425</v>
      </c>
      <c r="C4741" s="143">
        <v>600</v>
      </c>
      <c r="D4741" s="142">
        <v>60</v>
      </c>
    </row>
    <row r="4742" spans="1:4" x14ac:dyDescent="0.2">
      <c r="A4742" s="143" t="s">
        <v>4802</v>
      </c>
      <c r="B4742" s="10" t="s">
        <v>4801</v>
      </c>
      <c r="C4742" s="143">
        <v>600</v>
      </c>
      <c r="D4742" s="142">
        <v>60</v>
      </c>
    </row>
    <row r="4743" spans="1:4" x14ac:dyDescent="0.2">
      <c r="A4743" s="143" t="s">
        <v>4329</v>
      </c>
      <c r="B4743" s="10" t="s">
        <v>4328</v>
      </c>
      <c r="C4743" s="143" t="s">
        <v>105</v>
      </c>
      <c r="D4743" s="142" t="s">
        <v>105</v>
      </c>
    </row>
    <row r="4744" spans="1:4" x14ac:dyDescent="0.2">
      <c r="A4744" s="143" t="s">
        <v>4330</v>
      </c>
      <c r="B4744" s="10" t="s">
        <v>4328</v>
      </c>
      <c r="C4744" s="143">
        <v>600</v>
      </c>
      <c r="D4744" s="142">
        <v>60</v>
      </c>
    </row>
    <row r="4745" spans="1:4" x14ac:dyDescent="0.2">
      <c r="A4745" s="143" t="s">
        <v>5572</v>
      </c>
      <c r="B4745" s="10" t="s">
        <v>5571</v>
      </c>
      <c r="C4745" s="143">
        <v>3400</v>
      </c>
      <c r="D4745" s="142">
        <v>340</v>
      </c>
    </row>
    <row r="4746" spans="1:4" ht="28.5" x14ac:dyDescent="0.2">
      <c r="A4746" s="143" t="s">
        <v>593</v>
      </c>
      <c r="B4746" s="10" t="s">
        <v>592</v>
      </c>
      <c r="C4746" s="143" t="s">
        <v>105</v>
      </c>
      <c r="D4746" s="142" t="s">
        <v>105</v>
      </c>
    </row>
    <row r="4747" spans="1:4" x14ac:dyDescent="0.2">
      <c r="A4747" s="143" t="s">
        <v>3290</v>
      </c>
      <c r="B4747" s="10" t="s">
        <v>3289</v>
      </c>
      <c r="C4747" s="143" t="s">
        <v>105</v>
      </c>
      <c r="D4747" s="142" t="s">
        <v>105</v>
      </c>
    </row>
    <row r="4748" spans="1:4" x14ac:dyDescent="0.2">
      <c r="A4748" s="143" t="s">
        <v>1374</v>
      </c>
      <c r="B4748" s="10" t="s">
        <v>1373</v>
      </c>
      <c r="C4748" s="143" t="s">
        <v>105</v>
      </c>
      <c r="D4748" s="142" t="s">
        <v>105</v>
      </c>
    </row>
    <row r="4749" spans="1:4" x14ac:dyDescent="0.2">
      <c r="A4749" s="143" t="s">
        <v>1829</v>
      </c>
      <c r="B4749" s="10" t="s">
        <v>1828</v>
      </c>
      <c r="C4749" s="143" t="s">
        <v>105</v>
      </c>
      <c r="D4749" s="142" t="s">
        <v>105</v>
      </c>
    </row>
    <row r="4750" spans="1:4" x14ac:dyDescent="0.2">
      <c r="A4750" s="143" t="s">
        <v>1830</v>
      </c>
      <c r="B4750" s="10" t="s">
        <v>1828</v>
      </c>
      <c r="C4750" s="143">
        <v>1000</v>
      </c>
      <c r="D4750" s="142">
        <v>100</v>
      </c>
    </row>
    <row r="4751" spans="1:4" x14ac:dyDescent="0.2">
      <c r="A4751" s="143" t="s">
        <v>7596</v>
      </c>
      <c r="B4751" s="10" t="s">
        <v>7595</v>
      </c>
      <c r="C4751" s="143">
        <v>540</v>
      </c>
      <c r="D4751" s="142">
        <v>54</v>
      </c>
    </row>
    <row r="4752" spans="1:4" x14ac:dyDescent="0.2">
      <c r="A4752" s="143" t="s">
        <v>7376</v>
      </c>
      <c r="B4752" s="10" t="s">
        <v>7375</v>
      </c>
      <c r="C4752" s="143">
        <v>1000</v>
      </c>
      <c r="D4752" s="142">
        <v>100</v>
      </c>
    </row>
    <row r="4753" spans="1:4" x14ac:dyDescent="0.2">
      <c r="A4753" s="143" t="s">
        <v>2985</v>
      </c>
      <c r="B4753" s="10" t="s">
        <v>2984</v>
      </c>
      <c r="C4753" s="143">
        <v>38</v>
      </c>
      <c r="D4753" s="142">
        <v>3.8</v>
      </c>
    </row>
    <row r="4754" spans="1:4" x14ac:dyDescent="0.2">
      <c r="A4754" s="143" t="s">
        <v>10214</v>
      </c>
      <c r="B4754" s="10" t="s">
        <v>10213</v>
      </c>
      <c r="C4754" s="143">
        <v>180</v>
      </c>
      <c r="D4754" s="142">
        <v>18</v>
      </c>
    </row>
    <row r="4755" spans="1:4" x14ac:dyDescent="0.2">
      <c r="A4755" s="143" t="s">
        <v>10169</v>
      </c>
      <c r="B4755" s="10" t="s">
        <v>10168</v>
      </c>
      <c r="C4755" s="143" t="s">
        <v>105</v>
      </c>
      <c r="D4755" s="142" t="s">
        <v>105</v>
      </c>
    </row>
    <row r="4756" spans="1:4" x14ac:dyDescent="0.2">
      <c r="A4756" s="143" t="s">
        <v>1955</v>
      </c>
      <c r="B4756" s="10" t="s">
        <v>1954</v>
      </c>
      <c r="C4756" s="143" t="s">
        <v>105</v>
      </c>
      <c r="D4756" s="142" t="s">
        <v>105</v>
      </c>
    </row>
    <row r="4757" spans="1:4" x14ac:dyDescent="0.2">
      <c r="A4757" s="143" t="s">
        <v>8247</v>
      </c>
      <c r="B4757" s="10" t="s">
        <v>8246</v>
      </c>
      <c r="C4757" s="143">
        <v>40</v>
      </c>
      <c r="D4757" s="142">
        <v>4</v>
      </c>
    </row>
    <row r="4758" spans="1:4" x14ac:dyDescent="0.2">
      <c r="A4758" s="143" t="s">
        <v>5445</v>
      </c>
      <c r="B4758" s="10" t="s">
        <v>5444</v>
      </c>
      <c r="C4758" s="143">
        <v>27</v>
      </c>
      <c r="D4758" s="142">
        <v>2</v>
      </c>
    </row>
    <row r="4759" spans="1:4" x14ac:dyDescent="0.2">
      <c r="A4759" s="143" t="s">
        <v>520</v>
      </c>
      <c r="B4759" s="10" t="s">
        <v>519</v>
      </c>
      <c r="C4759" s="143" t="s">
        <v>105</v>
      </c>
      <c r="D4759" s="142" t="s">
        <v>105</v>
      </c>
    </row>
    <row r="4760" spans="1:4" x14ac:dyDescent="0.2">
      <c r="A4760" s="143" t="s">
        <v>11583</v>
      </c>
      <c r="B4760" s="10" t="s">
        <v>11582</v>
      </c>
      <c r="C4760" s="143">
        <v>100</v>
      </c>
      <c r="D4760" s="142">
        <v>10</v>
      </c>
    </row>
    <row r="4761" spans="1:4" x14ac:dyDescent="0.2">
      <c r="A4761" s="143" t="s">
        <v>3027</v>
      </c>
      <c r="B4761" s="10" t="s">
        <v>3026</v>
      </c>
      <c r="C4761" s="143">
        <v>100</v>
      </c>
      <c r="D4761" s="142">
        <v>10</v>
      </c>
    </row>
    <row r="4762" spans="1:4" x14ac:dyDescent="0.2">
      <c r="A4762" s="143" t="s">
        <v>3977</v>
      </c>
      <c r="B4762" s="10" t="s">
        <v>3976</v>
      </c>
      <c r="C4762" s="143">
        <v>100</v>
      </c>
      <c r="D4762" s="142">
        <v>10</v>
      </c>
    </row>
    <row r="4763" spans="1:4" x14ac:dyDescent="0.2">
      <c r="A4763" s="143" t="s">
        <v>6940</v>
      </c>
      <c r="B4763" s="10" t="s">
        <v>6939</v>
      </c>
      <c r="C4763" s="143" t="s">
        <v>105</v>
      </c>
      <c r="D4763" s="142" t="s">
        <v>105</v>
      </c>
    </row>
    <row r="4764" spans="1:4" x14ac:dyDescent="0.2">
      <c r="A4764" s="143" t="s">
        <v>6941</v>
      </c>
      <c r="B4764" s="10" t="s">
        <v>6939</v>
      </c>
      <c r="C4764" s="143">
        <v>1000</v>
      </c>
      <c r="D4764" s="142">
        <v>100</v>
      </c>
    </row>
    <row r="4765" spans="1:4" x14ac:dyDescent="0.2">
      <c r="A4765" s="143" t="s">
        <v>11563</v>
      </c>
      <c r="B4765" s="10" t="s">
        <v>11562</v>
      </c>
      <c r="C4765" s="143">
        <v>1100</v>
      </c>
      <c r="D4765" s="142">
        <v>110</v>
      </c>
    </row>
    <row r="4766" spans="1:4" x14ac:dyDescent="0.2">
      <c r="A4766" s="143" t="s">
        <v>11529</v>
      </c>
      <c r="B4766" s="10" t="s">
        <v>11528</v>
      </c>
      <c r="C4766" s="143">
        <v>100</v>
      </c>
      <c r="D4766" s="142">
        <v>10</v>
      </c>
    </row>
    <row r="4767" spans="1:4" x14ac:dyDescent="0.2">
      <c r="A4767" s="143" t="s">
        <v>11490</v>
      </c>
      <c r="B4767" s="10" t="s">
        <v>11489</v>
      </c>
      <c r="C4767" s="143">
        <v>1000</v>
      </c>
      <c r="D4767" s="142">
        <v>100</v>
      </c>
    </row>
    <row r="4768" spans="1:4" x14ac:dyDescent="0.2">
      <c r="A4768" s="143" t="s">
        <v>11492</v>
      </c>
      <c r="B4768" s="10" t="s">
        <v>11491</v>
      </c>
      <c r="C4768" s="143">
        <v>1000</v>
      </c>
      <c r="D4768" s="142">
        <v>100</v>
      </c>
    </row>
    <row r="4769" spans="1:4" x14ac:dyDescent="0.2">
      <c r="A4769" s="143" t="s">
        <v>7096</v>
      </c>
      <c r="B4769" s="10" t="s">
        <v>7095</v>
      </c>
      <c r="C4769" s="143" t="s">
        <v>105</v>
      </c>
      <c r="D4769" s="142" t="s">
        <v>105</v>
      </c>
    </row>
    <row r="4770" spans="1:4" x14ac:dyDescent="0.2">
      <c r="A4770" s="143" t="s">
        <v>7097</v>
      </c>
      <c r="B4770" s="10" t="s">
        <v>7095</v>
      </c>
      <c r="C4770" s="143">
        <v>1000</v>
      </c>
      <c r="D4770" s="142">
        <v>100</v>
      </c>
    </row>
    <row r="4771" spans="1:4" x14ac:dyDescent="0.2">
      <c r="A4771" s="143" t="s">
        <v>3464</v>
      </c>
      <c r="B4771" s="10" t="s">
        <v>3463</v>
      </c>
      <c r="C4771" s="143" t="s">
        <v>105</v>
      </c>
      <c r="D4771" s="142" t="s">
        <v>105</v>
      </c>
    </row>
    <row r="4772" spans="1:4" x14ac:dyDescent="0.2">
      <c r="A4772" s="143" t="s">
        <v>4287</v>
      </c>
      <c r="B4772" s="10" t="s">
        <v>4286</v>
      </c>
      <c r="C4772" s="143">
        <v>2450</v>
      </c>
      <c r="D4772" s="142">
        <v>245</v>
      </c>
    </row>
    <row r="4773" spans="1:4" x14ac:dyDescent="0.2">
      <c r="A4773" s="143" t="s">
        <v>4335</v>
      </c>
      <c r="B4773" s="10" t="s">
        <v>4334</v>
      </c>
      <c r="C4773" s="143" t="s">
        <v>105</v>
      </c>
      <c r="D4773" s="142" t="s">
        <v>105</v>
      </c>
    </row>
    <row r="4774" spans="1:4" x14ac:dyDescent="0.2">
      <c r="A4774" s="143" t="s">
        <v>4336</v>
      </c>
      <c r="B4774" s="10" t="s">
        <v>4334</v>
      </c>
      <c r="C4774" s="143">
        <v>600</v>
      </c>
      <c r="D4774" s="142">
        <v>60</v>
      </c>
    </row>
    <row r="4775" spans="1:4" x14ac:dyDescent="0.2">
      <c r="A4775" s="143" t="s">
        <v>12438</v>
      </c>
      <c r="B4775" s="10" t="s">
        <v>12437</v>
      </c>
      <c r="C4775" s="143">
        <v>20</v>
      </c>
      <c r="D4775" s="142">
        <v>2</v>
      </c>
    </row>
    <row r="4776" spans="1:4" x14ac:dyDescent="0.2">
      <c r="A4776" s="143" t="s">
        <v>1981</v>
      </c>
      <c r="B4776" s="10" t="s">
        <v>1980</v>
      </c>
      <c r="C4776" s="143">
        <v>97</v>
      </c>
      <c r="D4776" s="142">
        <v>7</v>
      </c>
    </row>
    <row r="4777" spans="1:4" x14ac:dyDescent="0.2">
      <c r="A4777" s="143" t="s">
        <v>9674</v>
      </c>
      <c r="B4777" s="10" t="s">
        <v>9673</v>
      </c>
      <c r="C4777" s="143" t="s">
        <v>105</v>
      </c>
      <c r="D4777" s="142" t="s">
        <v>105</v>
      </c>
    </row>
    <row r="4778" spans="1:4" x14ac:dyDescent="0.2">
      <c r="A4778" s="143" t="s">
        <v>9675</v>
      </c>
      <c r="B4778" s="10" t="s">
        <v>9673</v>
      </c>
      <c r="C4778" s="143">
        <v>1000</v>
      </c>
      <c r="D4778" s="142">
        <v>100</v>
      </c>
    </row>
    <row r="4779" spans="1:4" x14ac:dyDescent="0.2">
      <c r="A4779" s="143" t="s">
        <v>6951</v>
      </c>
      <c r="B4779" s="10" t="s">
        <v>6950</v>
      </c>
      <c r="C4779" s="143" t="s">
        <v>105</v>
      </c>
      <c r="D4779" s="142" t="s">
        <v>105</v>
      </c>
    </row>
    <row r="4780" spans="1:4" x14ac:dyDescent="0.2">
      <c r="A4780" s="143" t="s">
        <v>6952</v>
      </c>
      <c r="B4780" s="10" t="s">
        <v>6950</v>
      </c>
      <c r="C4780" s="143">
        <v>1000</v>
      </c>
      <c r="D4780" s="142">
        <v>100</v>
      </c>
    </row>
    <row r="4781" spans="1:4" x14ac:dyDescent="0.2">
      <c r="A4781" s="143" t="s">
        <v>12101</v>
      </c>
      <c r="B4781" s="10" t="s">
        <v>12100</v>
      </c>
      <c r="C4781" s="143" t="s">
        <v>105</v>
      </c>
      <c r="D4781" s="142" t="s">
        <v>105</v>
      </c>
    </row>
    <row r="4782" spans="1:4" x14ac:dyDescent="0.2">
      <c r="A4782" s="143" t="s">
        <v>721</v>
      </c>
      <c r="B4782" s="10" t="s">
        <v>720</v>
      </c>
      <c r="C4782" s="143">
        <v>50</v>
      </c>
      <c r="D4782" s="142">
        <v>5</v>
      </c>
    </row>
    <row r="4783" spans="1:4" x14ac:dyDescent="0.2">
      <c r="A4783" s="143" t="s">
        <v>9015</v>
      </c>
      <c r="B4783" s="10" t="s">
        <v>9014</v>
      </c>
      <c r="C4783" s="143" t="s">
        <v>105</v>
      </c>
      <c r="D4783" s="142" t="s">
        <v>105</v>
      </c>
    </row>
    <row r="4784" spans="1:4" x14ac:dyDescent="0.2">
      <c r="A4784" s="143" t="s">
        <v>11907</v>
      </c>
      <c r="B4784" s="10" t="s">
        <v>11906</v>
      </c>
      <c r="C4784" s="143">
        <v>3400</v>
      </c>
      <c r="D4784" s="142">
        <v>340</v>
      </c>
    </row>
    <row r="4785" spans="1:4" x14ac:dyDescent="0.2">
      <c r="A4785" s="143" t="s">
        <v>6375</v>
      </c>
      <c r="B4785" s="10" t="s">
        <v>6374</v>
      </c>
      <c r="C4785" s="143">
        <v>100</v>
      </c>
      <c r="D4785" s="142">
        <v>10</v>
      </c>
    </row>
    <row r="4786" spans="1:4" x14ac:dyDescent="0.2">
      <c r="A4786" s="143" t="s">
        <v>6111</v>
      </c>
      <c r="B4786" s="10" t="s">
        <v>6110</v>
      </c>
      <c r="C4786" s="143" t="s">
        <v>105</v>
      </c>
      <c r="D4786" s="142" t="s">
        <v>105</v>
      </c>
    </row>
    <row r="4787" spans="1:4" x14ac:dyDescent="0.2">
      <c r="A4787" s="143" t="s">
        <v>6112</v>
      </c>
      <c r="B4787" s="10" t="s">
        <v>6110</v>
      </c>
      <c r="C4787" s="143">
        <v>1000</v>
      </c>
      <c r="D4787" s="142">
        <v>100</v>
      </c>
    </row>
    <row r="4788" spans="1:4" x14ac:dyDescent="0.2">
      <c r="A4788" s="143" t="s">
        <v>11425</v>
      </c>
      <c r="B4788" s="10" t="s">
        <v>11424</v>
      </c>
      <c r="C4788" s="143" t="s">
        <v>105</v>
      </c>
      <c r="D4788" s="142" t="s">
        <v>105</v>
      </c>
    </row>
    <row r="4789" spans="1:4" x14ac:dyDescent="0.2">
      <c r="A4789" s="143" t="s">
        <v>6039</v>
      </c>
      <c r="B4789" s="10" t="s">
        <v>6038</v>
      </c>
      <c r="C4789" s="143">
        <v>580</v>
      </c>
      <c r="D4789" s="142">
        <v>58</v>
      </c>
    </row>
    <row r="4790" spans="1:4" x14ac:dyDescent="0.2">
      <c r="A4790" s="143" t="s">
        <v>7560</v>
      </c>
      <c r="B4790" s="10" t="s">
        <v>7559</v>
      </c>
      <c r="C4790" s="143" t="s">
        <v>105</v>
      </c>
      <c r="D4790" s="142" t="s">
        <v>105</v>
      </c>
    </row>
    <row r="4791" spans="1:4" x14ac:dyDescent="0.2">
      <c r="A4791" s="143" t="s">
        <v>6222</v>
      </c>
      <c r="B4791" s="10" t="s">
        <v>6221</v>
      </c>
      <c r="C4791" s="143">
        <v>400</v>
      </c>
      <c r="D4791" s="142">
        <v>40</v>
      </c>
    </row>
    <row r="4792" spans="1:4" x14ac:dyDescent="0.2">
      <c r="A4792" s="143" t="s">
        <v>12001</v>
      </c>
      <c r="B4792" s="10" t="s">
        <v>12000</v>
      </c>
      <c r="C4792" s="143">
        <v>100</v>
      </c>
      <c r="D4792" s="142">
        <v>10</v>
      </c>
    </row>
    <row r="4793" spans="1:4" x14ac:dyDescent="0.2">
      <c r="A4793" s="143" t="s">
        <v>11507</v>
      </c>
      <c r="B4793" s="10" t="s">
        <v>11506</v>
      </c>
      <c r="C4793" s="143">
        <v>1000</v>
      </c>
      <c r="D4793" s="142">
        <v>100</v>
      </c>
    </row>
    <row r="4794" spans="1:4" x14ac:dyDescent="0.2">
      <c r="A4794" s="143" t="s">
        <v>6005</v>
      </c>
      <c r="B4794" s="10" t="s">
        <v>6004</v>
      </c>
      <c r="C4794" s="143">
        <v>500</v>
      </c>
      <c r="D4794" s="142">
        <v>50</v>
      </c>
    </row>
    <row r="4795" spans="1:4" x14ac:dyDescent="0.2">
      <c r="A4795" s="143" t="s">
        <v>1823</v>
      </c>
      <c r="B4795" s="10" t="s">
        <v>1822</v>
      </c>
      <c r="C4795" s="143" t="s">
        <v>105</v>
      </c>
      <c r="D4795" s="142" t="s">
        <v>105</v>
      </c>
    </row>
    <row r="4796" spans="1:4" x14ac:dyDescent="0.2">
      <c r="A4796" s="143" t="s">
        <v>4811</v>
      </c>
      <c r="B4796" s="10" t="s">
        <v>4810</v>
      </c>
      <c r="C4796" s="143">
        <v>2450</v>
      </c>
      <c r="D4796" s="142">
        <v>245</v>
      </c>
    </row>
    <row r="4797" spans="1:4" x14ac:dyDescent="0.2">
      <c r="A4797" s="143" t="s">
        <v>5775</v>
      </c>
      <c r="B4797" s="10" t="s">
        <v>5774</v>
      </c>
      <c r="C4797" s="143">
        <v>27</v>
      </c>
      <c r="D4797" s="142">
        <v>2</v>
      </c>
    </row>
    <row r="4798" spans="1:4" x14ac:dyDescent="0.2">
      <c r="A4798" s="143" t="s">
        <v>3629</v>
      </c>
      <c r="B4798" s="10" t="s">
        <v>3628</v>
      </c>
      <c r="C4798" s="143">
        <v>2000</v>
      </c>
      <c r="D4798" s="142">
        <v>200</v>
      </c>
    </row>
    <row r="4799" spans="1:4" x14ac:dyDescent="0.2">
      <c r="A4799" s="143" t="s">
        <v>6984</v>
      </c>
      <c r="B4799" s="10" t="s">
        <v>6983</v>
      </c>
      <c r="C4799" s="143">
        <v>1000</v>
      </c>
      <c r="D4799" s="142">
        <v>100</v>
      </c>
    </row>
    <row r="4800" spans="1:4" x14ac:dyDescent="0.2">
      <c r="A4800" s="143" t="s">
        <v>8201</v>
      </c>
      <c r="B4800" s="10" t="s">
        <v>8200</v>
      </c>
      <c r="C4800" s="143">
        <v>1100</v>
      </c>
      <c r="D4800" s="142">
        <v>110</v>
      </c>
    </row>
    <row r="4801" spans="1:4" x14ac:dyDescent="0.2">
      <c r="A4801" s="143" t="s">
        <v>1557</v>
      </c>
      <c r="B4801" s="10" t="s">
        <v>1556</v>
      </c>
      <c r="C4801" s="143">
        <v>100</v>
      </c>
      <c r="D4801" s="142">
        <v>10</v>
      </c>
    </row>
    <row r="4802" spans="1:4" x14ac:dyDescent="0.2">
      <c r="A4802" s="143" t="s">
        <v>6239</v>
      </c>
      <c r="B4802" s="10" t="s">
        <v>6238</v>
      </c>
      <c r="C4802" s="143">
        <v>600</v>
      </c>
      <c r="D4802" s="142">
        <v>60</v>
      </c>
    </row>
    <row r="4803" spans="1:4" x14ac:dyDescent="0.2">
      <c r="A4803" s="143" t="s">
        <v>3425</v>
      </c>
      <c r="B4803" s="10" t="s">
        <v>3424</v>
      </c>
      <c r="C4803" s="143" t="s">
        <v>105</v>
      </c>
      <c r="D4803" s="142" t="s">
        <v>105</v>
      </c>
    </row>
    <row r="4804" spans="1:4" x14ac:dyDescent="0.2">
      <c r="A4804" s="143" t="s">
        <v>3426</v>
      </c>
      <c r="B4804" s="10" t="s">
        <v>3424</v>
      </c>
      <c r="C4804" s="143">
        <v>1000</v>
      </c>
      <c r="D4804" s="142">
        <v>100</v>
      </c>
    </row>
    <row r="4805" spans="1:4" x14ac:dyDescent="0.2">
      <c r="A4805" s="143" t="s">
        <v>3651</v>
      </c>
      <c r="B4805" s="10" t="s">
        <v>3650</v>
      </c>
      <c r="C4805" s="143" t="s">
        <v>105</v>
      </c>
      <c r="D4805" s="142" t="s">
        <v>105</v>
      </c>
    </row>
    <row r="4806" spans="1:4" x14ac:dyDescent="0.2">
      <c r="A4806" s="143" t="s">
        <v>3652</v>
      </c>
      <c r="B4806" s="10" t="s">
        <v>3650</v>
      </c>
      <c r="C4806" s="143">
        <v>600</v>
      </c>
      <c r="D4806" s="142">
        <v>60</v>
      </c>
    </row>
    <row r="4807" spans="1:4" x14ac:dyDescent="0.2">
      <c r="A4807" s="143" t="s">
        <v>11209</v>
      </c>
      <c r="B4807" s="10" t="s">
        <v>11208</v>
      </c>
      <c r="C4807" s="143" t="s">
        <v>105</v>
      </c>
      <c r="D4807" s="142" t="s">
        <v>105</v>
      </c>
    </row>
    <row r="4808" spans="1:4" x14ac:dyDescent="0.2">
      <c r="A4808" s="143" t="s">
        <v>7049</v>
      </c>
      <c r="B4808" s="10" t="s">
        <v>7048</v>
      </c>
      <c r="C4808" s="143" t="s">
        <v>105</v>
      </c>
      <c r="D4808" s="142" t="s">
        <v>105</v>
      </c>
    </row>
    <row r="4809" spans="1:4" x14ac:dyDescent="0.2">
      <c r="A4809" s="143" t="s">
        <v>7050</v>
      </c>
      <c r="B4809" s="10" t="s">
        <v>7048</v>
      </c>
      <c r="C4809" s="143">
        <v>1000</v>
      </c>
      <c r="D4809" s="142">
        <v>100</v>
      </c>
    </row>
    <row r="4810" spans="1:4" x14ac:dyDescent="0.2">
      <c r="A4810" s="143" t="s">
        <v>8876</v>
      </c>
      <c r="B4810" s="10" t="s">
        <v>8875</v>
      </c>
      <c r="C4810" s="143">
        <v>14</v>
      </c>
      <c r="D4810" s="142">
        <v>1.4</v>
      </c>
    </row>
    <row r="4811" spans="1:4" x14ac:dyDescent="0.2">
      <c r="A4811" s="143" t="s">
        <v>9977</v>
      </c>
      <c r="B4811" s="10" t="s">
        <v>9976</v>
      </c>
      <c r="C4811" s="143">
        <v>100</v>
      </c>
      <c r="D4811" s="142">
        <v>10</v>
      </c>
    </row>
    <row r="4812" spans="1:4" x14ac:dyDescent="0.2">
      <c r="A4812" s="143" t="s">
        <v>313</v>
      </c>
      <c r="B4812" s="10" t="s">
        <v>312</v>
      </c>
      <c r="C4812" s="143">
        <v>30</v>
      </c>
      <c r="D4812" s="142">
        <v>3</v>
      </c>
    </row>
    <row r="4813" spans="1:4" x14ac:dyDescent="0.2">
      <c r="A4813" s="143" t="s">
        <v>7664</v>
      </c>
      <c r="B4813" s="10" t="s">
        <v>7663</v>
      </c>
      <c r="C4813" s="143">
        <v>27</v>
      </c>
      <c r="D4813" s="142">
        <v>2</v>
      </c>
    </row>
    <row r="4814" spans="1:4" x14ac:dyDescent="0.2">
      <c r="A4814" s="143" t="s">
        <v>1553</v>
      </c>
      <c r="B4814" s="10" t="s">
        <v>1552</v>
      </c>
      <c r="C4814" s="143">
        <v>100</v>
      </c>
      <c r="D4814" s="142">
        <v>10</v>
      </c>
    </row>
    <row r="4815" spans="1:4" x14ac:dyDescent="0.2">
      <c r="A4815" s="143" t="s">
        <v>1555</v>
      </c>
      <c r="B4815" s="10" t="s">
        <v>1554</v>
      </c>
      <c r="C4815" s="143">
        <v>1400</v>
      </c>
      <c r="D4815" s="142">
        <v>140</v>
      </c>
    </row>
    <row r="4816" spans="1:4" x14ac:dyDescent="0.2">
      <c r="A4816" s="143" t="s">
        <v>4323</v>
      </c>
      <c r="B4816" s="10" t="s">
        <v>4322</v>
      </c>
      <c r="C4816" s="143" t="s">
        <v>105</v>
      </c>
      <c r="D4816" s="142" t="s">
        <v>105</v>
      </c>
    </row>
    <row r="4817" spans="1:4" x14ac:dyDescent="0.2">
      <c r="A4817" s="143" t="s">
        <v>4324</v>
      </c>
      <c r="B4817" s="10" t="s">
        <v>4322</v>
      </c>
      <c r="C4817" s="143">
        <v>600</v>
      </c>
      <c r="D4817" s="142">
        <v>60</v>
      </c>
    </row>
    <row r="4818" spans="1:4" x14ac:dyDescent="0.2">
      <c r="A4818" s="143" t="s">
        <v>7114</v>
      </c>
      <c r="B4818" s="10" t="s">
        <v>7113</v>
      </c>
      <c r="C4818" s="143" t="s">
        <v>105</v>
      </c>
      <c r="D4818" s="142" t="s">
        <v>105</v>
      </c>
    </row>
    <row r="4819" spans="1:4" x14ac:dyDescent="0.2">
      <c r="A4819" s="143" t="s">
        <v>7115</v>
      </c>
      <c r="B4819" s="10" t="s">
        <v>7113</v>
      </c>
      <c r="C4819" s="143">
        <v>1000</v>
      </c>
      <c r="D4819" s="142">
        <v>100</v>
      </c>
    </row>
    <row r="4820" spans="1:4" x14ac:dyDescent="0.2">
      <c r="A4820" s="143" t="s">
        <v>7117</v>
      </c>
      <c r="B4820" s="10" t="s">
        <v>7116</v>
      </c>
      <c r="C4820" s="143">
        <v>400</v>
      </c>
      <c r="D4820" s="142">
        <v>40</v>
      </c>
    </row>
    <row r="4821" spans="1:4" x14ac:dyDescent="0.2">
      <c r="A4821" s="143" t="s">
        <v>11511</v>
      </c>
      <c r="B4821" s="10" t="s">
        <v>11510</v>
      </c>
      <c r="C4821" s="143" t="s">
        <v>105</v>
      </c>
      <c r="D4821" s="142" t="s">
        <v>105</v>
      </c>
    </row>
    <row r="4822" spans="1:4" x14ac:dyDescent="0.2">
      <c r="A4822" s="143" t="s">
        <v>11512</v>
      </c>
      <c r="B4822" s="10" t="s">
        <v>11510</v>
      </c>
      <c r="C4822" s="143">
        <v>1000</v>
      </c>
      <c r="D4822" s="142">
        <v>100</v>
      </c>
    </row>
    <row r="4823" spans="1:4" x14ac:dyDescent="0.2">
      <c r="A4823" s="143" t="s">
        <v>6911</v>
      </c>
      <c r="B4823" s="10" t="s">
        <v>6910</v>
      </c>
      <c r="C4823" s="143" t="s">
        <v>105</v>
      </c>
      <c r="D4823" s="142" t="s">
        <v>105</v>
      </c>
    </row>
    <row r="4824" spans="1:4" x14ac:dyDescent="0.2">
      <c r="A4824" s="143" t="s">
        <v>6912</v>
      </c>
      <c r="B4824" s="10" t="s">
        <v>6910</v>
      </c>
      <c r="C4824" s="143">
        <v>1000</v>
      </c>
      <c r="D4824" s="142">
        <v>100</v>
      </c>
    </row>
    <row r="4825" spans="1:4" x14ac:dyDescent="0.2">
      <c r="A4825" s="143" t="s">
        <v>6908</v>
      </c>
      <c r="B4825" s="10" t="s">
        <v>6907</v>
      </c>
      <c r="C4825" s="143" t="s">
        <v>105</v>
      </c>
      <c r="D4825" s="142" t="s">
        <v>105</v>
      </c>
    </row>
    <row r="4826" spans="1:4" x14ac:dyDescent="0.2">
      <c r="A4826" s="143" t="s">
        <v>6909</v>
      </c>
      <c r="B4826" s="10" t="s">
        <v>6907</v>
      </c>
      <c r="C4826" s="143">
        <v>1000</v>
      </c>
      <c r="D4826" s="142">
        <v>100</v>
      </c>
    </row>
    <row r="4827" spans="1:4" x14ac:dyDescent="0.2">
      <c r="A4827" s="143" t="s">
        <v>8862</v>
      </c>
      <c r="B4827" s="10" t="s">
        <v>8861</v>
      </c>
      <c r="C4827" s="143">
        <v>100</v>
      </c>
      <c r="D4827" s="142">
        <v>10</v>
      </c>
    </row>
    <row r="4828" spans="1:4" x14ac:dyDescent="0.2">
      <c r="A4828" s="143" t="s">
        <v>9138</v>
      </c>
      <c r="B4828" s="10" t="s">
        <v>9137</v>
      </c>
      <c r="C4828" s="143">
        <v>100</v>
      </c>
      <c r="D4828" s="142">
        <v>10</v>
      </c>
    </row>
    <row r="4829" spans="1:4" x14ac:dyDescent="0.2">
      <c r="A4829" s="143" t="s">
        <v>10725</v>
      </c>
      <c r="B4829" s="10" t="s">
        <v>10724</v>
      </c>
      <c r="C4829" s="143" t="s">
        <v>105</v>
      </c>
      <c r="D4829" s="142" t="s">
        <v>105</v>
      </c>
    </row>
    <row r="4830" spans="1:4" x14ac:dyDescent="0.2">
      <c r="A4830" s="143" t="s">
        <v>10378</v>
      </c>
      <c r="B4830" s="10" t="s">
        <v>10377</v>
      </c>
      <c r="C4830" s="143">
        <v>10</v>
      </c>
      <c r="D4830" s="142">
        <v>1</v>
      </c>
    </row>
    <row r="4831" spans="1:4" x14ac:dyDescent="0.2">
      <c r="A4831" s="143" t="s">
        <v>7404</v>
      </c>
      <c r="B4831" s="10" t="s">
        <v>7403</v>
      </c>
      <c r="C4831" s="143">
        <v>1100</v>
      </c>
      <c r="D4831" s="142">
        <v>110</v>
      </c>
    </row>
    <row r="4832" spans="1:4" x14ac:dyDescent="0.2">
      <c r="A4832" s="143" t="s">
        <v>8130</v>
      </c>
      <c r="B4832" s="10" t="s">
        <v>8129</v>
      </c>
      <c r="C4832" s="143">
        <v>1100</v>
      </c>
      <c r="D4832" s="142">
        <v>110</v>
      </c>
    </row>
    <row r="4833" spans="1:4" x14ac:dyDescent="0.2">
      <c r="A4833" s="143" t="s">
        <v>8155</v>
      </c>
      <c r="B4833" s="10" t="s">
        <v>8154</v>
      </c>
      <c r="C4833" s="143">
        <v>1100</v>
      </c>
      <c r="D4833" s="142">
        <v>110</v>
      </c>
    </row>
    <row r="4834" spans="1:4" x14ac:dyDescent="0.2">
      <c r="A4834" s="143" t="s">
        <v>12504</v>
      </c>
      <c r="B4834" s="10" t="s">
        <v>12503</v>
      </c>
      <c r="C4834" s="143">
        <v>20</v>
      </c>
      <c r="D4834" s="142">
        <v>2</v>
      </c>
    </row>
    <row r="4835" spans="1:4" x14ac:dyDescent="0.2">
      <c r="A4835" s="143" t="s">
        <v>9094</v>
      </c>
      <c r="B4835" s="10" t="s">
        <v>9093</v>
      </c>
      <c r="C4835" s="143">
        <v>3500</v>
      </c>
      <c r="D4835" s="142">
        <v>350</v>
      </c>
    </row>
    <row r="4836" spans="1:4" x14ac:dyDescent="0.2">
      <c r="A4836" s="143" t="s">
        <v>7087</v>
      </c>
      <c r="B4836" s="10" t="s">
        <v>7086</v>
      </c>
      <c r="C4836" s="143" t="s">
        <v>105</v>
      </c>
      <c r="D4836" s="142" t="s">
        <v>105</v>
      </c>
    </row>
    <row r="4837" spans="1:4" x14ac:dyDescent="0.2">
      <c r="A4837" s="143" t="s">
        <v>7088</v>
      </c>
      <c r="B4837" s="10" t="s">
        <v>7086</v>
      </c>
      <c r="C4837" s="143">
        <v>1000</v>
      </c>
      <c r="D4837" s="142">
        <v>100</v>
      </c>
    </row>
    <row r="4838" spans="1:4" x14ac:dyDescent="0.2">
      <c r="A4838" s="143" t="s">
        <v>11486</v>
      </c>
      <c r="B4838" s="10" t="s">
        <v>11485</v>
      </c>
      <c r="C4838" s="143">
        <v>1000</v>
      </c>
      <c r="D4838" s="142">
        <v>100</v>
      </c>
    </row>
    <row r="4839" spans="1:4" x14ac:dyDescent="0.2">
      <c r="A4839" s="143" t="s">
        <v>7044</v>
      </c>
      <c r="B4839" s="10" t="s">
        <v>7043</v>
      </c>
      <c r="C4839" s="143" t="s">
        <v>105</v>
      </c>
      <c r="D4839" s="142" t="s">
        <v>105</v>
      </c>
    </row>
    <row r="4840" spans="1:4" x14ac:dyDescent="0.2">
      <c r="A4840" s="143" t="s">
        <v>7045</v>
      </c>
      <c r="B4840" s="10" t="s">
        <v>7043</v>
      </c>
      <c r="C4840" s="143">
        <v>1000</v>
      </c>
      <c r="D4840" s="142">
        <v>100</v>
      </c>
    </row>
    <row r="4841" spans="1:4" x14ac:dyDescent="0.2">
      <c r="A4841" s="143" t="s">
        <v>7125</v>
      </c>
      <c r="B4841" s="10" t="s">
        <v>7124</v>
      </c>
      <c r="C4841" s="143" t="s">
        <v>105</v>
      </c>
      <c r="D4841" s="142" t="s">
        <v>105</v>
      </c>
    </row>
    <row r="4842" spans="1:4" x14ac:dyDescent="0.2">
      <c r="A4842" s="143" t="s">
        <v>7126</v>
      </c>
      <c r="B4842" s="10" t="s">
        <v>7124</v>
      </c>
      <c r="C4842" s="143">
        <v>1000</v>
      </c>
      <c r="D4842" s="142">
        <v>100</v>
      </c>
    </row>
    <row r="4843" spans="1:4" x14ac:dyDescent="0.2">
      <c r="A4843" s="143" t="s">
        <v>4223</v>
      </c>
      <c r="B4843" s="10" t="s">
        <v>4222</v>
      </c>
      <c r="C4843" s="143">
        <v>240</v>
      </c>
      <c r="D4843" s="142">
        <v>24</v>
      </c>
    </row>
    <row r="4844" spans="1:4" x14ac:dyDescent="0.2">
      <c r="A4844" s="143" t="s">
        <v>10575</v>
      </c>
      <c r="B4844" s="10" t="s">
        <v>10574</v>
      </c>
      <c r="C4844" s="143">
        <v>600</v>
      </c>
      <c r="D4844" s="142">
        <v>60</v>
      </c>
    </row>
    <row r="4845" spans="1:4" x14ac:dyDescent="0.2">
      <c r="A4845" s="143" t="s">
        <v>5080</v>
      </c>
      <c r="B4845" s="10" t="s">
        <v>5079</v>
      </c>
      <c r="C4845" s="143">
        <v>100</v>
      </c>
      <c r="D4845" s="142">
        <v>10</v>
      </c>
    </row>
    <row r="4846" spans="1:4" x14ac:dyDescent="0.2">
      <c r="A4846" s="143" t="s">
        <v>10698</v>
      </c>
      <c r="B4846" s="10" t="s">
        <v>10697</v>
      </c>
      <c r="C4846" s="143">
        <v>240</v>
      </c>
      <c r="D4846" s="142">
        <v>6.4</v>
      </c>
    </row>
    <row r="4847" spans="1:4" x14ac:dyDescent="0.2">
      <c r="A4847" s="143" t="s">
        <v>3407</v>
      </c>
      <c r="B4847" s="10" t="s">
        <v>3406</v>
      </c>
      <c r="C4847" s="143" t="s">
        <v>105</v>
      </c>
      <c r="D4847" s="142" t="s">
        <v>105</v>
      </c>
    </row>
    <row r="4848" spans="1:4" x14ac:dyDescent="0.2">
      <c r="A4848" s="143" t="s">
        <v>3408</v>
      </c>
      <c r="B4848" s="10" t="s">
        <v>3406</v>
      </c>
      <c r="C4848" s="143">
        <v>1000</v>
      </c>
      <c r="D4848" s="142">
        <v>100</v>
      </c>
    </row>
    <row r="4849" spans="1:4" x14ac:dyDescent="0.2">
      <c r="A4849" s="143" t="s">
        <v>8009</v>
      </c>
      <c r="B4849" s="10" t="s">
        <v>8008</v>
      </c>
      <c r="C4849" s="143">
        <v>290</v>
      </c>
      <c r="D4849" s="142">
        <v>3.3</v>
      </c>
    </row>
    <row r="4850" spans="1:4" x14ac:dyDescent="0.2">
      <c r="A4850" s="143" t="s">
        <v>10973</v>
      </c>
      <c r="B4850" s="10" t="s">
        <v>10972</v>
      </c>
      <c r="C4850" s="143" t="s">
        <v>105</v>
      </c>
      <c r="D4850" s="142" t="s">
        <v>105</v>
      </c>
    </row>
    <row r="4851" spans="1:4" x14ac:dyDescent="0.2">
      <c r="A4851" s="143" t="s">
        <v>10974</v>
      </c>
      <c r="B4851" s="10" t="s">
        <v>10972</v>
      </c>
      <c r="C4851" s="143">
        <v>1000</v>
      </c>
      <c r="D4851" s="142">
        <v>100</v>
      </c>
    </row>
    <row r="4852" spans="1:4" x14ac:dyDescent="0.2">
      <c r="A4852" s="143" t="s">
        <v>3645</v>
      </c>
      <c r="B4852" s="10" t="s">
        <v>3644</v>
      </c>
      <c r="C4852" s="143">
        <v>600</v>
      </c>
      <c r="D4852" s="142">
        <v>60</v>
      </c>
    </row>
    <row r="4853" spans="1:4" x14ac:dyDescent="0.2">
      <c r="A4853" s="143" t="s">
        <v>6879</v>
      </c>
      <c r="B4853" s="10" t="s">
        <v>6878</v>
      </c>
      <c r="C4853" s="143" t="s">
        <v>105</v>
      </c>
      <c r="D4853" s="142" t="s">
        <v>105</v>
      </c>
    </row>
    <row r="4854" spans="1:4" x14ac:dyDescent="0.2">
      <c r="A4854" s="143" t="s">
        <v>6880</v>
      </c>
      <c r="B4854" s="10" t="s">
        <v>6878</v>
      </c>
      <c r="C4854" s="143">
        <v>1000</v>
      </c>
      <c r="D4854" s="142">
        <v>100</v>
      </c>
    </row>
    <row r="4855" spans="1:4" x14ac:dyDescent="0.2">
      <c r="A4855" s="143" t="s">
        <v>6989</v>
      </c>
      <c r="B4855" s="10" t="s">
        <v>6988</v>
      </c>
      <c r="C4855" s="143" t="s">
        <v>105</v>
      </c>
      <c r="D4855" s="142" t="s">
        <v>105</v>
      </c>
    </row>
    <row r="4856" spans="1:4" x14ac:dyDescent="0.2">
      <c r="A4856" s="143" t="s">
        <v>6990</v>
      </c>
      <c r="B4856" s="10" t="s">
        <v>6988</v>
      </c>
      <c r="C4856" s="143">
        <v>1000</v>
      </c>
      <c r="D4856" s="142">
        <v>100</v>
      </c>
    </row>
    <row r="4857" spans="1:4" x14ac:dyDescent="0.2">
      <c r="A4857" s="143" t="s">
        <v>6934</v>
      </c>
      <c r="B4857" s="10" t="s">
        <v>6933</v>
      </c>
      <c r="C4857" s="143" t="s">
        <v>105</v>
      </c>
      <c r="D4857" s="142" t="s">
        <v>105</v>
      </c>
    </row>
    <row r="4858" spans="1:4" x14ac:dyDescent="0.2">
      <c r="A4858" s="143" t="s">
        <v>6935</v>
      </c>
      <c r="B4858" s="10" t="s">
        <v>6933</v>
      </c>
      <c r="C4858" s="143">
        <v>1000</v>
      </c>
      <c r="D4858" s="142">
        <v>100</v>
      </c>
    </row>
    <row r="4859" spans="1:4" x14ac:dyDescent="0.2">
      <c r="A4859" s="143" t="s">
        <v>11634</v>
      </c>
      <c r="B4859" s="10" t="s">
        <v>11633</v>
      </c>
      <c r="C4859" s="143">
        <v>140</v>
      </c>
      <c r="D4859" s="142">
        <v>14</v>
      </c>
    </row>
    <row r="4860" spans="1:4" x14ac:dyDescent="0.2">
      <c r="A4860" s="143" t="s">
        <v>3398</v>
      </c>
      <c r="B4860" s="10" t="s">
        <v>3397</v>
      </c>
      <c r="C4860" s="143" t="s">
        <v>105</v>
      </c>
      <c r="D4860" s="142" t="s">
        <v>105</v>
      </c>
    </row>
    <row r="4861" spans="1:4" x14ac:dyDescent="0.2">
      <c r="A4861" s="143" t="s">
        <v>3399</v>
      </c>
      <c r="B4861" s="10" t="s">
        <v>3397</v>
      </c>
      <c r="C4861" s="143">
        <v>1000</v>
      </c>
      <c r="D4861" s="142">
        <v>100</v>
      </c>
    </row>
    <row r="4862" spans="1:4" ht="28.5" x14ac:dyDescent="0.2">
      <c r="A4862" s="143" t="s">
        <v>7016</v>
      </c>
      <c r="B4862" s="10" t="s">
        <v>7015</v>
      </c>
      <c r="C4862" s="143" t="s">
        <v>105</v>
      </c>
      <c r="D4862" s="142" t="s">
        <v>105</v>
      </c>
    </row>
    <row r="4863" spans="1:4" ht="28.5" x14ac:dyDescent="0.2">
      <c r="A4863" s="143" t="s">
        <v>7017</v>
      </c>
      <c r="B4863" s="10" t="s">
        <v>7015</v>
      </c>
      <c r="C4863" s="143">
        <v>1000</v>
      </c>
      <c r="D4863" s="142">
        <v>100</v>
      </c>
    </row>
    <row r="4864" spans="1:4" x14ac:dyDescent="0.2">
      <c r="A4864" s="143" t="s">
        <v>10247</v>
      </c>
      <c r="B4864" s="10" t="s">
        <v>10246</v>
      </c>
      <c r="C4864" s="143" t="s">
        <v>105</v>
      </c>
      <c r="D4864" s="142" t="s">
        <v>105</v>
      </c>
    </row>
    <row r="4865" spans="1:4" x14ac:dyDescent="0.2">
      <c r="A4865" s="143" t="s">
        <v>10248</v>
      </c>
      <c r="B4865" s="10" t="s">
        <v>10246</v>
      </c>
      <c r="C4865" s="143">
        <v>1000</v>
      </c>
      <c r="D4865" s="142">
        <v>100</v>
      </c>
    </row>
    <row r="4866" spans="1:4" x14ac:dyDescent="0.2">
      <c r="A4866" s="143" t="s">
        <v>9388</v>
      </c>
      <c r="B4866" s="10" t="s">
        <v>9387</v>
      </c>
      <c r="C4866" s="143">
        <v>400</v>
      </c>
      <c r="D4866" s="142">
        <v>40</v>
      </c>
    </row>
    <row r="4867" spans="1:4" x14ac:dyDescent="0.2">
      <c r="A4867" s="143" t="s">
        <v>10399</v>
      </c>
      <c r="B4867" s="10" t="s">
        <v>10398</v>
      </c>
      <c r="C4867" s="143" t="s">
        <v>105</v>
      </c>
      <c r="D4867" s="142" t="s">
        <v>105</v>
      </c>
    </row>
    <row r="4868" spans="1:4" x14ac:dyDescent="0.2">
      <c r="A4868" s="143" t="s">
        <v>10400</v>
      </c>
      <c r="B4868" s="10" t="s">
        <v>10398</v>
      </c>
      <c r="C4868" s="143">
        <v>1000</v>
      </c>
      <c r="D4868" s="142">
        <v>100</v>
      </c>
    </row>
    <row r="4869" spans="1:4" x14ac:dyDescent="0.2">
      <c r="A4869" s="143" t="s">
        <v>12372</v>
      </c>
      <c r="B4869" s="10" t="s">
        <v>12371</v>
      </c>
      <c r="C4869" s="143" t="s">
        <v>105</v>
      </c>
      <c r="D4869" s="142" t="s">
        <v>105</v>
      </c>
    </row>
    <row r="4870" spans="1:4" x14ac:dyDescent="0.2">
      <c r="A4870" s="143" t="s">
        <v>6141</v>
      </c>
      <c r="B4870" s="10" t="s">
        <v>6140</v>
      </c>
      <c r="C4870" s="143">
        <v>1000</v>
      </c>
      <c r="D4870" s="142">
        <v>100</v>
      </c>
    </row>
    <row r="4871" spans="1:4" x14ac:dyDescent="0.2">
      <c r="A4871" s="143" t="s">
        <v>7052</v>
      </c>
      <c r="B4871" s="10" t="s">
        <v>7051</v>
      </c>
      <c r="C4871" s="143" t="s">
        <v>105</v>
      </c>
      <c r="D4871" s="142" t="s">
        <v>105</v>
      </c>
    </row>
    <row r="4872" spans="1:4" x14ac:dyDescent="0.2">
      <c r="A4872" s="143" t="s">
        <v>7053</v>
      </c>
      <c r="B4872" s="10" t="s">
        <v>7051</v>
      </c>
      <c r="C4872" s="143">
        <v>1000</v>
      </c>
      <c r="D4872" s="142">
        <v>100</v>
      </c>
    </row>
    <row r="4873" spans="1:4" x14ac:dyDescent="0.2">
      <c r="A4873" s="143" t="s">
        <v>7131</v>
      </c>
      <c r="B4873" s="10" t="s">
        <v>7130</v>
      </c>
      <c r="C4873" s="143" t="s">
        <v>105</v>
      </c>
      <c r="D4873" s="142" t="s">
        <v>105</v>
      </c>
    </row>
    <row r="4874" spans="1:4" x14ac:dyDescent="0.2">
      <c r="A4874" s="143" t="s">
        <v>7132</v>
      </c>
      <c r="B4874" s="10" t="s">
        <v>7130</v>
      </c>
      <c r="C4874" s="143">
        <v>1000</v>
      </c>
      <c r="D4874" s="142">
        <v>100</v>
      </c>
    </row>
    <row r="4875" spans="1:4" x14ac:dyDescent="0.2">
      <c r="A4875" s="143" t="s">
        <v>9562</v>
      </c>
      <c r="B4875" s="10" t="s">
        <v>9561</v>
      </c>
      <c r="C4875" s="143" t="s">
        <v>105</v>
      </c>
      <c r="D4875" s="142" t="s">
        <v>105</v>
      </c>
    </row>
    <row r="4876" spans="1:4" x14ac:dyDescent="0.2">
      <c r="A4876" s="143" t="s">
        <v>9609</v>
      </c>
      <c r="B4876" s="10" t="s">
        <v>9608</v>
      </c>
      <c r="C4876" s="143" t="s">
        <v>105</v>
      </c>
      <c r="D4876" s="142" t="s">
        <v>105</v>
      </c>
    </row>
    <row r="4877" spans="1:4" x14ac:dyDescent="0.2">
      <c r="A4877" s="143" t="s">
        <v>9610</v>
      </c>
      <c r="B4877" s="10" t="s">
        <v>9608</v>
      </c>
      <c r="C4877" s="143">
        <v>1000</v>
      </c>
      <c r="D4877" s="142">
        <v>100</v>
      </c>
    </row>
    <row r="4878" spans="1:4" x14ac:dyDescent="0.2">
      <c r="A4878" s="143" t="s">
        <v>5773</v>
      </c>
      <c r="B4878" s="10" t="s">
        <v>5772</v>
      </c>
      <c r="C4878" s="143" t="s">
        <v>105</v>
      </c>
      <c r="D4878" s="142" t="s">
        <v>105</v>
      </c>
    </row>
    <row r="4879" spans="1:4" x14ac:dyDescent="0.2">
      <c r="A4879" s="143" t="s">
        <v>4804</v>
      </c>
      <c r="B4879" s="10" t="s">
        <v>4803</v>
      </c>
      <c r="C4879" s="143" t="s">
        <v>105</v>
      </c>
      <c r="D4879" s="142" t="s">
        <v>105</v>
      </c>
    </row>
    <row r="4880" spans="1:4" x14ac:dyDescent="0.2">
      <c r="A4880" s="143" t="s">
        <v>4805</v>
      </c>
      <c r="B4880" s="10" t="s">
        <v>4803</v>
      </c>
      <c r="C4880" s="143">
        <v>600</v>
      </c>
      <c r="D4880" s="142">
        <v>60</v>
      </c>
    </row>
    <row r="4881" spans="1:4" x14ac:dyDescent="0.2">
      <c r="A4881" s="143" t="s">
        <v>6520</v>
      </c>
      <c r="B4881" s="10" t="s">
        <v>6519</v>
      </c>
      <c r="C4881" s="143">
        <v>2450</v>
      </c>
      <c r="D4881" s="142">
        <v>245</v>
      </c>
    </row>
    <row r="4882" spans="1:4" x14ac:dyDescent="0.2">
      <c r="A4882" s="143" t="s">
        <v>9868</v>
      </c>
      <c r="B4882" s="10" t="s">
        <v>9867</v>
      </c>
      <c r="C4882" s="143">
        <v>1000</v>
      </c>
      <c r="D4882" s="142">
        <v>100</v>
      </c>
    </row>
    <row r="4883" spans="1:4" x14ac:dyDescent="0.2">
      <c r="A4883" s="143" t="s">
        <v>9869</v>
      </c>
      <c r="B4883" s="10" t="s">
        <v>9867</v>
      </c>
      <c r="C4883" s="143" t="s">
        <v>105</v>
      </c>
      <c r="D4883" s="142" t="s">
        <v>105</v>
      </c>
    </row>
    <row r="4884" spans="1:4" x14ac:dyDescent="0.2">
      <c r="A4884" s="143" t="s">
        <v>9858</v>
      </c>
      <c r="B4884" s="10" t="s">
        <v>9857</v>
      </c>
      <c r="C4884" s="143">
        <v>1250</v>
      </c>
      <c r="D4884" s="142">
        <v>125</v>
      </c>
    </row>
    <row r="4885" spans="1:4" x14ac:dyDescent="0.2">
      <c r="A4885" s="143" t="s">
        <v>4807</v>
      </c>
      <c r="B4885" s="10" t="s">
        <v>4806</v>
      </c>
      <c r="C4885" s="143">
        <v>99</v>
      </c>
      <c r="D4885" s="142">
        <v>9.9</v>
      </c>
    </row>
    <row r="4886" spans="1:4" x14ac:dyDescent="0.2">
      <c r="A4886" s="143" t="s">
        <v>3975</v>
      </c>
      <c r="B4886" s="10" t="s">
        <v>3974</v>
      </c>
      <c r="C4886" s="143">
        <v>100</v>
      </c>
      <c r="D4886" s="142">
        <v>10</v>
      </c>
    </row>
    <row r="4887" spans="1:4" x14ac:dyDescent="0.2">
      <c r="A4887" s="143" t="s">
        <v>4825</v>
      </c>
      <c r="B4887" s="10" t="s">
        <v>4824</v>
      </c>
      <c r="C4887" s="143">
        <v>16</v>
      </c>
      <c r="D4887" s="142">
        <v>0.54</v>
      </c>
    </row>
    <row r="4888" spans="1:4" x14ac:dyDescent="0.2">
      <c r="A4888" s="143" t="s">
        <v>6525</v>
      </c>
      <c r="B4888" s="10" t="s">
        <v>6524</v>
      </c>
      <c r="C4888" s="143">
        <v>600</v>
      </c>
      <c r="D4888" s="142">
        <v>60</v>
      </c>
    </row>
    <row r="4889" spans="1:4" x14ac:dyDescent="0.2">
      <c r="A4889" s="143" t="s">
        <v>6526</v>
      </c>
      <c r="B4889" s="10" t="s">
        <v>6524</v>
      </c>
      <c r="C4889" s="143" t="s">
        <v>105</v>
      </c>
      <c r="D4889" s="142" t="s">
        <v>105</v>
      </c>
    </row>
    <row r="4890" spans="1:4" x14ac:dyDescent="0.2">
      <c r="A4890" s="143" t="s">
        <v>3993</v>
      </c>
      <c r="B4890" s="10" t="s">
        <v>3992</v>
      </c>
      <c r="C4890" s="143">
        <v>400</v>
      </c>
      <c r="D4890" s="142">
        <v>40</v>
      </c>
    </row>
    <row r="4891" spans="1:4" x14ac:dyDescent="0.2">
      <c r="A4891" s="143" t="s">
        <v>6888</v>
      </c>
      <c r="B4891" s="10" t="s">
        <v>6887</v>
      </c>
      <c r="C4891" s="143" t="s">
        <v>105</v>
      </c>
      <c r="D4891" s="142" t="s">
        <v>105</v>
      </c>
    </row>
    <row r="4892" spans="1:4" x14ac:dyDescent="0.2">
      <c r="A4892" s="143" t="s">
        <v>6889</v>
      </c>
      <c r="B4892" s="10" t="s">
        <v>6887</v>
      </c>
      <c r="C4892" s="143">
        <v>1000</v>
      </c>
      <c r="D4892" s="142">
        <v>100</v>
      </c>
    </row>
    <row r="4893" spans="1:4" x14ac:dyDescent="0.2">
      <c r="A4893" s="143" t="s">
        <v>6893</v>
      </c>
      <c r="B4893" s="10" t="s">
        <v>6892</v>
      </c>
      <c r="C4893" s="143" t="s">
        <v>105</v>
      </c>
      <c r="D4893" s="142" t="s">
        <v>105</v>
      </c>
    </row>
    <row r="4894" spans="1:4" x14ac:dyDescent="0.2">
      <c r="A4894" s="143" t="s">
        <v>6894</v>
      </c>
      <c r="B4894" s="10" t="s">
        <v>6892</v>
      </c>
      <c r="C4894" s="143">
        <v>1000</v>
      </c>
      <c r="D4894" s="142">
        <v>100</v>
      </c>
    </row>
    <row r="4895" spans="1:4" x14ac:dyDescent="0.2">
      <c r="A4895" s="143" t="s">
        <v>6970</v>
      </c>
      <c r="B4895" s="10" t="s">
        <v>6969</v>
      </c>
      <c r="C4895" s="143" t="s">
        <v>105</v>
      </c>
      <c r="D4895" s="142" t="s">
        <v>105</v>
      </c>
    </row>
    <row r="4896" spans="1:4" x14ac:dyDescent="0.2">
      <c r="A4896" s="143" t="s">
        <v>6971</v>
      </c>
      <c r="B4896" s="10" t="s">
        <v>6969</v>
      </c>
      <c r="C4896" s="143">
        <v>1000</v>
      </c>
      <c r="D4896" s="142">
        <v>100</v>
      </c>
    </row>
    <row r="4897" spans="1:4" x14ac:dyDescent="0.2">
      <c r="A4897" s="143" t="s">
        <v>7036</v>
      </c>
      <c r="B4897" s="10" t="s">
        <v>7035</v>
      </c>
      <c r="C4897" s="143" t="s">
        <v>105</v>
      </c>
      <c r="D4897" s="142" t="s">
        <v>105</v>
      </c>
    </row>
    <row r="4898" spans="1:4" x14ac:dyDescent="0.2">
      <c r="A4898" s="143" t="s">
        <v>7037</v>
      </c>
      <c r="B4898" s="10" t="s">
        <v>7035</v>
      </c>
      <c r="C4898" s="143">
        <v>1000</v>
      </c>
      <c r="D4898" s="142">
        <v>100</v>
      </c>
    </row>
    <row r="4899" spans="1:4" x14ac:dyDescent="0.2">
      <c r="A4899" s="143" t="s">
        <v>7077</v>
      </c>
      <c r="B4899" s="10" t="s">
        <v>7076</v>
      </c>
      <c r="C4899" s="143" t="s">
        <v>105</v>
      </c>
      <c r="D4899" s="142" t="s">
        <v>105</v>
      </c>
    </row>
    <row r="4900" spans="1:4" x14ac:dyDescent="0.2">
      <c r="A4900" s="143" t="s">
        <v>7090</v>
      </c>
      <c r="B4900" s="10" t="s">
        <v>7089</v>
      </c>
      <c r="C4900" s="143" t="s">
        <v>105</v>
      </c>
      <c r="D4900" s="142" t="s">
        <v>105</v>
      </c>
    </row>
    <row r="4901" spans="1:4" x14ac:dyDescent="0.2">
      <c r="A4901" s="143" t="s">
        <v>7091</v>
      </c>
      <c r="B4901" s="10" t="s">
        <v>7089</v>
      </c>
      <c r="C4901" s="143">
        <v>1000</v>
      </c>
      <c r="D4901" s="142">
        <v>100</v>
      </c>
    </row>
    <row r="4902" spans="1:4" x14ac:dyDescent="0.2">
      <c r="A4902" s="143" t="s">
        <v>7105</v>
      </c>
      <c r="B4902" s="10" t="s">
        <v>7104</v>
      </c>
      <c r="C4902" s="143" t="s">
        <v>105</v>
      </c>
      <c r="D4902" s="142" t="s">
        <v>105</v>
      </c>
    </row>
    <row r="4903" spans="1:4" x14ac:dyDescent="0.2">
      <c r="A4903" s="143" t="s">
        <v>7106</v>
      </c>
      <c r="B4903" s="10" t="s">
        <v>7104</v>
      </c>
      <c r="C4903" s="143">
        <v>1000</v>
      </c>
      <c r="D4903" s="142">
        <v>100</v>
      </c>
    </row>
    <row r="4904" spans="1:4" x14ac:dyDescent="0.2">
      <c r="A4904" s="143" t="s">
        <v>4831</v>
      </c>
      <c r="B4904" s="10" t="s">
        <v>4830</v>
      </c>
      <c r="C4904" s="143">
        <v>10000</v>
      </c>
      <c r="D4904" s="142">
        <v>480</v>
      </c>
    </row>
    <row r="4905" spans="1:4" x14ac:dyDescent="0.2">
      <c r="A4905" s="143" t="s">
        <v>6268</v>
      </c>
      <c r="B4905" s="10" t="s">
        <v>6267</v>
      </c>
      <c r="C4905" s="143">
        <v>1100</v>
      </c>
      <c r="D4905" s="142">
        <v>110</v>
      </c>
    </row>
    <row r="4906" spans="1:4" x14ac:dyDescent="0.2">
      <c r="A4906" s="143" t="s">
        <v>12335</v>
      </c>
      <c r="B4906" s="10" t="s">
        <v>12334</v>
      </c>
      <c r="C4906" s="143" t="s">
        <v>105</v>
      </c>
      <c r="D4906" s="142" t="s">
        <v>105</v>
      </c>
    </row>
    <row r="4907" spans="1:4" x14ac:dyDescent="0.2">
      <c r="A4907" s="143" t="s">
        <v>12336</v>
      </c>
      <c r="B4907" s="10" t="s">
        <v>12334</v>
      </c>
      <c r="C4907" s="143">
        <v>1000</v>
      </c>
      <c r="D4907" s="142">
        <v>100</v>
      </c>
    </row>
    <row r="4908" spans="1:4" x14ac:dyDescent="0.2">
      <c r="A4908" s="143" t="s">
        <v>9693</v>
      </c>
      <c r="B4908" s="10" t="s">
        <v>9692</v>
      </c>
      <c r="C4908" s="143" t="s">
        <v>105</v>
      </c>
      <c r="D4908" s="142" t="s">
        <v>105</v>
      </c>
    </row>
    <row r="4909" spans="1:4" x14ac:dyDescent="0.2">
      <c r="A4909" s="143" t="s">
        <v>1948</v>
      </c>
      <c r="B4909" s="10" t="s">
        <v>1947</v>
      </c>
      <c r="C4909" s="143" t="s">
        <v>105</v>
      </c>
      <c r="D4909" s="142" t="s">
        <v>105</v>
      </c>
    </row>
    <row r="4910" spans="1:4" x14ac:dyDescent="0.2">
      <c r="A4910" s="143" t="s">
        <v>10747</v>
      </c>
      <c r="B4910" s="10" t="s">
        <v>10746</v>
      </c>
      <c r="C4910" s="143" t="s">
        <v>105</v>
      </c>
      <c r="D4910" s="142" t="s">
        <v>105</v>
      </c>
    </row>
    <row r="4911" spans="1:4" x14ac:dyDescent="0.2">
      <c r="A4911" s="143" t="s">
        <v>6167</v>
      </c>
      <c r="B4911" s="10" t="s">
        <v>6166</v>
      </c>
      <c r="C4911" s="143">
        <v>1000</v>
      </c>
      <c r="D4911" s="142">
        <v>100</v>
      </c>
    </row>
    <row r="4912" spans="1:4" x14ac:dyDescent="0.2">
      <c r="A4912" s="143" t="s">
        <v>6610</v>
      </c>
      <c r="B4912" s="10" t="s">
        <v>6609</v>
      </c>
      <c r="C4912" s="143">
        <v>51</v>
      </c>
      <c r="D4912" s="142">
        <v>7.5</v>
      </c>
    </row>
    <row r="4913" spans="1:4" x14ac:dyDescent="0.2">
      <c r="A4913" s="143" t="s">
        <v>7213</v>
      </c>
      <c r="B4913" s="10" t="s">
        <v>7212</v>
      </c>
      <c r="C4913" s="143">
        <v>50</v>
      </c>
      <c r="D4913" s="142">
        <v>5</v>
      </c>
    </row>
    <row r="4914" spans="1:4" x14ac:dyDescent="0.2">
      <c r="A4914" s="143" t="s">
        <v>10319</v>
      </c>
      <c r="B4914" s="10" t="s">
        <v>10318</v>
      </c>
      <c r="C4914" s="143">
        <v>100</v>
      </c>
      <c r="D4914" s="142">
        <v>10</v>
      </c>
    </row>
    <row r="4915" spans="1:4" x14ac:dyDescent="0.2">
      <c r="A4915" s="143" t="s">
        <v>7384</v>
      </c>
      <c r="B4915" s="10" t="s">
        <v>7383</v>
      </c>
      <c r="C4915" s="143">
        <v>50</v>
      </c>
      <c r="D4915" s="142">
        <v>5</v>
      </c>
    </row>
    <row r="4916" spans="1:4" x14ac:dyDescent="0.2">
      <c r="A4916" s="143" t="s">
        <v>264</v>
      </c>
      <c r="B4916" s="10" t="s">
        <v>263</v>
      </c>
      <c r="C4916" s="143">
        <v>10</v>
      </c>
      <c r="D4916" s="142">
        <v>1</v>
      </c>
    </row>
    <row r="4917" spans="1:4" x14ac:dyDescent="0.2">
      <c r="A4917" s="143" t="s">
        <v>6612</v>
      </c>
      <c r="B4917" s="10" t="s">
        <v>6611</v>
      </c>
      <c r="C4917" s="143">
        <v>600</v>
      </c>
      <c r="D4917" s="142">
        <v>60</v>
      </c>
    </row>
    <row r="4918" spans="1:4" x14ac:dyDescent="0.2">
      <c r="A4918" s="143" t="s">
        <v>10888</v>
      </c>
      <c r="B4918" s="10" t="s">
        <v>10887</v>
      </c>
      <c r="C4918" s="143" t="s">
        <v>105</v>
      </c>
      <c r="D4918" s="142" t="s">
        <v>105</v>
      </c>
    </row>
    <row r="4919" spans="1:4" x14ac:dyDescent="0.2">
      <c r="A4919" s="143" t="s">
        <v>10717</v>
      </c>
      <c r="B4919" s="10" t="s">
        <v>10716</v>
      </c>
      <c r="C4919" s="143" t="s">
        <v>105</v>
      </c>
      <c r="D4919" s="142" t="s">
        <v>105</v>
      </c>
    </row>
    <row r="4920" spans="1:4" x14ac:dyDescent="0.2">
      <c r="A4920" s="143" t="s">
        <v>12430</v>
      </c>
      <c r="B4920" s="10" t="s">
        <v>12429</v>
      </c>
      <c r="C4920" s="143">
        <v>20</v>
      </c>
      <c r="D4920" s="142">
        <v>2</v>
      </c>
    </row>
    <row r="4921" spans="1:4" x14ac:dyDescent="0.2">
      <c r="A4921" s="143" t="s">
        <v>7108</v>
      </c>
      <c r="B4921" s="10" t="s">
        <v>7107</v>
      </c>
      <c r="C4921" s="143" t="s">
        <v>105</v>
      </c>
      <c r="D4921" s="142" t="s">
        <v>105</v>
      </c>
    </row>
    <row r="4922" spans="1:4" x14ac:dyDescent="0.2">
      <c r="A4922" s="143" t="s">
        <v>7109</v>
      </c>
      <c r="B4922" s="10" t="s">
        <v>7107</v>
      </c>
      <c r="C4922" s="143">
        <v>1000</v>
      </c>
      <c r="D4922" s="142">
        <v>100</v>
      </c>
    </row>
    <row r="4923" spans="1:4" x14ac:dyDescent="0.2">
      <c r="A4923" s="143" t="s">
        <v>12338</v>
      </c>
      <c r="B4923" s="10" t="s">
        <v>12337</v>
      </c>
      <c r="C4923" s="143" t="s">
        <v>105</v>
      </c>
      <c r="D4923" s="142" t="s">
        <v>105</v>
      </c>
    </row>
    <row r="4924" spans="1:4" x14ac:dyDescent="0.2">
      <c r="A4924" s="143" t="s">
        <v>12339</v>
      </c>
      <c r="B4924" s="10" t="s">
        <v>12337</v>
      </c>
      <c r="C4924" s="143">
        <v>1000</v>
      </c>
      <c r="D4924" s="142">
        <v>100</v>
      </c>
    </row>
    <row r="4925" spans="1:4" x14ac:dyDescent="0.2">
      <c r="A4925" s="143" t="s">
        <v>3692</v>
      </c>
      <c r="B4925" s="10" t="s">
        <v>3691</v>
      </c>
      <c r="C4925" s="143">
        <v>5700</v>
      </c>
      <c r="D4925" s="142">
        <v>570</v>
      </c>
    </row>
    <row r="4926" spans="1:4" x14ac:dyDescent="0.2">
      <c r="A4926" s="143" t="s">
        <v>990</v>
      </c>
      <c r="B4926" s="10" t="s">
        <v>989</v>
      </c>
      <c r="C4926" s="143">
        <v>16400</v>
      </c>
      <c r="D4926" s="142">
        <v>1640</v>
      </c>
    </row>
    <row r="4927" spans="1:4" x14ac:dyDescent="0.2">
      <c r="A4927" s="143" t="s">
        <v>6097</v>
      </c>
      <c r="B4927" s="10" t="s">
        <v>6096</v>
      </c>
      <c r="C4927" s="143">
        <v>13</v>
      </c>
      <c r="D4927" s="142">
        <v>1.3</v>
      </c>
    </row>
    <row r="4928" spans="1:4" x14ac:dyDescent="0.2">
      <c r="A4928" s="143" t="s">
        <v>10890</v>
      </c>
      <c r="B4928" s="10" t="s">
        <v>10889</v>
      </c>
      <c r="C4928" s="143">
        <v>27</v>
      </c>
      <c r="D4928" s="142">
        <v>2</v>
      </c>
    </row>
    <row r="4929" spans="1:4" x14ac:dyDescent="0.2">
      <c r="A4929" s="143" t="s">
        <v>3654</v>
      </c>
      <c r="B4929" s="10" t="s">
        <v>3653</v>
      </c>
      <c r="C4929" s="143">
        <v>600</v>
      </c>
      <c r="D4929" s="142">
        <v>60</v>
      </c>
    </row>
    <row r="4930" spans="1:4" x14ac:dyDescent="0.2">
      <c r="A4930" s="143" t="s">
        <v>3724</v>
      </c>
      <c r="B4930" s="10" t="s">
        <v>3723</v>
      </c>
      <c r="C4930" s="143">
        <v>600</v>
      </c>
      <c r="D4930" s="142">
        <v>60</v>
      </c>
    </row>
    <row r="4931" spans="1:4" x14ac:dyDescent="0.2">
      <c r="A4931" s="143" t="s">
        <v>10695</v>
      </c>
      <c r="B4931" s="10" t="s">
        <v>10694</v>
      </c>
      <c r="C4931" s="143">
        <v>250</v>
      </c>
      <c r="D4931" s="142">
        <v>25</v>
      </c>
    </row>
    <row r="4932" spans="1:4" x14ac:dyDescent="0.2">
      <c r="A4932" s="143" t="s">
        <v>10210</v>
      </c>
      <c r="B4932" s="10" t="s">
        <v>10209</v>
      </c>
      <c r="C4932" s="143" t="s">
        <v>105</v>
      </c>
      <c r="D4932" s="142" t="s">
        <v>105</v>
      </c>
    </row>
    <row r="4933" spans="1:4" x14ac:dyDescent="0.2">
      <c r="A4933" s="143" t="s">
        <v>340</v>
      </c>
      <c r="B4933" s="10" t="s">
        <v>339</v>
      </c>
      <c r="C4933" s="143">
        <v>62000</v>
      </c>
      <c r="D4933" s="142">
        <v>6200</v>
      </c>
    </row>
    <row r="4934" spans="1:4" x14ac:dyDescent="0.2">
      <c r="A4934" s="143" t="s">
        <v>11585</v>
      </c>
      <c r="B4934" s="10" t="s">
        <v>11584</v>
      </c>
      <c r="C4934" s="143">
        <v>100</v>
      </c>
      <c r="D4934" s="142">
        <v>10</v>
      </c>
    </row>
    <row r="4935" spans="1:4" x14ac:dyDescent="0.2">
      <c r="A4935" s="143" t="s">
        <v>7685</v>
      </c>
      <c r="B4935" s="10" t="s">
        <v>7684</v>
      </c>
      <c r="C4935" s="143">
        <v>100</v>
      </c>
      <c r="D4935" s="142">
        <v>10</v>
      </c>
    </row>
    <row r="4936" spans="1:4" x14ac:dyDescent="0.2">
      <c r="A4936" s="143" t="s">
        <v>3200</v>
      </c>
      <c r="B4936" s="10" t="s">
        <v>3199</v>
      </c>
      <c r="C4936" s="143">
        <v>1700</v>
      </c>
      <c r="D4936" s="142">
        <v>170</v>
      </c>
    </row>
    <row r="4937" spans="1:4" x14ac:dyDescent="0.2">
      <c r="A4937" s="143" t="s">
        <v>5294</v>
      </c>
      <c r="B4937" s="10" t="s">
        <v>5293</v>
      </c>
      <c r="C4937" s="143">
        <v>1700</v>
      </c>
      <c r="D4937" s="142">
        <v>170</v>
      </c>
    </row>
    <row r="4938" spans="1:4" x14ac:dyDescent="0.2">
      <c r="A4938" s="143" t="s">
        <v>8271</v>
      </c>
      <c r="B4938" s="10" t="s">
        <v>8270</v>
      </c>
      <c r="C4938" s="143">
        <v>25</v>
      </c>
      <c r="D4938" s="142">
        <v>2.5</v>
      </c>
    </row>
    <row r="4939" spans="1:4" x14ac:dyDescent="0.2">
      <c r="A4939" s="143" t="s">
        <v>7552</v>
      </c>
      <c r="B4939" s="10" t="s">
        <v>7551</v>
      </c>
      <c r="C4939" s="143" t="s">
        <v>105</v>
      </c>
      <c r="D4939" s="142" t="s">
        <v>105</v>
      </c>
    </row>
    <row r="4940" spans="1:4" x14ac:dyDescent="0.2">
      <c r="A4940" s="143" t="s">
        <v>10343</v>
      </c>
      <c r="B4940" s="10" t="s">
        <v>10342</v>
      </c>
      <c r="C4940" s="143">
        <v>100</v>
      </c>
      <c r="D4940" s="142">
        <v>10</v>
      </c>
    </row>
    <row r="4941" spans="1:4" x14ac:dyDescent="0.2">
      <c r="A4941" s="143" t="s">
        <v>3623</v>
      </c>
      <c r="B4941" s="10" t="s">
        <v>3622</v>
      </c>
      <c r="C4941" s="143">
        <v>600</v>
      </c>
      <c r="D4941" s="142">
        <v>60</v>
      </c>
    </row>
    <row r="4942" spans="1:4" x14ac:dyDescent="0.2">
      <c r="A4942" s="143" t="s">
        <v>3597</v>
      </c>
      <c r="B4942" s="10" t="s">
        <v>3596</v>
      </c>
      <c r="C4942" s="143">
        <v>600</v>
      </c>
      <c r="D4942" s="142">
        <v>60</v>
      </c>
    </row>
    <row r="4943" spans="1:4" x14ac:dyDescent="0.2">
      <c r="A4943" s="143" t="s">
        <v>8768</v>
      </c>
      <c r="B4943" s="10" t="s">
        <v>8767</v>
      </c>
      <c r="C4943" s="143">
        <v>2.5</v>
      </c>
      <c r="D4943" s="142">
        <v>0.25</v>
      </c>
    </row>
    <row r="4944" spans="1:4" x14ac:dyDescent="0.2">
      <c r="A4944" s="143" t="s">
        <v>4687</v>
      </c>
      <c r="B4944" s="10" t="s">
        <v>4686</v>
      </c>
      <c r="C4944" s="143">
        <v>40</v>
      </c>
      <c r="D4944" s="142">
        <v>4</v>
      </c>
    </row>
    <row r="4945" spans="1:4" x14ac:dyDescent="0.2">
      <c r="A4945" s="143" t="s">
        <v>7680</v>
      </c>
      <c r="B4945" s="10" t="s">
        <v>7679</v>
      </c>
      <c r="C4945" s="143" t="s">
        <v>105</v>
      </c>
      <c r="D4945" s="142" t="s">
        <v>105</v>
      </c>
    </row>
    <row r="4946" spans="1:4" x14ac:dyDescent="0.2">
      <c r="A4946" s="143" t="s">
        <v>7681</v>
      </c>
      <c r="B4946" s="10" t="s">
        <v>7679</v>
      </c>
      <c r="C4946" s="143">
        <v>1000</v>
      </c>
      <c r="D4946" s="142">
        <v>100</v>
      </c>
    </row>
    <row r="4947" spans="1:4" x14ac:dyDescent="0.2">
      <c r="A4947" s="143" t="s">
        <v>6464</v>
      </c>
      <c r="B4947" s="10" t="s">
        <v>6463</v>
      </c>
      <c r="C4947" s="143">
        <v>360</v>
      </c>
      <c r="D4947" s="142">
        <v>36</v>
      </c>
    </row>
    <row r="4948" spans="1:4" x14ac:dyDescent="0.2">
      <c r="A4948" s="143" t="s">
        <v>4620</v>
      </c>
      <c r="B4948" s="10" t="s">
        <v>4619</v>
      </c>
      <c r="C4948" s="143" t="s">
        <v>105</v>
      </c>
      <c r="D4948" s="142" t="s">
        <v>105</v>
      </c>
    </row>
    <row r="4949" spans="1:4" x14ac:dyDescent="0.2">
      <c r="A4949" s="143" t="s">
        <v>4621</v>
      </c>
      <c r="B4949" s="10" t="s">
        <v>4619</v>
      </c>
      <c r="C4949" s="143">
        <v>640</v>
      </c>
      <c r="D4949" s="142">
        <v>64</v>
      </c>
    </row>
    <row r="4950" spans="1:4" x14ac:dyDescent="0.2">
      <c r="A4950" s="143" t="s">
        <v>8529</v>
      </c>
      <c r="B4950" s="10" t="s">
        <v>8528</v>
      </c>
      <c r="C4950" s="143">
        <v>1000</v>
      </c>
      <c r="D4950" s="142">
        <v>100</v>
      </c>
    </row>
    <row r="4951" spans="1:4" x14ac:dyDescent="0.2">
      <c r="A4951" s="143" t="s">
        <v>9787</v>
      </c>
      <c r="B4951" s="10" t="s">
        <v>9786</v>
      </c>
      <c r="C4951" s="143">
        <v>1000</v>
      </c>
      <c r="D4951" s="142">
        <v>100</v>
      </c>
    </row>
    <row r="4952" spans="1:4" x14ac:dyDescent="0.2">
      <c r="A4952" s="143" t="s">
        <v>1163</v>
      </c>
      <c r="B4952" s="10" t="s">
        <v>1162</v>
      </c>
      <c r="C4952" s="143">
        <v>3700</v>
      </c>
      <c r="D4952" s="142">
        <v>370</v>
      </c>
    </row>
    <row r="4953" spans="1:4" x14ac:dyDescent="0.2">
      <c r="A4953" s="143" t="s">
        <v>2374</v>
      </c>
      <c r="B4953" s="10" t="s">
        <v>2373</v>
      </c>
      <c r="C4953" s="143">
        <v>100</v>
      </c>
      <c r="D4953" s="142">
        <v>10</v>
      </c>
    </row>
    <row r="4954" spans="1:4" x14ac:dyDescent="0.2">
      <c r="A4954" s="143" t="s">
        <v>8898</v>
      </c>
      <c r="B4954" s="10" t="s">
        <v>8897</v>
      </c>
      <c r="C4954" s="143" t="s">
        <v>105</v>
      </c>
      <c r="D4954" s="142" t="s">
        <v>105</v>
      </c>
    </row>
    <row r="4955" spans="1:4" x14ac:dyDescent="0.2">
      <c r="A4955" s="143" t="s">
        <v>6219</v>
      </c>
      <c r="B4955" s="10" t="s">
        <v>6218</v>
      </c>
      <c r="C4955" s="143" t="s">
        <v>105</v>
      </c>
      <c r="D4955" s="142" t="s">
        <v>105</v>
      </c>
    </row>
    <row r="4956" spans="1:4" x14ac:dyDescent="0.2">
      <c r="A4956" s="143" t="s">
        <v>6220</v>
      </c>
      <c r="B4956" s="10" t="s">
        <v>6218</v>
      </c>
      <c r="C4956" s="143">
        <v>1000</v>
      </c>
      <c r="D4956" s="142">
        <v>100</v>
      </c>
    </row>
    <row r="4957" spans="1:4" x14ac:dyDescent="0.2">
      <c r="A4957" s="143" t="s">
        <v>3670</v>
      </c>
      <c r="B4957" s="10" t="s">
        <v>3669</v>
      </c>
      <c r="C4957" s="143">
        <v>2450</v>
      </c>
      <c r="D4957" s="142">
        <v>245</v>
      </c>
    </row>
    <row r="4958" spans="1:4" x14ac:dyDescent="0.2">
      <c r="A4958" s="143" t="s">
        <v>7620</v>
      </c>
      <c r="B4958" s="10" t="s">
        <v>7619</v>
      </c>
      <c r="C4958" s="143" t="s">
        <v>105</v>
      </c>
      <c r="D4958" s="142" t="s">
        <v>105</v>
      </c>
    </row>
    <row r="4959" spans="1:4" x14ac:dyDescent="0.2">
      <c r="A4959" s="143" t="s">
        <v>10985</v>
      </c>
      <c r="B4959" s="10" t="s">
        <v>10984</v>
      </c>
      <c r="C4959" s="143" t="s">
        <v>105</v>
      </c>
      <c r="D4959" s="142" t="s">
        <v>105</v>
      </c>
    </row>
    <row r="4960" spans="1:4" x14ac:dyDescent="0.2">
      <c r="A4960" s="143" t="s">
        <v>10986</v>
      </c>
      <c r="B4960" s="10" t="s">
        <v>10984</v>
      </c>
      <c r="C4960" s="143">
        <v>1000</v>
      </c>
      <c r="D4960" s="142">
        <v>100</v>
      </c>
    </row>
    <row r="4961" spans="1:4" x14ac:dyDescent="0.2">
      <c r="A4961" s="143" t="s">
        <v>5574</v>
      </c>
      <c r="B4961" s="10" t="s">
        <v>5573</v>
      </c>
      <c r="C4961" s="143">
        <v>470</v>
      </c>
      <c r="D4961" s="142">
        <v>47</v>
      </c>
    </row>
    <row r="4962" spans="1:4" x14ac:dyDescent="0.2">
      <c r="A4962" s="143" t="s">
        <v>12378</v>
      </c>
      <c r="B4962" s="10" t="s">
        <v>12377</v>
      </c>
      <c r="C4962" s="143">
        <v>1200</v>
      </c>
      <c r="D4962" s="142">
        <v>120</v>
      </c>
    </row>
    <row r="4963" spans="1:4" x14ac:dyDescent="0.2">
      <c r="A4963" s="143" t="s">
        <v>9186</v>
      </c>
      <c r="B4963" s="10" t="s">
        <v>9185</v>
      </c>
      <c r="C4963" s="143" t="s">
        <v>105</v>
      </c>
      <c r="D4963" s="142" t="s">
        <v>105</v>
      </c>
    </row>
    <row r="4964" spans="1:4" x14ac:dyDescent="0.2">
      <c r="A4964" s="143" t="s">
        <v>10836</v>
      </c>
      <c r="B4964" s="10" t="s">
        <v>10835</v>
      </c>
      <c r="C4964" s="143">
        <v>50</v>
      </c>
      <c r="D4964" s="142">
        <v>5</v>
      </c>
    </row>
    <row r="4965" spans="1:4" x14ac:dyDescent="0.2">
      <c r="A4965" s="143" t="s">
        <v>3354</v>
      </c>
      <c r="B4965" s="10" t="s">
        <v>3353</v>
      </c>
      <c r="C4965" s="143">
        <v>1500</v>
      </c>
      <c r="D4965" s="142">
        <v>150</v>
      </c>
    </row>
    <row r="4966" spans="1:4" x14ac:dyDescent="0.2">
      <c r="A4966" s="143" t="s">
        <v>2355</v>
      </c>
      <c r="B4966" s="10" t="s">
        <v>2354</v>
      </c>
      <c r="C4966" s="143">
        <v>3500</v>
      </c>
      <c r="D4966" s="142">
        <v>350</v>
      </c>
    </row>
    <row r="4967" spans="1:4" x14ac:dyDescent="0.2">
      <c r="A4967" s="143" t="s">
        <v>8726</v>
      </c>
      <c r="B4967" s="10" t="s">
        <v>8725</v>
      </c>
      <c r="C4967" s="143" t="s">
        <v>105</v>
      </c>
      <c r="D4967" s="142" t="s">
        <v>105</v>
      </c>
    </row>
    <row r="4968" spans="1:4" x14ac:dyDescent="0.2">
      <c r="A4968" s="143" t="s">
        <v>2983</v>
      </c>
      <c r="B4968" s="10" t="s">
        <v>2982</v>
      </c>
      <c r="C4968" s="143">
        <v>80</v>
      </c>
      <c r="D4968" s="142">
        <v>8</v>
      </c>
    </row>
    <row r="4969" spans="1:4" x14ac:dyDescent="0.2">
      <c r="A4969" s="143" t="s">
        <v>9765</v>
      </c>
      <c r="B4969" s="10" t="s">
        <v>9764</v>
      </c>
      <c r="C4969" s="143">
        <v>1250</v>
      </c>
      <c r="D4969" s="142">
        <v>125</v>
      </c>
    </row>
    <row r="4970" spans="1:4" x14ac:dyDescent="0.2">
      <c r="A4970" s="143" t="s">
        <v>4332</v>
      </c>
      <c r="B4970" s="10" t="s">
        <v>4331</v>
      </c>
      <c r="C4970" s="143" t="s">
        <v>105</v>
      </c>
      <c r="D4970" s="142" t="s">
        <v>105</v>
      </c>
    </row>
    <row r="4971" spans="1:4" x14ac:dyDescent="0.2">
      <c r="A4971" s="143" t="s">
        <v>4333</v>
      </c>
      <c r="B4971" s="10" t="s">
        <v>4331</v>
      </c>
      <c r="C4971" s="143">
        <v>600</v>
      </c>
      <c r="D4971" s="142">
        <v>60</v>
      </c>
    </row>
    <row r="4972" spans="1:4" x14ac:dyDescent="0.2">
      <c r="A4972" s="143" t="s">
        <v>7812</v>
      </c>
      <c r="B4972" s="10" t="s">
        <v>7811</v>
      </c>
      <c r="C4972" s="143">
        <v>3500</v>
      </c>
      <c r="D4972" s="142">
        <v>350</v>
      </c>
    </row>
    <row r="4973" spans="1:4" x14ac:dyDescent="0.2">
      <c r="A4973" s="143" t="s">
        <v>3108</v>
      </c>
      <c r="B4973" s="10" t="s">
        <v>3107</v>
      </c>
      <c r="C4973" s="143">
        <v>5</v>
      </c>
      <c r="D4973" s="142">
        <v>0.5</v>
      </c>
    </row>
    <row r="4974" spans="1:4" x14ac:dyDescent="0.2">
      <c r="A4974" s="143" t="s">
        <v>2214</v>
      </c>
      <c r="B4974" s="10" t="s">
        <v>2213</v>
      </c>
      <c r="C4974" s="143" t="s">
        <v>105</v>
      </c>
      <c r="D4974" s="142" t="s">
        <v>105</v>
      </c>
    </row>
    <row r="4975" spans="1:4" x14ac:dyDescent="0.2">
      <c r="A4975" s="143" t="s">
        <v>10277</v>
      </c>
      <c r="B4975" s="10" t="s">
        <v>10276</v>
      </c>
      <c r="C4975" s="143" t="s">
        <v>105</v>
      </c>
      <c r="D4975" s="142" t="s">
        <v>105</v>
      </c>
    </row>
    <row r="4976" spans="1:4" x14ac:dyDescent="0.2">
      <c r="A4976" s="143" t="s">
        <v>10278</v>
      </c>
      <c r="B4976" s="10" t="s">
        <v>10276</v>
      </c>
      <c r="C4976" s="143">
        <v>1000</v>
      </c>
      <c r="D4976" s="142">
        <v>100</v>
      </c>
    </row>
    <row r="4977" spans="1:4" x14ac:dyDescent="0.2">
      <c r="A4977" s="143" t="s">
        <v>9933</v>
      </c>
      <c r="B4977" s="10" t="s">
        <v>9932</v>
      </c>
      <c r="C4977" s="143">
        <v>100</v>
      </c>
      <c r="D4977" s="142">
        <v>10</v>
      </c>
    </row>
    <row r="4978" spans="1:4" x14ac:dyDescent="0.2">
      <c r="A4978" s="143" t="s">
        <v>2460</v>
      </c>
      <c r="B4978" s="10" t="s">
        <v>2459</v>
      </c>
      <c r="C4978" s="143" t="s">
        <v>105</v>
      </c>
      <c r="D4978" s="142" t="s">
        <v>105</v>
      </c>
    </row>
    <row r="4979" spans="1:4" x14ac:dyDescent="0.2">
      <c r="A4979" s="143" t="s">
        <v>4755</v>
      </c>
      <c r="B4979" s="10" t="s">
        <v>4754</v>
      </c>
      <c r="C4979" s="143" t="s">
        <v>105</v>
      </c>
      <c r="D4979" s="142" t="s">
        <v>105</v>
      </c>
    </row>
    <row r="4980" spans="1:4" x14ac:dyDescent="0.2">
      <c r="A4980" s="143" t="s">
        <v>7010</v>
      </c>
      <c r="B4980" s="10" t="s">
        <v>7009</v>
      </c>
      <c r="C4980" s="143" t="s">
        <v>105</v>
      </c>
      <c r="D4980" s="142" t="s">
        <v>105</v>
      </c>
    </row>
    <row r="4981" spans="1:4" x14ac:dyDescent="0.2">
      <c r="A4981" s="143" t="s">
        <v>7011</v>
      </c>
      <c r="B4981" s="10" t="s">
        <v>7009</v>
      </c>
      <c r="C4981" s="143">
        <v>1000</v>
      </c>
      <c r="D4981" s="142">
        <v>100</v>
      </c>
    </row>
    <row r="4982" spans="1:4" x14ac:dyDescent="0.2">
      <c r="A4982" s="143" t="s">
        <v>9271</v>
      </c>
      <c r="B4982" s="10" t="s">
        <v>9270</v>
      </c>
      <c r="C4982" s="143">
        <v>30</v>
      </c>
      <c r="D4982" s="142">
        <v>3</v>
      </c>
    </row>
    <row r="4983" spans="1:4" x14ac:dyDescent="0.2">
      <c r="A4983" s="143" t="s">
        <v>3935</v>
      </c>
      <c r="B4983" s="10" t="s">
        <v>3934</v>
      </c>
      <c r="C4983" s="143" t="s">
        <v>105</v>
      </c>
      <c r="D4983" s="142" t="s">
        <v>105</v>
      </c>
    </row>
    <row r="4984" spans="1:4" x14ac:dyDescent="0.2">
      <c r="A4984" s="143" t="s">
        <v>3936</v>
      </c>
      <c r="B4984" s="10" t="s">
        <v>3934</v>
      </c>
      <c r="C4984" s="143">
        <v>1000</v>
      </c>
      <c r="D4984" s="142">
        <v>100</v>
      </c>
    </row>
    <row r="4985" spans="1:4" x14ac:dyDescent="0.2">
      <c r="A4985" s="143" t="s">
        <v>1309</v>
      </c>
      <c r="B4985" s="10" t="s">
        <v>1308</v>
      </c>
      <c r="C4985" s="143">
        <v>50</v>
      </c>
      <c r="D4985" s="142">
        <v>5</v>
      </c>
    </row>
    <row r="4986" spans="1:4" x14ac:dyDescent="0.2">
      <c r="A4986" s="143" t="s">
        <v>1310</v>
      </c>
      <c r="B4986" s="10" t="s">
        <v>1308</v>
      </c>
      <c r="C4986" s="143">
        <v>800</v>
      </c>
      <c r="D4986" s="142">
        <v>80</v>
      </c>
    </row>
    <row r="4987" spans="1:4" x14ac:dyDescent="0.2">
      <c r="A4987" s="143" t="s">
        <v>9521</v>
      </c>
      <c r="B4987" s="10" t="s">
        <v>9520</v>
      </c>
      <c r="C4987" s="143" t="s">
        <v>105</v>
      </c>
      <c r="D4987" s="142" t="s">
        <v>105</v>
      </c>
    </row>
    <row r="4988" spans="1:4" x14ac:dyDescent="0.2">
      <c r="A4988" s="143" t="s">
        <v>8385</v>
      </c>
      <c r="B4988" s="10" t="s">
        <v>8384</v>
      </c>
      <c r="C4988" s="143" t="s">
        <v>105</v>
      </c>
      <c r="D4988" s="142" t="s">
        <v>105</v>
      </c>
    </row>
    <row r="4989" spans="1:4" x14ac:dyDescent="0.2">
      <c r="A4989" s="143" t="s">
        <v>8386</v>
      </c>
      <c r="B4989" s="10" t="s">
        <v>8384</v>
      </c>
      <c r="C4989" s="143">
        <v>2500</v>
      </c>
      <c r="D4989" s="142">
        <v>250</v>
      </c>
    </row>
    <row r="4990" spans="1:4" x14ac:dyDescent="0.2">
      <c r="A4990" s="143" t="s">
        <v>6515</v>
      </c>
      <c r="B4990" s="10" t="s">
        <v>6514</v>
      </c>
      <c r="C4990" s="143" t="s">
        <v>105</v>
      </c>
      <c r="D4990" s="142" t="s">
        <v>105</v>
      </c>
    </row>
    <row r="4991" spans="1:4" x14ac:dyDescent="0.2">
      <c r="A4991" s="143" t="s">
        <v>10862</v>
      </c>
      <c r="B4991" s="10" t="s">
        <v>10861</v>
      </c>
      <c r="C4991" s="143">
        <v>3500</v>
      </c>
      <c r="D4991" s="142">
        <v>350</v>
      </c>
    </row>
    <row r="4992" spans="1:4" x14ac:dyDescent="0.2">
      <c r="A4992" s="143" t="s">
        <v>9847</v>
      </c>
      <c r="B4992" s="10" t="s">
        <v>9846</v>
      </c>
      <c r="C4992" s="143">
        <v>3500</v>
      </c>
      <c r="D4992" s="142">
        <v>350</v>
      </c>
    </row>
    <row r="4993" spans="1:4" x14ac:dyDescent="0.2">
      <c r="A4993" s="143" t="s">
        <v>6420</v>
      </c>
      <c r="B4993" s="10" t="s">
        <v>6419</v>
      </c>
      <c r="C4993" s="143">
        <v>3500</v>
      </c>
      <c r="D4993" s="142">
        <v>350</v>
      </c>
    </row>
    <row r="4994" spans="1:4" x14ac:dyDescent="0.2">
      <c r="A4994" s="143" t="s">
        <v>4800</v>
      </c>
      <c r="B4994" s="10" t="s">
        <v>4799</v>
      </c>
      <c r="C4994" s="143">
        <v>100</v>
      </c>
      <c r="D4994" s="142">
        <v>10</v>
      </c>
    </row>
    <row r="4995" spans="1:4" x14ac:dyDescent="0.2">
      <c r="A4995" s="143" t="s">
        <v>8338</v>
      </c>
      <c r="B4995" s="10" t="s">
        <v>8337</v>
      </c>
      <c r="C4995" s="143">
        <v>100</v>
      </c>
      <c r="D4995" s="142">
        <v>10</v>
      </c>
    </row>
    <row r="4996" spans="1:4" x14ac:dyDescent="0.2">
      <c r="A4996" s="143" t="s">
        <v>2250</v>
      </c>
      <c r="B4996" s="10" t="s">
        <v>2249</v>
      </c>
      <c r="C4996" s="143">
        <v>280</v>
      </c>
      <c r="D4996" s="142">
        <v>28</v>
      </c>
    </row>
    <row r="4997" spans="1:4" x14ac:dyDescent="0.2">
      <c r="A4997" s="143" t="s">
        <v>855</v>
      </c>
      <c r="B4997" s="10" t="s">
        <v>854</v>
      </c>
      <c r="C4997" s="143">
        <v>940</v>
      </c>
      <c r="D4997" s="142">
        <v>94</v>
      </c>
    </row>
    <row r="4998" spans="1:4" x14ac:dyDescent="0.2">
      <c r="A4998" s="143" t="s">
        <v>4166</v>
      </c>
      <c r="B4998" s="10" t="s">
        <v>4165</v>
      </c>
      <c r="C4998" s="143">
        <v>1250</v>
      </c>
      <c r="D4998" s="142">
        <v>125</v>
      </c>
    </row>
    <row r="4999" spans="1:4" x14ac:dyDescent="0.2">
      <c r="A4999" s="143" t="s">
        <v>10523</v>
      </c>
      <c r="B4999" s="10" t="s">
        <v>10522</v>
      </c>
      <c r="C4999" s="143" t="s">
        <v>105</v>
      </c>
      <c r="D4999" s="142" t="s">
        <v>105</v>
      </c>
    </row>
    <row r="5000" spans="1:4" x14ac:dyDescent="0.2">
      <c r="A5000" s="143" t="s">
        <v>9636</v>
      </c>
      <c r="B5000" s="10" t="s">
        <v>9635</v>
      </c>
      <c r="C5000" s="143" t="s">
        <v>105</v>
      </c>
      <c r="D5000" s="142" t="s">
        <v>105</v>
      </c>
    </row>
    <row r="5001" spans="1:4" x14ac:dyDescent="0.2">
      <c r="A5001" s="143" t="s">
        <v>8985</v>
      </c>
      <c r="B5001" s="10" t="s">
        <v>8984</v>
      </c>
      <c r="C5001" s="143">
        <v>10</v>
      </c>
      <c r="D5001" s="142">
        <v>1</v>
      </c>
    </row>
    <row r="5002" spans="1:4" x14ac:dyDescent="0.2">
      <c r="A5002" s="143" t="s">
        <v>12347</v>
      </c>
      <c r="B5002" s="10" t="s">
        <v>12346</v>
      </c>
      <c r="C5002" s="143" t="s">
        <v>105</v>
      </c>
      <c r="D5002" s="142" t="s">
        <v>105</v>
      </c>
    </row>
    <row r="5003" spans="1:4" x14ac:dyDescent="0.2">
      <c r="A5003" s="143" t="s">
        <v>3929</v>
      </c>
      <c r="B5003" s="10" t="s">
        <v>3928</v>
      </c>
      <c r="C5003" s="143" t="s">
        <v>105</v>
      </c>
      <c r="D5003" s="142" t="s">
        <v>105</v>
      </c>
    </row>
    <row r="5004" spans="1:4" x14ac:dyDescent="0.2">
      <c r="A5004" s="143" t="s">
        <v>3930</v>
      </c>
      <c r="B5004" s="10" t="s">
        <v>3928</v>
      </c>
      <c r="C5004" s="143">
        <v>600</v>
      </c>
      <c r="D5004" s="142">
        <v>60</v>
      </c>
    </row>
    <row r="5005" spans="1:4" x14ac:dyDescent="0.2">
      <c r="A5005" s="143" t="s">
        <v>4703</v>
      </c>
      <c r="B5005" s="10" t="s">
        <v>4702</v>
      </c>
      <c r="C5005" s="143">
        <v>0.21</v>
      </c>
      <c r="D5005" s="142">
        <v>1.6999999999999999E-3</v>
      </c>
    </row>
    <row r="5006" spans="1:4" x14ac:dyDescent="0.2">
      <c r="A5006" s="143" t="s">
        <v>6736</v>
      </c>
      <c r="B5006" s="10" t="s">
        <v>6735</v>
      </c>
      <c r="C5006" s="143">
        <v>10</v>
      </c>
      <c r="D5006" s="142">
        <v>1</v>
      </c>
    </row>
    <row r="5007" spans="1:4" x14ac:dyDescent="0.2">
      <c r="A5007" s="143" t="s">
        <v>8963</v>
      </c>
      <c r="B5007" s="10" t="s">
        <v>8962</v>
      </c>
      <c r="C5007" s="143">
        <v>125</v>
      </c>
      <c r="D5007" s="142">
        <v>12.5</v>
      </c>
    </row>
    <row r="5008" spans="1:4" x14ac:dyDescent="0.2">
      <c r="A5008" s="143" t="s">
        <v>947</v>
      </c>
      <c r="B5008" s="10" t="s">
        <v>946</v>
      </c>
      <c r="C5008" s="143" t="s">
        <v>105</v>
      </c>
      <c r="D5008" s="142" t="s">
        <v>105</v>
      </c>
    </row>
    <row r="5009" spans="1:4" x14ac:dyDescent="0.2">
      <c r="A5009" s="143" t="s">
        <v>3641</v>
      </c>
      <c r="B5009" s="10" t="s">
        <v>3640</v>
      </c>
      <c r="C5009" s="143">
        <v>600</v>
      </c>
      <c r="D5009" s="142">
        <v>60</v>
      </c>
    </row>
    <row r="5010" spans="1:4" x14ac:dyDescent="0.2">
      <c r="A5010" s="143" t="s">
        <v>8651</v>
      </c>
      <c r="B5010" s="10" t="s">
        <v>8650</v>
      </c>
      <c r="C5010" s="143" t="s">
        <v>105</v>
      </c>
      <c r="D5010" s="142" t="s">
        <v>105</v>
      </c>
    </row>
    <row r="5011" spans="1:4" x14ac:dyDescent="0.2">
      <c r="A5011" s="143" t="s">
        <v>8652</v>
      </c>
      <c r="B5011" s="10" t="s">
        <v>8650</v>
      </c>
      <c r="C5011" s="143">
        <v>1000</v>
      </c>
      <c r="D5011" s="142">
        <v>100</v>
      </c>
    </row>
    <row r="5012" spans="1:4" x14ac:dyDescent="0.2">
      <c r="A5012" s="143" t="s">
        <v>10321</v>
      </c>
      <c r="B5012" s="10" t="s">
        <v>10320</v>
      </c>
      <c r="C5012" s="143">
        <v>180</v>
      </c>
      <c r="D5012" s="142">
        <v>18</v>
      </c>
    </row>
    <row r="5013" spans="1:4" x14ac:dyDescent="0.2">
      <c r="A5013" s="143" t="s">
        <v>4820</v>
      </c>
      <c r="B5013" s="10" t="s">
        <v>4819</v>
      </c>
      <c r="C5013" s="143" t="s">
        <v>105</v>
      </c>
      <c r="D5013" s="142" t="s">
        <v>105</v>
      </c>
    </row>
    <row r="5014" spans="1:4" x14ac:dyDescent="0.2">
      <c r="A5014" s="143" t="s">
        <v>4821</v>
      </c>
      <c r="B5014" s="10" t="s">
        <v>4819</v>
      </c>
      <c r="C5014" s="143">
        <v>1000</v>
      </c>
      <c r="D5014" s="142">
        <v>100</v>
      </c>
    </row>
    <row r="5015" spans="1:4" x14ac:dyDescent="0.2">
      <c r="A5015" s="143" t="s">
        <v>8856</v>
      </c>
      <c r="B5015" s="10" t="s">
        <v>8855</v>
      </c>
      <c r="C5015" s="143" t="s">
        <v>105</v>
      </c>
      <c r="D5015" s="142" t="s">
        <v>105</v>
      </c>
    </row>
    <row r="5016" spans="1:4" x14ac:dyDescent="0.2">
      <c r="A5016" s="143" t="s">
        <v>382</v>
      </c>
      <c r="B5016" s="10" t="s">
        <v>381</v>
      </c>
      <c r="C5016" s="143">
        <v>3400</v>
      </c>
      <c r="D5016" s="142">
        <v>340</v>
      </c>
    </row>
    <row r="5017" spans="1:4" x14ac:dyDescent="0.2">
      <c r="A5017" s="143" t="s">
        <v>412</v>
      </c>
      <c r="B5017" s="10" t="s">
        <v>411</v>
      </c>
      <c r="C5017" s="143">
        <v>3400</v>
      </c>
      <c r="D5017" s="142">
        <v>340</v>
      </c>
    </row>
    <row r="5018" spans="1:4" x14ac:dyDescent="0.2">
      <c r="A5018" s="143" t="s">
        <v>7566</v>
      </c>
      <c r="B5018" s="10" t="s">
        <v>7565</v>
      </c>
      <c r="C5018" s="143" t="s">
        <v>105</v>
      </c>
      <c r="D5018" s="142" t="s">
        <v>105</v>
      </c>
    </row>
    <row r="5019" spans="1:4" x14ac:dyDescent="0.2">
      <c r="A5019" s="143" t="s">
        <v>7567</v>
      </c>
      <c r="B5019" s="10" t="s">
        <v>7565</v>
      </c>
      <c r="C5019" s="143">
        <v>1000</v>
      </c>
      <c r="D5019" s="142">
        <v>100</v>
      </c>
    </row>
    <row r="5020" spans="1:4" x14ac:dyDescent="0.2">
      <c r="A5020" s="143" t="s">
        <v>10544</v>
      </c>
      <c r="B5020" s="10" t="s">
        <v>10543</v>
      </c>
      <c r="C5020" s="143">
        <v>15</v>
      </c>
      <c r="D5020" s="142">
        <v>1.5</v>
      </c>
    </row>
    <row r="5021" spans="1:4" x14ac:dyDescent="0.2">
      <c r="A5021" s="143" t="s">
        <v>10736</v>
      </c>
      <c r="B5021" s="10" t="s">
        <v>10735</v>
      </c>
      <c r="C5021" s="143" t="s">
        <v>105</v>
      </c>
      <c r="D5021" s="142" t="s">
        <v>105</v>
      </c>
    </row>
    <row r="5022" spans="1:4" x14ac:dyDescent="0.2">
      <c r="A5022" s="143" t="s">
        <v>10732</v>
      </c>
      <c r="B5022" s="10" t="s">
        <v>10731</v>
      </c>
      <c r="C5022" s="143" t="s">
        <v>105</v>
      </c>
      <c r="D5022" s="142" t="s">
        <v>105</v>
      </c>
    </row>
    <row r="5023" spans="1:4" x14ac:dyDescent="0.2">
      <c r="A5023" s="143" t="s">
        <v>9564</v>
      </c>
      <c r="B5023" s="10" t="s">
        <v>9563</v>
      </c>
      <c r="C5023" s="143" t="s">
        <v>105</v>
      </c>
      <c r="D5023" s="142" t="s">
        <v>105</v>
      </c>
    </row>
    <row r="5024" spans="1:4" x14ac:dyDescent="0.2">
      <c r="A5024" s="143" t="s">
        <v>10745</v>
      </c>
      <c r="B5024" s="10" t="s">
        <v>10744</v>
      </c>
      <c r="C5024" s="143" t="s">
        <v>105</v>
      </c>
      <c r="D5024" s="142" t="s">
        <v>105</v>
      </c>
    </row>
    <row r="5025" spans="1:4" x14ac:dyDescent="0.2">
      <c r="A5025" s="143" t="s">
        <v>1463</v>
      </c>
      <c r="B5025" s="10" t="s">
        <v>1462</v>
      </c>
      <c r="C5025" s="143" t="s">
        <v>105</v>
      </c>
      <c r="D5025" s="142" t="s">
        <v>105</v>
      </c>
    </row>
    <row r="5026" spans="1:4" x14ac:dyDescent="0.2">
      <c r="A5026" s="143" t="s">
        <v>1464</v>
      </c>
      <c r="B5026" s="10" t="s">
        <v>1462</v>
      </c>
      <c r="C5026" s="143">
        <v>1000</v>
      </c>
      <c r="D5026" s="142">
        <v>100</v>
      </c>
    </row>
    <row r="5027" spans="1:4" x14ac:dyDescent="0.2">
      <c r="A5027" s="143" t="s">
        <v>3722</v>
      </c>
      <c r="B5027" s="10" t="s">
        <v>3721</v>
      </c>
      <c r="C5027" s="143">
        <v>600</v>
      </c>
      <c r="D5027" s="142">
        <v>60</v>
      </c>
    </row>
    <row r="5028" spans="1:4" x14ac:dyDescent="0.2">
      <c r="A5028" s="143" t="s">
        <v>1965</v>
      </c>
      <c r="B5028" s="10" t="s">
        <v>1964</v>
      </c>
      <c r="C5028" s="143">
        <v>20</v>
      </c>
      <c r="D5028" s="142">
        <v>2</v>
      </c>
    </row>
    <row r="5029" spans="1:4" x14ac:dyDescent="0.2">
      <c r="A5029" s="143" t="s">
        <v>4462</v>
      </c>
      <c r="B5029" s="10" t="s">
        <v>4461</v>
      </c>
      <c r="C5029" s="143">
        <v>420</v>
      </c>
      <c r="D5029" s="142">
        <v>42</v>
      </c>
    </row>
    <row r="5030" spans="1:4" x14ac:dyDescent="0.2">
      <c r="A5030" s="143" t="s">
        <v>10686</v>
      </c>
      <c r="B5030" s="10" t="s">
        <v>10685</v>
      </c>
      <c r="C5030" s="143">
        <v>30</v>
      </c>
      <c r="D5030" s="142">
        <v>3</v>
      </c>
    </row>
    <row r="5031" spans="1:4" x14ac:dyDescent="0.2">
      <c r="A5031" s="143" t="s">
        <v>7887</v>
      </c>
      <c r="B5031" s="10" t="s">
        <v>7886</v>
      </c>
      <c r="C5031" s="143">
        <v>0.7</v>
      </c>
      <c r="D5031" s="142">
        <v>0.1</v>
      </c>
    </row>
    <row r="5032" spans="1:4" x14ac:dyDescent="0.2">
      <c r="A5032" s="143" t="s">
        <v>6058</v>
      </c>
      <c r="B5032" s="10" t="s">
        <v>6057</v>
      </c>
      <c r="C5032" s="143">
        <v>100</v>
      </c>
      <c r="D5032" s="142">
        <v>10</v>
      </c>
    </row>
    <row r="5033" spans="1:4" x14ac:dyDescent="0.2">
      <c r="A5033" s="143" t="s">
        <v>315</v>
      </c>
      <c r="B5033" s="10" t="s">
        <v>314</v>
      </c>
      <c r="C5033" s="143" t="s">
        <v>105</v>
      </c>
      <c r="D5033" s="142" t="s">
        <v>105</v>
      </c>
    </row>
    <row r="5034" spans="1:4" x14ac:dyDescent="0.2">
      <c r="A5034" s="143" t="s">
        <v>9909</v>
      </c>
      <c r="B5034" s="10" t="s">
        <v>9908</v>
      </c>
      <c r="C5034" s="143">
        <v>50</v>
      </c>
      <c r="D5034" s="142">
        <v>5</v>
      </c>
    </row>
    <row r="5035" spans="1:4" x14ac:dyDescent="0.2">
      <c r="A5035" s="143" t="s">
        <v>1254</v>
      </c>
      <c r="B5035" s="10" t="s">
        <v>1253</v>
      </c>
      <c r="C5035" s="143">
        <v>2460</v>
      </c>
      <c r="D5035" s="142">
        <v>246</v>
      </c>
    </row>
    <row r="5036" spans="1:4" x14ac:dyDescent="0.2">
      <c r="A5036" s="143" t="s">
        <v>12093</v>
      </c>
      <c r="B5036" s="10" t="s">
        <v>12092</v>
      </c>
      <c r="C5036" s="143">
        <v>20</v>
      </c>
      <c r="D5036" s="142">
        <v>2</v>
      </c>
    </row>
    <row r="5037" spans="1:4" x14ac:dyDescent="0.2">
      <c r="A5037" s="143" t="s">
        <v>10958</v>
      </c>
      <c r="B5037" s="10" t="s">
        <v>10957</v>
      </c>
      <c r="C5037" s="143" t="s">
        <v>105</v>
      </c>
      <c r="D5037" s="142" t="s">
        <v>105</v>
      </c>
    </row>
    <row r="5038" spans="1:4" x14ac:dyDescent="0.2">
      <c r="A5038" s="143" t="s">
        <v>1779</v>
      </c>
      <c r="B5038" s="10" t="s">
        <v>1778</v>
      </c>
      <c r="C5038" s="143" t="s">
        <v>105</v>
      </c>
      <c r="D5038" s="142" t="s">
        <v>105</v>
      </c>
    </row>
    <row r="5039" spans="1:4" x14ac:dyDescent="0.2">
      <c r="A5039" s="143" t="s">
        <v>7624</v>
      </c>
      <c r="B5039" s="10" t="s">
        <v>7623</v>
      </c>
      <c r="C5039" s="143" t="s">
        <v>105</v>
      </c>
      <c r="D5039" s="142" t="s">
        <v>105</v>
      </c>
    </row>
    <row r="5040" spans="1:4" x14ac:dyDescent="0.2">
      <c r="A5040" s="143" t="s">
        <v>8721</v>
      </c>
      <c r="B5040" s="10" t="s">
        <v>8720</v>
      </c>
      <c r="C5040" s="143">
        <v>610</v>
      </c>
      <c r="D5040" s="142">
        <v>61</v>
      </c>
    </row>
    <row r="5041" spans="1:4" x14ac:dyDescent="0.2">
      <c r="A5041" s="143" t="s">
        <v>107</v>
      </c>
      <c r="B5041" s="10" t="s">
        <v>106</v>
      </c>
      <c r="C5041" s="143">
        <v>400</v>
      </c>
      <c r="D5041" s="142">
        <v>40</v>
      </c>
    </row>
    <row r="5042" spans="1:4" x14ac:dyDescent="0.2">
      <c r="A5042" s="143" t="s">
        <v>988</v>
      </c>
      <c r="B5042" s="10" t="s">
        <v>987</v>
      </c>
      <c r="C5042" s="143">
        <v>610</v>
      </c>
      <c r="D5042" s="142">
        <v>61</v>
      </c>
    </row>
    <row r="5043" spans="1:4" x14ac:dyDescent="0.2">
      <c r="A5043" s="143" t="s">
        <v>12168</v>
      </c>
      <c r="B5043" s="10" t="s">
        <v>12167</v>
      </c>
      <c r="C5043" s="143">
        <v>50</v>
      </c>
      <c r="D5043" s="142">
        <v>5</v>
      </c>
    </row>
    <row r="5044" spans="1:4" x14ac:dyDescent="0.2">
      <c r="A5044" s="143" t="s">
        <v>1230</v>
      </c>
      <c r="B5044" s="10" t="s">
        <v>1229</v>
      </c>
      <c r="C5044" s="143">
        <v>360</v>
      </c>
      <c r="D5044" s="142">
        <v>73</v>
      </c>
    </row>
    <row r="5045" spans="1:4" x14ac:dyDescent="0.2">
      <c r="A5045" s="143" t="s">
        <v>4281</v>
      </c>
      <c r="B5045" s="10" t="s">
        <v>4280</v>
      </c>
      <c r="C5045" s="143">
        <v>170</v>
      </c>
      <c r="D5045" s="142">
        <v>4.5</v>
      </c>
    </row>
    <row r="5046" spans="1:4" x14ac:dyDescent="0.2">
      <c r="A5046" s="143" t="s">
        <v>1650</v>
      </c>
      <c r="B5046" s="10" t="s">
        <v>1649</v>
      </c>
      <c r="C5046" s="143">
        <v>5700</v>
      </c>
      <c r="D5046" s="142">
        <v>570</v>
      </c>
    </row>
    <row r="5047" spans="1:4" x14ac:dyDescent="0.2">
      <c r="A5047" s="143" t="s">
        <v>1662</v>
      </c>
      <c r="B5047" s="10" t="s">
        <v>1661</v>
      </c>
      <c r="C5047" s="143">
        <v>1700</v>
      </c>
      <c r="D5047" s="142">
        <v>330</v>
      </c>
    </row>
    <row r="5048" spans="1:4" x14ac:dyDescent="0.2">
      <c r="A5048" s="143" t="s">
        <v>5369</v>
      </c>
      <c r="B5048" s="10" t="s">
        <v>5368</v>
      </c>
      <c r="C5048" s="143">
        <v>0.21</v>
      </c>
      <c r="D5048" s="142">
        <v>1.6999999999999999E-3</v>
      </c>
    </row>
    <row r="5049" spans="1:4" x14ac:dyDescent="0.2">
      <c r="A5049" s="143" t="s">
        <v>4500</v>
      </c>
      <c r="B5049" s="10" t="s">
        <v>4499</v>
      </c>
      <c r="C5049" s="143">
        <v>100</v>
      </c>
      <c r="D5049" s="142">
        <v>10</v>
      </c>
    </row>
    <row r="5050" spans="1:4" x14ac:dyDescent="0.2">
      <c r="A5050" s="143" t="s">
        <v>4501</v>
      </c>
      <c r="B5050" s="10" t="s">
        <v>4499</v>
      </c>
      <c r="C5050" s="143" t="s">
        <v>105</v>
      </c>
      <c r="D5050" s="142" t="s">
        <v>105</v>
      </c>
    </row>
    <row r="5051" spans="1:4" x14ac:dyDescent="0.2">
      <c r="A5051" s="143" t="s">
        <v>1401</v>
      </c>
      <c r="B5051" s="10" t="s">
        <v>1400</v>
      </c>
      <c r="C5051" s="143">
        <v>4800</v>
      </c>
      <c r="D5051" s="142">
        <v>450</v>
      </c>
    </row>
    <row r="5052" spans="1:4" x14ac:dyDescent="0.2">
      <c r="A5052" s="143" t="s">
        <v>2573</v>
      </c>
      <c r="B5052" s="10" t="s">
        <v>2572</v>
      </c>
      <c r="C5052" s="143">
        <v>1700</v>
      </c>
      <c r="D5052" s="142">
        <v>330</v>
      </c>
    </row>
    <row r="5053" spans="1:4" x14ac:dyDescent="0.2">
      <c r="A5053" s="143" t="s">
        <v>317</v>
      </c>
      <c r="B5053" s="10" t="s">
        <v>316</v>
      </c>
      <c r="C5053" s="143" t="s">
        <v>105</v>
      </c>
      <c r="D5053" s="142" t="s">
        <v>105</v>
      </c>
    </row>
    <row r="5054" spans="1:4" x14ac:dyDescent="0.2">
      <c r="A5054" s="143" t="s">
        <v>362</v>
      </c>
      <c r="B5054" s="10" t="s">
        <v>361</v>
      </c>
      <c r="C5054" s="143">
        <v>2800</v>
      </c>
      <c r="D5054" s="142">
        <v>1500</v>
      </c>
    </row>
    <row r="5055" spans="1:4" x14ac:dyDescent="0.2">
      <c r="A5055" s="143" t="s">
        <v>4795</v>
      </c>
      <c r="B5055" s="10" t="s">
        <v>4794</v>
      </c>
      <c r="C5055" s="143" t="s">
        <v>105</v>
      </c>
      <c r="D5055" s="142" t="s">
        <v>105</v>
      </c>
    </row>
    <row r="5056" spans="1:4" x14ac:dyDescent="0.2">
      <c r="A5056" s="143" t="s">
        <v>12029</v>
      </c>
      <c r="B5056" s="10" t="s">
        <v>12028</v>
      </c>
      <c r="C5056" s="143">
        <v>270</v>
      </c>
      <c r="D5056" s="142">
        <v>27</v>
      </c>
    </row>
    <row r="5057" spans="1:4" x14ac:dyDescent="0.2">
      <c r="A5057" s="143" t="s">
        <v>9025</v>
      </c>
      <c r="B5057" s="10" t="s">
        <v>9024</v>
      </c>
      <c r="C5057" s="143" t="s">
        <v>105</v>
      </c>
      <c r="D5057" s="142" t="s">
        <v>105</v>
      </c>
    </row>
    <row r="5058" spans="1:4" x14ac:dyDescent="0.2">
      <c r="A5058" s="143" t="s">
        <v>9026</v>
      </c>
      <c r="B5058" s="10" t="s">
        <v>9024</v>
      </c>
      <c r="C5058" s="143">
        <v>1000</v>
      </c>
      <c r="D5058" s="142">
        <v>100</v>
      </c>
    </row>
    <row r="5059" spans="1:4" x14ac:dyDescent="0.2">
      <c r="A5059" s="143" t="s">
        <v>5179</v>
      </c>
      <c r="B5059" s="10" t="s">
        <v>5178</v>
      </c>
      <c r="C5059" s="143">
        <v>3.6</v>
      </c>
      <c r="D5059" s="142">
        <v>4.1000000000000002E-2</v>
      </c>
    </row>
    <row r="5060" spans="1:4" x14ac:dyDescent="0.2">
      <c r="A5060" s="143" t="s">
        <v>4428</v>
      </c>
      <c r="B5060" s="10" t="s">
        <v>4427</v>
      </c>
      <c r="C5060" s="143" t="s">
        <v>105</v>
      </c>
      <c r="D5060" s="142" t="s">
        <v>105</v>
      </c>
    </row>
    <row r="5061" spans="1:4" ht="28.5" x14ac:dyDescent="0.2">
      <c r="A5061" s="143" t="s">
        <v>4525</v>
      </c>
      <c r="B5061" s="10" t="s">
        <v>4524</v>
      </c>
      <c r="C5061" s="143">
        <v>3.6</v>
      </c>
      <c r="D5061" s="142">
        <v>4.1000000000000002E-2</v>
      </c>
    </row>
    <row r="5062" spans="1:4" x14ac:dyDescent="0.2">
      <c r="A5062" s="143" t="s">
        <v>5908</v>
      </c>
      <c r="B5062" s="10" t="s">
        <v>5907</v>
      </c>
      <c r="C5062" s="143">
        <v>100</v>
      </c>
      <c r="D5062" s="142">
        <v>10</v>
      </c>
    </row>
    <row r="5063" spans="1:4" x14ac:dyDescent="0.2">
      <c r="A5063" s="143" t="s">
        <v>806</v>
      </c>
      <c r="B5063" s="10" t="s">
        <v>805</v>
      </c>
      <c r="C5063" s="143">
        <v>100</v>
      </c>
      <c r="D5063" s="142">
        <v>10</v>
      </c>
    </row>
    <row r="5064" spans="1:4" x14ac:dyDescent="0.2">
      <c r="A5064" s="143" t="s">
        <v>3428</v>
      </c>
      <c r="B5064" s="10" t="s">
        <v>3427</v>
      </c>
      <c r="C5064" s="143">
        <v>0.4</v>
      </c>
      <c r="D5064" s="142">
        <v>0.04</v>
      </c>
    </row>
    <row r="5065" spans="1:4" x14ac:dyDescent="0.2">
      <c r="A5065" s="143" t="s">
        <v>2519</v>
      </c>
      <c r="B5065" s="10" t="s">
        <v>2518</v>
      </c>
      <c r="C5065" s="143">
        <v>100</v>
      </c>
      <c r="D5065" s="142">
        <v>10</v>
      </c>
    </row>
    <row r="5066" spans="1:4" x14ac:dyDescent="0.2">
      <c r="A5066" s="143" t="s">
        <v>691</v>
      </c>
      <c r="B5066" s="10" t="s">
        <v>690</v>
      </c>
      <c r="C5066" s="143">
        <v>2450</v>
      </c>
      <c r="D5066" s="142">
        <v>245</v>
      </c>
    </row>
    <row r="5067" spans="1:4" x14ac:dyDescent="0.2">
      <c r="A5067" s="143" t="s">
        <v>8249</v>
      </c>
      <c r="B5067" s="10" t="s">
        <v>8248</v>
      </c>
      <c r="C5067" s="143">
        <v>40</v>
      </c>
      <c r="D5067" s="142">
        <v>4</v>
      </c>
    </row>
    <row r="5068" spans="1:4" x14ac:dyDescent="0.2">
      <c r="A5068" s="143" t="s">
        <v>8927</v>
      </c>
      <c r="B5068" s="10" t="s">
        <v>8926</v>
      </c>
      <c r="C5068" s="143">
        <v>100</v>
      </c>
      <c r="D5068" s="142">
        <v>10</v>
      </c>
    </row>
    <row r="5069" spans="1:4" x14ac:dyDescent="0.2">
      <c r="A5069" s="143" t="s">
        <v>8044</v>
      </c>
      <c r="B5069" s="10" t="s">
        <v>8043</v>
      </c>
      <c r="C5069" s="143">
        <v>1000</v>
      </c>
      <c r="D5069" s="142">
        <v>100</v>
      </c>
    </row>
    <row r="5070" spans="1:4" x14ac:dyDescent="0.2">
      <c r="A5070" s="143" t="s">
        <v>4789</v>
      </c>
      <c r="B5070" s="10" t="s">
        <v>4788</v>
      </c>
      <c r="C5070" s="143">
        <v>50</v>
      </c>
      <c r="D5070" s="142">
        <v>5</v>
      </c>
    </row>
    <row r="5071" spans="1:4" x14ac:dyDescent="0.2">
      <c r="A5071" s="143" t="s">
        <v>4791</v>
      </c>
      <c r="B5071" s="10" t="s">
        <v>4790</v>
      </c>
      <c r="C5071" s="143" t="s">
        <v>105</v>
      </c>
      <c r="D5071" s="142" t="s">
        <v>105</v>
      </c>
    </row>
    <row r="5072" spans="1:4" x14ac:dyDescent="0.2">
      <c r="A5072" s="143" t="s">
        <v>7064</v>
      </c>
      <c r="B5072" s="10" t="s">
        <v>7063</v>
      </c>
      <c r="C5072" s="143" t="s">
        <v>105</v>
      </c>
      <c r="D5072" s="142" t="s">
        <v>105</v>
      </c>
    </row>
    <row r="5073" spans="1:4" x14ac:dyDescent="0.2">
      <c r="A5073" s="143" t="s">
        <v>7065</v>
      </c>
      <c r="B5073" s="10" t="s">
        <v>7063</v>
      </c>
      <c r="C5073" s="143">
        <v>1000</v>
      </c>
      <c r="D5073" s="142">
        <v>100</v>
      </c>
    </row>
    <row r="5074" spans="1:4" x14ac:dyDescent="0.2">
      <c r="A5074" s="143" t="s">
        <v>559</v>
      </c>
      <c r="B5074" s="10" t="s">
        <v>558</v>
      </c>
      <c r="C5074" s="143">
        <v>50</v>
      </c>
      <c r="D5074" s="142">
        <v>5</v>
      </c>
    </row>
    <row r="5075" spans="1:4" x14ac:dyDescent="0.2">
      <c r="A5075" s="143" t="s">
        <v>11698</v>
      </c>
      <c r="B5075" s="10" t="s">
        <v>11697</v>
      </c>
      <c r="C5075" s="143">
        <v>100</v>
      </c>
      <c r="D5075" s="142">
        <v>10</v>
      </c>
    </row>
    <row r="5076" spans="1:4" x14ac:dyDescent="0.2">
      <c r="A5076" s="143" t="s">
        <v>3527</v>
      </c>
      <c r="B5076" s="10" t="s">
        <v>3526</v>
      </c>
      <c r="C5076" s="143">
        <v>3.6</v>
      </c>
      <c r="D5076" s="142">
        <v>4.1000000000000002E-2</v>
      </c>
    </row>
    <row r="5077" spans="1:4" x14ac:dyDescent="0.2">
      <c r="A5077" s="143" t="s">
        <v>178</v>
      </c>
      <c r="B5077" s="10" t="s">
        <v>177</v>
      </c>
      <c r="C5077" s="143">
        <v>5700</v>
      </c>
      <c r="D5077" s="142">
        <v>570</v>
      </c>
    </row>
    <row r="5078" spans="1:4" x14ac:dyDescent="0.2">
      <c r="A5078" s="143" t="s">
        <v>818</v>
      </c>
      <c r="B5078" s="10" t="s">
        <v>817</v>
      </c>
      <c r="C5078" s="143">
        <v>610</v>
      </c>
      <c r="D5078" s="142">
        <v>61</v>
      </c>
    </row>
    <row r="5079" spans="1:4" x14ac:dyDescent="0.2">
      <c r="A5079" s="143" t="s">
        <v>10035</v>
      </c>
      <c r="B5079" s="10" t="s">
        <v>10034</v>
      </c>
      <c r="C5079" s="143" t="s">
        <v>105</v>
      </c>
      <c r="D5079" s="142" t="s">
        <v>105</v>
      </c>
    </row>
    <row r="5080" spans="1:4" x14ac:dyDescent="0.2">
      <c r="A5080" s="143" t="s">
        <v>5718</v>
      </c>
      <c r="B5080" s="10" t="s">
        <v>5717</v>
      </c>
      <c r="C5080" s="143" t="s">
        <v>105</v>
      </c>
      <c r="D5080" s="142" t="s">
        <v>105</v>
      </c>
    </row>
    <row r="5081" spans="1:4" x14ac:dyDescent="0.2">
      <c r="A5081" s="143" t="s">
        <v>2804</v>
      </c>
      <c r="B5081" s="10" t="s">
        <v>2803</v>
      </c>
      <c r="C5081" s="143">
        <v>1700</v>
      </c>
      <c r="D5081" s="142">
        <v>330</v>
      </c>
    </row>
    <row r="5082" spans="1:4" x14ac:dyDescent="0.2">
      <c r="A5082" s="143" t="s">
        <v>6548</v>
      </c>
      <c r="B5082" s="10" t="s">
        <v>6547</v>
      </c>
      <c r="C5082" s="143">
        <v>1</v>
      </c>
      <c r="D5082" s="142">
        <v>0.1</v>
      </c>
    </row>
    <row r="5083" spans="1:4" x14ac:dyDescent="0.2">
      <c r="A5083" s="143" t="s">
        <v>11522</v>
      </c>
      <c r="B5083" s="10" t="s">
        <v>11521</v>
      </c>
      <c r="C5083" s="143">
        <v>50</v>
      </c>
      <c r="D5083" s="142">
        <v>5</v>
      </c>
    </row>
    <row r="5084" spans="1:4" ht="28.5" x14ac:dyDescent="0.2">
      <c r="A5084" s="143" t="s">
        <v>6591</v>
      </c>
      <c r="B5084" s="10" t="s">
        <v>6590</v>
      </c>
      <c r="C5084" s="143" t="s">
        <v>105</v>
      </c>
      <c r="D5084" s="142" t="s">
        <v>105</v>
      </c>
    </row>
    <row r="5085" spans="1:4" ht="28.5" x14ac:dyDescent="0.2">
      <c r="A5085" s="143" t="s">
        <v>6592</v>
      </c>
      <c r="B5085" s="10" t="s">
        <v>6590</v>
      </c>
      <c r="C5085" s="143">
        <v>500</v>
      </c>
      <c r="D5085" s="142">
        <v>50</v>
      </c>
    </row>
    <row r="5086" spans="1:4" x14ac:dyDescent="0.2">
      <c r="A5086" s="143" t="s">
        <v>3553</v>
      </c>
      <c r="B5086" s="10" t="s">
        <v>3552</v>
      </c>
      <c r="C5086" s="143">
        <v>10</v>
      </c>
      <c r="D5086" s="142">
        <v>1</v>
      </c>
    </row>
    <row r="5087" spans="1:4" x14ac:dyDescent="0.2">
      <c r="A5087" s="143" t="s">
        <v>12154</v>
      </c>
      <c r="B5087" s="10" t="s">
        <v>12153</v>
      </c>
      <c r="C5087" s="143">
        <v>2000</v>
      </c>
      <c r="D5087" s="142">
        <v>200</v>
      </c>
    </row>
    <row r="5088" spans="1:4" x14ac:dyDescent="0.2">
      <c r="A5088" s="143" t="s">
        <v>3966</v>
      </c>
      <c r="B5088" s="10" t="s">
        <v>3965</v>
      </c>
      <c r="C5088" s="143" t="s">
        <v>105</v>
      </c>
      <c r="D5088" s="142" t="s">
        <v>105</v>
      </c>
    </row>
    <row r="5089" spans="1:4" x14ac:dyDescent="0.2">
      <c r="A5089" s="143" t="s">
        <v>3967</v>
      </c>
      <c r="B5089" s="10" t="s">
        <v>3965</v>
      </c>
      <c r="C5089" s="143">
        <v>600</v>
      </c>
      <c r="D5089" s="142">
        <v>60</v>
      </c>
    </row>
    <row r="5090" spans="1:4" x14ac:dyDescent="0.2">
      <c r="A5090" s="143" t="s">
        <v>2088</v>
      </c>
      <c r="B5090" s="10" t="s">
        <v>2087</v>
      </c>
      <c r="C5090" s="143" t="s">
        <v>105</v>
      </c>
      <c r="D5090" s="142" t="s">
        <v>105</v>
      </c>
    </row>
    <row r="5091" spans="1:4" x14ac:dyDescent="0.2">
      <c r="A5091" s="143" t="s">
        <v>190</v>
      </c>
      <c r="B5091" s="10" t="s">
        <v>189</v>
      </c>
      <c r="C5091" s="143">
        <v>5700</v>
      </c>
      <c r="D5091" s="142">
        <v>570</v>
      </c>
    </row>
    <row r="5092" spans="1:4" x14ac:dyDescent="0.2">
      <c r="A5092" s="143" t="s">
        <v>8408</v>
      </c>
      <c r="B5092" s="10" t="s">
        <v>8407</v>
      </c>
      <c r="C5092" s="143" t="s">
        <v>105</v>
      </c>
      <c r="D5092" s="142" t="s">
        <v>105</v>
      </c>
    </row>
    <row r="5093" spans="1:4" x14ac:dyDescent="0.2">
      <c r="A5093" s="143" t="s">
        <v>6992</v>
      </c>
      <c r="B5093" s="10" t="s">
        <v>6991</v>
      </c>
      <c r="C5093" s="143" t="s">
        <v>105</v>
      </c>
      <c r="D5093" s="142" t="s">
        <v>105</v>
      </c>
    </row>
    <row r="5094" spans="1:4" x14ac:dyDescent="0.2">
      <c r="A5094" s="143" t="s">
        <v>6993</v>
      </c>
      <c r="B5094" s="10" t="s">
        <v>6991</v>
      </c>
      <c r="C5094" s="143">
        <v>1000</v>
      </c>
      <c r="D5094" s="142">
        <v>100</v>
      </c>
    </row>
    <row r="5095" spans="1:4" x14ac:dyDescent="0.2">
      <c r="A5095" s="143" t="s">
        <v>11541</v>
      </c>
      <c r="B5095" s="10" t="s">
        <v>11540</v>
      </c>
      <c r="C5095" s="143">
        <v>5</v>
      </c>
      <c r="D5095" s="142">
        <v>0.5</v>
      </c>
    </row>
    <row r="5096" spans="1:4" x14ac:dyDescent="0.2">
      <c r="A5096" s="143" t="s">
        <v>3005</v>
      </c>
      <c r="B5096" s="10" t="s">
        <v>3004</v>
      </c>
      <c r="C5096" s="143">
        <v>1</v>
      </c>
      <c r="D5096" s="142">
        <v>0.1</v>
      </c>
    </row>
    <row r="5097" spans="1:4" x14ac:dyDescent="0.2">
      <c r="A5097" s="143" t="s">
        <v>3007</v>
      </c>
      <c r="B5097" s="10" t="s">
        <v>3006</v>
      </c>
      <c r="C5097" s="143">
        <v>1</v>
      </c>
      <c r="D5097" s="142">
        <v>0.1</v>
      </c>
    </row>
    <row r="5098" spans="1:4" x14ac:dyDescent="0.2">
      <c r="A5098" s="143" t="s">
        <v>8208</v>
      </c>
      <c r="B5098" s="10" t="s">
        <v>8207</v>
      </c>
      <c r="C5098" s="143">
        <v>1000</v>
      </c>
      <c r="D5098" s="142">
        <v>100</v>
      </c>
    </row>
    <row r="5099" spans="1:4" x14ac:dyDescent="0.2">
      <c r="A5099" s="143" t="s">
        <v>4816</v>
      </c>
      <c r="B5099" s="10" t="s">
        <v>4815</v>
      </c>
      <c r="C5099" s="143">
        <v>1000</v>
      </c>
      <c r="D5099" s="142">
        <v>100</v>
      </c>
    </row>
    <row r="5100" spans="1:4" x14ac:dyDescent="0.2">
      <c r="A5100" s="143" t="s">
        <v>4715</v>
      </c>
      <c r="B5100" s="10" t="s">
        <v>4714</v>
      </c>
      <c r="C5100" s="143" t="s">
        <v>105</v>
      </c>
      <c r="D5100" s="142" t="s">
        <v>105</v>
      </c>
    </row>
    <row r="5101" spans="1:4" x14ac:dyDescent="0.2">
      <c r="A5101" s="143" t="s">
        <v>4797</v>
      </c>
      <c r="B5101" s="10" t="s">
        <v>4796</v>
      </c>
      <c r="C5101" s="143" t="s">
        <v>105</v>
      </c>
      <c r="D5101" s="142" t="s">
        <v>105</v>
      </c>
    </row>
    <row r="5102" spans="1:4" x14ac:dyDescent="0.2">
      <c r="A5102" s="143" t="s">
        <v>4798</v>
      </c>
      <c r="B5102" s="10" t="s">
        <v>4796</v>
      </c>
      <c r="C5102" s="143">
        <v>600</v>
      </c>
      <c r="D5102" s="142">
        <v>60</v>
      </c>
    </row>
    <row r="5103" spans="1:4" x14ac:dyDescent="0.2">
      <c r="A5103" s="143" t="s">
        <v>3997</v>
      </c>
      <c r="B5103" s="10" t="s">
        <v>3996</v>
      </c>
      <c r="C5103" s="143">
        <v>400</v>
      </c>
      <c r="D5103" s="142">
        <v>40</v>
      </c>
    </row>
    <row r="5104" spans="1:4" x14ac:dyDescent="0.2">
      <c r="A5104" s="143" t="s">
        <v>4424</v>
      </c>
      <c r="B5104" s="10" t="s">
        <v>4423</v>
      </c>
      <c r="C5104" s="143">
        <v>720</v>
      </c>
      <c r="D5104" s="142">
        <v>72</v>
      </c>
    </row>
    <row r="5105" spans="1:4" x14ac:dyDescent="0.2">
      <c r="A5105" s="143" t="s">
        <v>1487</v>
      </c>
      <c r="B5105" s="10" t="s">
        <v>1486</v>
      </c>
      <c r="C5105" s="143">
        <v>50</v>
      </c>
      <c r="D5105" s="142">
        <v>5</v>
      </c>
    </row>
    <row r="5106" spans="1:4" x14ac:dyDescent="0.2">
      <c r="A5106" s="143" t="s">
        <v>10129</v>
      </c>
      <c r="B5106" s="10" t="s">
        <v>10128</v>
      </c>
      <c r="C5106" s="143">
        <v>0.02</v>
      </c>
      <c r="D5106" s="142">
        <v>2E-3</v>
      </c>
    </row>
    <row r="5107" spans="1:4" x14ac:dyDescent="0.2">
      <c r="A5107" s="143" t="s">
        <v>3964</v>
      </c>
      <c r="B5107" s="10" t="s">
        <v>3963</v>
      </c>
      <c r="C5107" s="143">
        <v>100</v>
      </c>
      <c r="D5107" s="142">
        <v>10</v>
      </c>
    </row>
    <row r="5108" spans="1:4" x14ac:dyDescent="0.2">
      <c r="A5108" s="143" t="s">
        <v>7072</v>
      </c>
      <c r="B5108" s="10" t="s">
        <v>7071</v>
      </c>
      <c r="C5108" s="143" t="s">
        <v>105</v>
      </c>
      <c r="D5108" s="142" t="s">
        <v>105</v>
      </c>
    </row>
    <row r="5109" spans="1:4" x14ac:dyDescent="0.2">
      <c r="A5109" s="143" t="s">
        <v>7073</v>
      </c>
      <c r="B5109" s="10" t="s">
        <v>7071</v>
      </c>
      <c r="C5109" s="143">
        <v>1000</v>
      </c>
      <c r="D5109" s="142">
        <v>100</v>
      </c>
    </row>
    <row r="5110" spans="1:4" x14ac:dyDescent="0.2">
      <c r="A5110" s="143" t="s">
        <v>5423</v>
      </c>
      <c r="B5110" s="10" t="s">
        <v>5422</v>
      </c>
      <c r="C5110" s="143">
        <v>100</v>
      </c>
      <c r="D5110" s="142">
        <v>10</v>
      </c>
    </row>
    <row r="5111" spans="1:4" x14ac:dyDescent="0.2">
      <c r="A5111" s="143" t="s">
        <v>5424</v>
      </c>
      <c r="B5111" s="10" t="s">
        <v>5422</v>
      </c>
      <c r="C5111" s="143" t="s">
        <v>105</v>
      </c>
      <c r="D5111" s="142" t="s">
        <v>105</v>
      </c>
    </row>
    <row r="5112" spans="1:4" x14ac:dyDescent="0.2">
      <c r="A5112" s="143" t="s">
        <v>6296</v>
      </c>
      <c r="B5112" s="10" t="s">
        <v>6295</v>
      </c>
      <c r="C5112" s="143" t="s">
        <v>105</v>
      </c>
      <c r="D5112" s="142" t="s">
        <v>105</v>
      </c>
    </row>
    <row r="5113" spans="1:4" x14ac:dyDescent="0.2">
      <c r="A5113" s="143" t="s">
        <v>659</v>
      </c>
      <c r="B5113" s="10" t="s">
        <v>658</v>
      </c>
      <c r="C5113" s="143" t="s">
        <v>105</v>
      </c>
      <c r="D5113" s="142" t="s">
        <v>105</v>
      </c>
    </row>
    <row r="5114" spans="1:4" x14ac:dyDescent="0.2">
      <c r="A5114" s="143" t="s">
        <v>660</v>
      </c>
      <c r="B5114" s="10" t="s">
        <v>658</v>
      </c>
      <c r="C5114" s="143">
        <v>1000</v>
      </c>
      <c r="D5114" s="142">
        <v>100</v>
      </c>
    </row>
    <row r="5115" spans="1:4" x14ac:dyDescent="0.2">
      <c r="A5115" s="143" t="s">
        <v>9949</v>
      </c>
      <c r="B5115" s="10" t="s">
        <v>9948</v>
      </c>
      <c r="C5115" s="143">
        <v>20</v>
      </c>
      <c r="D5115" s="142">
        <v>2</v>
      </c>
    </row>
    <row r="5116" spans="1:4" x14ac:dyDescent="0.2">
      <c r="A5116" s="143" t="s">
        <v>1705</v>
      </c>
      <c r="B5116" s="10" t="s">
        <v>1704</v>
      </c>
      <c r="C5116" s="143">
        <v>290</v>
      </c>
      <c r="D5116" s="142">
        <v>3.3</v>
      </c>
    </row>
    <row r="5117" spans="1:4" x14ac:dyDescent="0.2">
      <c r="A5117" s="143" t="s">
        <v>2870</v>
      </c>
      <c r="B5117" s="10" t="s">
        <v>2869</v>
      </c>
      <c r="C5117" s="143" t="s">
        <v>105</v>
      </c>
      <c r="D5117" s="142" t="s">
        <v>105</v>
      </c>
    </row>
    <row r="5118" spans="1:4" x14ac:dyDescent="0.2">
      <c r="A5118" s="143" t="s">
        <v>9251</v>
      </c>
      <c r="B5118" s="10" t="s">
        <v>9250</v>
      </c>
      <c r="C5118" s="143" t="s">
        <v>105</v>
      </c>
      <c r="D5118" s="142" t="s">
        <v>105</v>
      </c>
    </row>
    <row r="5119" spans="1:4" x14ac:dyDescent="0.2">
      <c r="A5119" s="143" t="s">
        <v>1307</v>
      </c>
      <c r="B5119" s="10" t="s">
        <v>1306</v>
      </c>
      <c r="C5119" s="143">
        <v>10</v>
      </c>
      <c r="D5119" s="142">
        <v>1</v>
      </c>
    </row>
    <row r="5120" spans="1:4" x14ac:dyDescent="0.2">
      <c r="A5120" s="143" t="s">
        <v>4793</v>
      </c>
      <c r="B5120" s="10" t="s">
        <v>4792</v>
      </c>
      <c r="C5120" s="143">
        <v>3.6</v>
      </c>
      <c r="D5120" s="142">
        <v>4.1000000000000002E-2</v>
      </c>
    </row>
    <row r="5121" spans="1:4" ht="28.5" x14ac:dyDescent="0.2">
      <c r="A5121" s="143" t="s">
        <v>2479</v>
      </c>
      <c r="B5121" s="10" t="s">
        <v>2478</v>
      </c>
      <c r="C5121" s="143">
        <v>8.1</v>
      </c>
      <c r="D5121" s="142">
        <v>0.55000000000000004</v>
      </c>
    </row>
    <row r="5122" spans="1:4" x14ac:dyDescent="0.2">
      <c r="A5122" s="143" t="s">
        <v>4265</v>
      </c>
      <c r="B5122" s="10" t="s">
        <v>4264</v>
      </c>
      <c r="C5122" s="143" t="s">
        <v>105</v>
      </c>
      <c r="D5122" s="142" t="s">
        <v>105</v>
      </c>
    </row>
    <row r="5123" spans="1:4" x14ac:dyDescent="0.2">
      <c r="A5123" s="143" t="s">
        <v>3900</v>
      </c>
      <c r="B5123" s="10" t="s">
        <v>3899</v>
      </c>
      <c r="C5123" s="143">
        <v>50</v>
      </c>
      <c r="D5123" s="142">
        <v>5</v>
      </c>
    </row>
    <row r="5124" spans="1:4" x14ac:dyDescent="0.2">
      <c r="A5124" s="143" t="s">
        <v>2868</v>
      </c>
      <c r="B5124" s="10" t="s">
        <v>2867</v>
      </c>
      <c r="C5124" s="143">
        <v>20</v>
      </c>
      <c r="D5124" s="142">
        <v>2</v>
      </c>
    </row>
    <row r="5125" spans="1:4" x14ac:dyDescent="0.2">
      <c r="A5125" s="143" t="s">
        <v>1378</v>
      </c>
      <c r="B5125" s="10" t="s">
        <v>1377</v>
      </c>
      <c r="C5125" s="143">
        <v>51</v>
      </c>
      <c r="D5125" s="142">
        <v>7.5</v>
      </c>
    </row>
    <row r="5126" spans="1:4" x14ac:dyDescent="0.2">
      <c r="A5126" s="143" t="s">
        <v>5689</v>
      </c>
      <c r="B5126" s="10" t="s">
        <v>5688</v>
      </c>
      <c r="C5126" s="143" t="s">
        <v>105</v>
      </c>
      <c r="D5126" s="142" t="s">
        <v>105</v>
      </c>
    </row>
    <row r="5127" spans="1:4" x14ac:dyDescent="0.2">
      <c r="A5127" s="143" t="s">
        <v>5690</v>
      </c>
      <c r="B5127" s="10" t="s">
        <v>5688</v>
      </c>
      <c r="C5127" s="143">
        <v>600</v>
      </c>
      <c r="D5127" s="142">
        <v>60</v>
      </c>
    </row>
    <row r="5128" spans="1:4" x14ac:dyDescent="0.2">
      <c r="A5128" s="143" t="s">
        <v>9495</v>
      </c>
      <c r="B5128" s="10" t="s">
        <v>9494</v>
      </c>
      <c r="C5128" s="143" t="s">
        <v>105</v>
      </c>
      <c r="D5128" s="142" t="s">
        <v>105</v>
      </c>
    </row>
    <row r="5129" spans="1:4" x14ac:dyDescent="0.2">
      <c r="A5129" s="143" t="s">
        <v>9496</v>
      </c>
      <c r="B5129" s="10" t="s">
        <v>9494</v>
      </c>
      <c r="C5129" s="143">
        <v>600</v>
      </c>
      <c r="D5129" s="142">
        <v>60</v>
      </c>
    </row>
    <row r="5130" spans="1:4" x14ac:dyDescent="0.2">
      <c r="A5130" s="143" t="s">
        <v>6207</v>
      </c>
      <c r="B5130" s="10" t="s">
        <v>6206</v>
      </c>
      <c r="C5130" s="143">
        <v>100</v>
      </c>
      <c r="D5130" s="142">
        <v>10</v>
      </c>
    </row>
    <row r="5131" spans="1:4" x14ac:dyDescent="0.2">
      <c r="A5131" s="143" t="s">
        <v>2322</v>
      </c>
      <c r="B5131" s="10" t="s">
        <v>2321</v>
      </c>
      <c r="C5131" s="143">
        <v>125</v>
      </c>
      <c r="D5131" s="142">
        <v>12.5</v>
      </c>
    </row>
    <row r="5132" spans="1:4" x14ac:dyDescent="0.2">
      <c r="A5132" s="143" t="s">
        <v>6819</v>
      </c>
      <c r="B5132" s="10" t="s">
        <v>6818</v>
      </c>
      <c r="C5132" s="143" t="s">
        <v>105</v>
      </c>
      <c r="D5132" s="142" t="s">
        <v>105</v>
      </c>
    </row>
    <row r="5133" spans="1:4" x14ac:dyDescent="0.2">
      <c r="A5133" s="143" t="s">
        <v>218</v>
      </c>
      <c r="B5133" s="10" t="s">
        <v>217</v>
      </c>
      <c r="C5133" s="143">
        <v>5700</v>
      </c>
      <c r="D5133" s="142">
        <v>570</v>
      </c>
    </row>
    <row r="5134" spans="1:4" x14ac:dyDescent="0.2">
      <c r="A5134" s="143" t="s">
        <v>10763</v>
      </c>
      <c r="B5134" s="10" t="s">
        <v>10762</v>
      </c>
      <c r="C5134" s="143" t="s">
        <v>105</v>
      </c>
      <c r="D5134" s="142" t="s">
        <v>105</v>
      </c>
    </row>
    <row r="5135" spans="1:4" x14ac:dyDescent="0.2">
      <c r="A5135" s="143" t="s">
        <v>10764</v>
      </c>
      <c r="B5135" s="10" t="s">
        <v>10762</v>
      </c>
      <c r="C5135" s="143">
        <v>1000</v>
      </c>
      <c r="D5135" s="142">
        <v>100</v>
      </c>
    </row>
    <row r="5136" spans="1:4" x14ac:dyDescent="0.2">
      <c r="A5136" s="143" t="s">
        <v>1312</v>
      </c>
      <c r="B5136" s="10" t="s">
        <v>1311</v>
      </c>
      <c r="C5136" s="143">
        <v>120</v>
      </c>
      <c r="D5136" s="142">
        <v>12</v>
      </c>
    </row>
    <row r="5137" spans="1:4" x14ac:dyDescent="0.2">
      <c r="A5137" s="143" t="s">
        <v>5912</v>
      </c>
      <c r="B5137" s="10" t="s">
        <v>5911</v>
      </c>
      <c r="C5137" s="143">
        <v>100</v>
      </c>
      <c r="D5137" s="142">
        <v>10</v>
      </c>
    </row>
    <row r="5138" spans="1:4" x14ac:dyDescent="0.2">
      <c r="A5138" s="143" t="s">
        <v>4659</v>
      </c>
      <c r="B5138" s="10" t="s">
        <v>4658</v>
      </c>
      <c r="C5138" s="143">
        <v>270</v>
      </c>
      <c r="D5138" s="142">
        <v>27</v>
      </c>
    </row>
    <row r="5139" spans="1:4" x14ac:dyDescent="0.2">
      <c r="A5139" s="143" t="s">
        <v>5764</v>
      </c>
      <c r="B5139" s="10" t="s">
        <v>5763</v>
      </c>
      <c r="C5139" s="143" t="s">
        <v>105</v>
      </c>
      <c r="D5139" s="142" t="s">
        <v>105</v>
      </c>
    </row>
    <row r="5140" spans="1:4" x14ac:dyDescent="0.2">
      <c r="A5140" s="143" t="s">
        <v>1628</v>
      </c>
      <c r="B5140" s="10" t="s">
        <v>1627</v>
      </c>
      <c r="C5140" s="143">
        <v>70</v>
      </c>
      <c r="D5140" s="142">
        <v>7</v>
      </c>
    </row>
    <row r="5141" spans="1:4" x14ac:dyDescent="0.2">
      <c r="A5141" s="143" t="s">
        <v>745</v>
      </c>
      <c r="B5141" s="10" t="s">
        <v>744</v>
      </c>
      <c r="C5141" s="143">
        <v>160</v>
      </c>
      <c r="D5141" s="142">
        <v>16</v>
      </c>
    </row>
    <row r="5142" spans="1:4" x14ac:dyDescent="0.2">
      <c r="A5142" s="143" t="s">
        <v>11415</v>
      </c>
      <c r="B5142" s="10" t="s">
        <v>11414</v>
      </c>
      <c r="C5142" s="143">
        <v>100</v>
      </c>
      <c r="D5142" s="142">
        <v>10</v>
      </c>
    </row>
    <row r="5143" spans="1:4" x14ac:dyDescent="0.2">
      <c r="A5143" s="143" t="s">
        <v>3892</v>
      </c>
      <c r="B5143" s="10" t="s">
        <v>3891</v>
      </c>
      <c r="C5143" s="143">
        <v>50</v>
      </c>
      <c r="D5143" s="142">
        <v>5</v>
      </c>
    </row>
    <row r="5144" spans="1:4" x14ac:dyDescent="0.2">
      <c r="A5144" s="143" t="s">
        <v>11942</v>
      </c>
      <c r="B5144" s="10" t="s">
        <v>11941</v>
      </c>
      <c r="C5144" s="143">
        <v>5700</v>
      </c>
      <c r="D5144" s="142">
        <v>570</v>
      </c>
    </row>
    <row r="5145" spans="1:4" x14ac:dyDescent="0.2">
      <c r="A5145" s="143" t="s">
        <v>4739</v>
      </c>
      <c r="B5145" s="10" t="s">
        <v>4738</v>
      </c>
      <c r="C5145" s="143" t="s">
        <v>105</v>
      </c>
      <c r="D5145" s="142" t="s">
        <v>105</v>
      </c>
    </row>
    <row r="5146" spans="1:4" x14ac:dyDescent="0.2">
      <c r="A5146" s="143" t="s">
        <v>5296</v>
      </c>
      <c r="B5146" s="10" t="s">
        <v>5295</v>
      </c>
      <c r="C5146" s="143">
        <v>5700</v>
      </c>
      <c r="D5146" s="142">
        <v>570</v>
      </c>
    </row>
    <row r="5147" spans="1:4" x14ac:dyDescent="0.2">
      <c r="A5147" s="143" t="s">
        <v>7757</v>
      </c>
      <c r="B5147" s="10" t="s">
        <v>7756</v>
      </c>
      <c r="C5147" s="143" t="s">
        <v>105</v>
      </c>
      <c r="D5147" s="142" t="s">
        <v>105</v>
      </c>
    </row>
    <row r="5148" spans="1:4" x14ac:dyDescent="0.2">
      <c r="A5148" s="143" t="s">
        <v>8097</v>
      </c>
      <c r="B5148" s="10" t="s">
        <v>8096</v>
      </c>
      <c r="C5148" s="143"/>
      <c r="D5148" s="142" t="s">
        <v>105</v>
      </c>
    </row>
    <row r="5149" spans="1:4" x14ac:dyDescent="0.2">
      <c r="A5149" s="143" t="s">
        <v>8182</v>
      </c>
      <c r="B5149" s="10" t="s">
        <v>8181</v>
      </c>
      <c r="C5149" s="143">
        <v>2</v>
      </c>
      <c r="D5149" s="142">
        <v>0.2</v>
      </c>
    </row>
    <row r="5150" spans="1:4" x14ac:dyDescent="0.2">
      <c r="A5150" s="143" t="s">
        <v>8259</v>
      </c>
      <c r="B5150" s="10" t="s">
        <v>8258</v>
      </c>
      <c r="C5150" s="143">
        <v>40</v>
      </c>
      <c r="D5150" s="142">
        <v>4</v>
      </c>
    </row>
    <row r="5151" spans="1:4" x14ac:dyDescent="0.2">
      <c r="A5151" s="143" t="s">
        <v>8281</v>
      </c>
      <c r="B5151" s="10" t="s">
        <v>8280</v>
      </c>
      <c r="C5151" s="143">
        <v>2.7</v>
      </c>
      <c r="D5151" s="142">
        <v>0.25</v>
      </c>
    </row>
    <row r="5152" spans="1:4" x14ac:dyDescent="0.2">
      <c r="A5152" s="143" t="s">
        <v>8353</v>
      </c>
      <c r="B5152" s="10" t="s">
        <v>8352</v>
      </c>
      <c r="C5152" s="143">
        <v>0.25</v>
      </c>
      <c r="D5152" s="142">
        <v>2.5000000000000001E-2</v>
      </c>
    </row>
    <row r="5153" spans="1:4" x14ac:dyDescent="0.2">
      <c r="A5153" s="143" t="s">
        <v>8737</v>
      </c>
      <c r="B5153" s="10" t="s">
        <v>8736</v>
      </c>
      <c r="C5153" s="143">
        <v>30</v>
      </c>
      <c r="D5153" s="142">
        <v>3</v>
      </c>
    </row>
    <row r="5154" spans="1:4" x14ac:dyDescent="0.2">
      <c r="A5154" s="143" t="s">
        <v>9210</v>
      </c>
      <c r="B5154" s="10" t="s">
        <v>9209</v>
      </c>
      <c r="C5154" s="143">
        <v>0.33</v>
      </c>
      <c r="D5154" s="142">
        <v>5.8999999999999997E-2</v>
      </c>
    </row>
    <row r="5155" spans="1:4" x14ac:dyDescent="0.2">
      <c r="A5155" s="143" t="s">
        <v>9238</v>
      </c>
      <c r="B5155" s="10" t="s">
        <v>9237</v>
      </c>
      <c r="C5155" s="143">
        <v>50</v>
      </c>
      <c r="D5155" s="142">
        <v>5</v>
      </c>
    </row>
    <row r="5156" spans="1:4" x14ac:dyDescent="0.2">
      <c r="A5156" s="143" t="s">
        <v>9643</v>
      </c>
      <c r="B5156" s="10" t="s">
        <v>9642</v>
      </c>
      <c r="C5156" s="143">
        <v>50</v>
      </c>
      <c r="D5156" s="142">
        <v>5</v>
      </c>
    </row>
    <row r="5157" spans="1:4" x14ac:dyDescent="0.2">
      <c r="A5157" s="143" t="s">
        <v>10127</v>
      </c>
      <c r="B5157" s="10" t="s">
        <v>10126</v>
      </c>
      <c r="C5157" s="143">
        <v>10</v>
      </c>
      <c r="D5157" s="142">
        <v>1</v>
      </c>
    </row>
    <row r="5158" spans="1:4" x14ac:dyDescent="0.2">
      <c r="A5158" s="143" t="s">
        <v>10421</v>
      </c>
      <c r="B5158" s="10" t="s">
        <v>10420</v>
      </c>
      <c r="C5158" s="143">
        <v>20</v>
      </c>
      <c r="D5158" s="142">
        <v>2</v>
      </c>
    </row>
    <row r="5159" spans="1:4" x14ac:dyDescent="0.2">
      <c r="A5159" s="143" t="s">
        <v>10796</v>
      </c>
      <c r="B5159" s="10" t="s">
        <v>10795</v>
      </c>
      <c r="C5159" s="143">
        <v>1</v>
      </c>
      <c r="D5159" s="142">
        <v>0.1</v>
      </c>
    </row>
    <row r="5160" spans="1:4" x14ac:dyDescent="0.2">
      <c r="A5160" s="143" t="s">
        <v>10822</v>
      </c>
      <c r="B5160" s="10" t="s">
        <v>10821</v>
      </c>
      <c r="C5160" s="143">
        <v>25</v>
      </c>
      <c r="D5160" s="142">
        <v>2.5</v>
      </c>
    </row>
    <row r="5161" spans="1:4" x14ac:dyDescent="0.2">
      <c r="A5161" s="143" t="s">
        <v>10824</v>
      </c>
      <c r="B5161" s="10" t="s">
        <v>10823</v>
      </c>
      <c r="C5161" s="143">
        <v>30</v>
      </c>
      <c r="D5161" s="142">
        <v>3</v>
      </c>
    </row>
    <row r="5162" spans="1:4" x14ac:dyDescent="0.2">
      <c r="A5162" s="143" t="s">
        <v>10929</v>
      </c>
      <c r="B5162" s="10" t="s">
        <v>10928</v>
      </c>
      <c r="C5162" s="143" t="s">
        <v>105</v>
      </c>
      <c r="D5162" s="142" t="s">
        <v>105</v>
      </c>
    </row>
    <row r="5163" spans="1:4" x14ac:dyDescent="0.2">
      <c r="A5163" s="143" t="s">
        <v>10996</v>
      </c>
      <c r="B5163" s="10" t="s">
        <v>10995</v>
      </c>
      <c r="C5163" s="143">
        <v>0.1</v>
      </c>
      <c r="D5163" s="142">
        <v>0.01</v>
      </c>
    </row>
    <row r="5164" spans="1:4" x14ac:dyDescent="0.2">
      <c r="A5164" s="143" t="s">
        <v>11014</v>
      </c>
      <c r="B5164" s="10" t="s">
        <v>11013</v>
      </c>
      <c r="C5164" s="143" t="s">
        <v>105</v>
      </c>
      <c r="D5164" s="142" t="s">
        <v>105</v>
      </c>
    </row>
    <row r="5165" spans="1:4" x14ac:dyDescent="0.2">
      <c r="A5165" s="143" t="s">
        <v>11361</v>
      </c>
      <c r="B5165" s="10" t="s">
        <v>11360</v>
      </c>
      <c r="C5165" s="143">
        <v>20</v>
      </c>
      <c r="D5165" s="142">
        <v>2</v>
      </c>
    </row>
    <row r="5166" spans="1:4" x14ac:dyDescent="0.2">
      <c r="A5166" s="143" t="s">
        <v>11535</v>
      </c>
      <c r="B5166" s="10" t="s">
        <v>11534</v>
      </c>
      <c r="C5166" s="143">
        <v>50</v>
      </c>
      <c r="D5166" s="142">
        <v>5</v>
      </c>
    </row>
    <row r="5167" spans="1:4" x14ac:dyDescent="0.2">
      <c r="A5167" s="143" t="s">
        <v>11800</v>
      </c>
      <c r="B5167" s="10" t="s">
        <v>11799</v>
      </c>
      <c r="C5167" s="143">
        <v>1</v>
      </c>
      <c r="D5167" s="142">
        <v>0.1</v>
      </c>
    </row>
    <row r="5168" spans="1:4" x14ac:dyDescent="0.2">
      <c r="A5168" s="143" t="s">
        <v>11840</v>
      </c>
      <c r="B5168" s="10" t="s">
        <v>11839</v>
      </c>
      <c r="C5168" s="143">
        <v>20</v>
      </c>
      <c r="D5168" s="142">
        <v>2</v>
      </c>
    </row>
    <row r="5169" spans="1:4" x14ac:dyDescent="0.2">
      <c r="A5169" s="143" t="s">
        <v>11853</v>
      </c>
      <c r="B5169" s="10" t="s">
        <v>11852</v>
      </c>
      <c r="C5169" s="143">
        <v>50</v>
      </c>
      <c r="D5169" s="142">
        <v>5</v>
      </c>
    </row>
    <row r="5170" spans="1:4" x14ac:dyDescent="0.2">
      <c r="A5170" s="143" t="s">
        <v>12271</v>
      </c>
      <c r="B5170" s="10" t="s">
        <v>12270</v>
      </c>
      <c r="C5170" s="143">
        <v>50</v>
      </c>
      <c r="D5170" s="142">
        <v>5</v>
      </c>
    </row>
    <row r="5171" spans="1:4" x14ac:dyDescent="0.2">
      <c r="A5171" s="143" t="s">
        <v>4141</v>
      </c>
      <c r="B5171" s="10" t="s">
        <v>4140</v>
      </c>
      <c r="C5171" s="143">
        <v>5</v>
      </c>
      <c r="D5171" s="142">
        <v>0.5</v>
      </c>
    </row>
    <row r="5172" spans="1:4" x14ac:dyDescent="0.2">
      <c r="A5172" s="143" t="s">
        <v>4172</v>
      </c>
      <c r="B5172" s="10" t="s">
        <v>4171</v>
      </c>
      <c r="C5172" s="143">
        <v>3</v>
      </c>
      <c r="D5172" s="142">
        <v>6.7000000000000004E-2</v>
      </c>
    </row>
    <row r="5173" spans="1:4" x14ac:dyDescent="0.2">
      <c r="A5173" s="143" t="s">
        <v>4227</v>
      </c>
      <c r="B5173" s="10" t="s">
        <v>4226</v>
      </c>
      <c r="C5173" s="143">
        <v>5</v>
      </c>
      <c r="D5173" s="142">
        <v>0.5</v>
      </c>
    </row>
    <row r="5174" spans="1:4" x14ac:dyDescent="0.2">
      <c r="A5174" s="143" t="s">
        <v>4422</v>
      </c>
      <c r="B5174" s="10" t="s">
        <v>4421</v>
      </c>
      <c r="C5174" s="143">
        <v>0.02</v>
      </c>
      <c r="D5174" s="142">
        <v>2E-3</v>
      </c>
    </row>
    <row r="5175" spans="1:4" x14ac:dyDescent="0.2">
      <c r="A5175" s="143" t="s">
        <v>4563</v>
      </c>
      <c r="B5175" s="10" t="s">
        <v>4562</v>
      </c>
      <c r="C5175" s="143">
        <v>50</v>
      </c>
      <c r="D5175" s="142">
        <v>5</v>
      </c>
    </row>
    <row r="5176" spans="1:4" x14ac:dyDescent="0.2">
      <c r="A5176" s="143" t="s">
        <v>4844</v>
      </c>
      <c r="B5176" s="10" t="s">
        <v>4843</v>
      </c>
      <c r="C5176" s="143">
        <v>5.4</v>
      </c>
      <c r="D5176" s="142">
        <v>3.3E-3</v>
      </c>
    </row>
    <row r="5177" spans="1:4" x14ac:dyDescent="0.2">
      <c r="A5177" s="143" t="s">
        <v>4979</v>
      </c>
      <c r="B5177" s="10" t="s">
        <v>4978</v>
      </c>
      <c r="C5177" s="143" t="s">
        <v>105</v>
      </c>
      <c r="D5177" s="142" t="s">
        <v>105</v>
      </c>
    </row>
    <row r="5178" spans="1:4" x14ac:dyDescent="0.2">
      <c r="A5178" s="143" t="s">
        <v>5235</v>
      </c>
      <c r="B5178" s="10" t="s">
        <v>5234</v>
      </c>
      <c r="C5178" s="143">
        <v>3.6</v>
      </c>
      <c r="D5178" s="142">
        <v>4.1000000000000002E-2</v>
      </c>
    </row>
    <row r="5179" spans="1:4" x14ac:dyDescent="0.2">
      <c r="A5179" s="143" t="s">
        <v>5346</v>
      </c>
      <c r="B5179" s="10" t="s">
        <v>5345</v>
      </c>
      <c r="C5179" s="143">
        <v>0.21</v>
      </c>
      <c r="D5179" s="142">
        <v>1.6999999999999999E-3</v>
      </c>
    </row>
    <row r="5180" spans="1:4" x14ac:dyDescent="0.2">
      <c r="A5180" s="143" t="s">
        <v>5458</v>
      </c>
      <c r="B5180" s="10" t="s">
        <v>5457</v>
      </c>
      <c r="C5180" s="143">
        <v>10</v>
      </c>
      <c r="D5180" s="142">
        <v>1</v>
      </c>
    </row>
    <row r="5181" spans="1:4" x14ac:dyDescent="0.2">
      <c r="A5181" s="143" t="s">
        <v>7401</v>
      </c>
      <c r="B5181" s="10" t="s">
        <v>7400</v>
      </c>
      <c r="C5181" s="143">
        <v>25</v>
      </c>
      <c r="D5181" s="142">
        <v>2.5</v>
      </c>
    </row>
    <row r="5182" spans="1:4" x14ac:dyDescent="0.2">
      <c r="A5182" s="143" t="s">
        <v>7418</v>
      </c>
      <c r="B5182" s="10" t="s">
        <v>7417</v>
      </c>
      <c r="C5182" s="143">
        <v>5</v>
      </c>
      <c r="D5182" s="142">
        <v>0.5</v>
      </c>
    </row>
    <row r="5183" spans="1:4" x14ac:dyDescent="0.2">
      <c r="A5183" s="143" t="s">
        <v>12303</v>
      </c>
      <c r="B5183" s="10" t="s">
        <v>12302</v>
      </c>
      <c r="C5183" s="143">
        <v>2</v>
      </c>
      <c r="D5183" s="142">
        <v>0.2</v>
      </c>
    </row>
    <row r="5184" spans="1:4" x14ac:dyDescent="0.2">
      <c r="A5184" s="143" t="s">
        <v>12326</v>
      </c>
      <c r="B5184" s="10" t="s">
        <v>12325</v>
      </c>
      <c r="C5184" s="143">
        <v>20</v>
      </c>
      <c r="D5184" s="142">
        <v>2</v>
      </c>
    </row>
    <row r="5185" spans="1:4" x14ac:dyDescent="0.2">
      <c r="A5185" s="143" t="s">
        <v>12426</v>
      </c>
      <c r="B5185" s="10" t="s">
        <v>12425</v>
      </c>
      <c r="C5185" s="143">
        <v>10</v>
      </c>
      <c r="D5185" s="142">
        <v>1</v>
      </c>
    </row>
    <row r="5186" spans="1:4" x14ac:dyDescent="0.2">
      <c r="A5186" s="143" t="s">
        <v>12432</v>
      </c>
      <c r="B5186" s="10" t="s">
        <v>12431</v>
      </c>
      <c r="C5186" s="143">
        <v>20</v>
      </c>
      <c r="D5186" s="142">
        <v>2</v>
      </c>
    </row>
    <row r="5187" spans="1:4" x14ac:dyDescent="0.2">
      <c r="A5187" s="143" t="s">
        <v>12512</v>
      </c>
      <c r="B5187" s="10" t="s">
        <v>12511</v>
      </c>
      <c r="C5187" s="143">
        <v>50</v>
      </c>
      <c r="D5187" s="142">
        <v>5</v>
      </c>
    </row>
    <row r="5188" spans="1:4" x14ac:dyDescent="0.2">
      <c r="A5188" s="143" t="s">
        <v>4533</v>
      </c>
      <c r="B5188" s="10" t="s">
        <v>4532</v>
      </c>
      <c r="C5188" s="143">
        <v>50</v>
      </c>
      <c r="D5188" s="142">
        <v>5</v>
      </c>
    </row>
    <row r="5189" spans="1:4" x14ac:dyDescent="0.2">
      <c r="A5189" s="143" t="s">
        <v>7741</v>
      </c>
      <c r="B5189" s="10" t="s">
        <v>7740</v>
      </c>
      <c r="C5189" s="143">
        <v>1</v>
      </c>
      <c r="D5189" s="142">
        <v>0.1</v>
      </c>
    </row>
    <row r="5190" spans="1:4" x14ac:dyDescent="0.2">
      <c r="A5190" s="143" t="s">
        <v>3726</v>
      </c>
      <c r="B5190" s="10" t="s">
        <v>3725</v>
      </c>
      <c r="C5190" s="143">
        <v>600</v>
      </c>
      <c r="D5190" s="142">
        <v>60</v>
      </c>
    </row>
    <row r="5191" spans="1:4" x14ac:dyDescent="0.2">
      <c r="A5191" s="143" t="s">
        <v>9619</v>
      </c>
      <c r="B5191" s="10" t="s">
        <v>9618</v>
      </c>
      <c r="C5191" s="143">
        <v>1</v>
      </c>
      <c r="D5191" s="142">
        <v>0.1</v>
      </c>
    </row>
    <row r="5192" spans="1:4" x14ac:dyDescent="0.2">
      <c r="A5192" s="143" t="s">
        <v>10876</v>
      </c>
      <c r="B5192" s="10" t="s">
        <v>10875</v>
      </c>
      <c r="C5192" s="143">
        <v>2</v>
      </c>
      <c r="D5192" s="142">
        <v>0.2</v>
      </c>
    </row>
    <row r="5193" spans="1:4" x14ac:dyDescent="0.2">
      <c r="A5193" s="143" t="s">
        <v>11437</v>
      </c>
      <c r="B5193" s="10" t="s">
        <v>11436</v>
      </c>
      <c r="C5193" s="143" t="s">
        <v>105</v>
      </c>
      <c r="D5193" s="142" t="s">
        <v>105</v>
      </c>
    </row>
    <row r="5194" spans="1:4" x14ac:dyDescent="0.2">
      <c r="A5194" s="143" t="s">
        <v>11451</v>
      </c>
      <c r="B5194" s="10" t="s">
        <v>11450</v>
      </c>
      <c r="C5194" s="143">
        <v>10</v>
      </c>
      <c r="D5194" s="142">
        <v>1</v>
      </c>
    </row>
    <row r="5195" spans="1:4" x14ac:dyDescent="0.2">
      <c r="A5195" s="143" t="s">
        <v>3896</v>
      </c>
      <c r="B5195" s="10" t="s">
        <v>3895</v>
      </c>
      <c r="C5195" s="143">
        <v>20</v>
      </c>
      <c r="D5195" s="142">
        <v>2</v>
      </c>
    </row>
    <row r="5196" spans="1:4" x14ac:dyDescent="0.2">
      <c r="A5196" s="143" t="s">
        <v>5478</v>
      </c>
      <c r="B5196" s="10" t="s">
        <v>5477</v>
      </c>
      <c r="C5196" s="143">
        <v>10</v>
      </c>
      <c r="D5196" s="142">
        <v>1</v>
      </c>
    </row>
    <row r="5197" spans="1:4" x14ac:dyDescent="0.2">
      <c r="A5197" s="143" t="s">
        <v>10441</v>
      </c>
      <c r="B5197" s="10" t="s">
        <v>10440</v>
      </c>
      <c r="C5197" s="143" t="s">
        <v>105</v>
      </c>
      <c r="D5197" s="142" t="s">
        <v>105</v>
      </c>
    </row>
    <row r="5198" spans="1:4" x14ac:dyDescent="0.2">
      <c r="A5198" s="143" t="s">
        <v>8188</v>
      </c>
      <c r="B5198" s="10" t="s">
        <v>8187</v>
      </c>
      <c r="C5198" s="143">
        <v>2</v>
      </c>
      <c r="D5198" s="142">
        <v>0.2</v>
      </c>
    </row>
    <row r="5199" spans="1:4" x14ac:dyDescent="0.2">
      <c r="A5199" s="143" t="s">
        <v>841</v>
      </c>
      <c r="B5199" s="10" t="s">
        <v>840</v>
      </c>
      <c r="C5199" s="143" t="s">
        <v>105</v>
      </c>
      <c r="D5199" s="142" t="s">
        <v>105</v>
      </c>
    </row>
    <row r="5200" spans="1:4" x14ac:dyDescent="0.2">
      <c r="A5200" s="143" t="s">
        <v>236</v>
      </c>
      <c r="B5200" s="10" t="s">
        <v>235</v>
      </c>
      <c r="C5200" s="143">
        <v>5700</v>
      </c>
      <c r="D5200" s="142">
        <v>570</v>
      </c>
    </row>
    <row r="5201" spans="1:4" x14ac:dyDescent="0.2">
      <c r="A5201" s="143" t="s">
        <v>2185</v>
      </c>
      <c r="B5201" s="10" t="s">
        <v>2184</v>
      </c>
      <c r="C5201" s="143">
        <v>190</v>
      </c>
      <c r="D5201" s="142">
        <v>19</v>
      </c>
    </row>
    <row r="5202" spans="1:4" x14ac:dyDescent="0.2">
      <c r="A5202" s="143" t="s">
        <v>4608</v>
      </c>
      <c r="B5202" s="10" t="s">
        <v>4607</v>
      </c>
      <c r="C5202" s="143">
        <v>120</v>
      </c>
      <c r="D5202" s="142">
        <v>12</v>
      </c>
    </row>
    <row r="5203" spans="1:4" x14ac:dyDescent="0.2">
      <c r="A5203" s="143" t="s">
        <v>6582</v>
      </c>
      <c r="B5203" s="10" t="s">
        <v>6581</v>
      </c>
      <c r="C5203" s="143" t="s">
        <v>4160</v>
      </c>
      <c r="D5203" s="142" t="s">
        <v>4160</v>
      </c>
    </row>
    <row r="5204" spans="1:4" x14ac:dyDescent="0.2">
      <c r="A5204" s="143" t="s">
        <v>6746</v>
      </c>
      <c r="B5204" s="10" t="s">
        <v>6745</v>
      </c>
      <c r="C5204" s="143">
        <v>1400</v>
      </c>
      <c r="D5204" s="142">
        <v>34</v>
      </c>
    </row>
    <row r="5205" spans="1:4" x14ac:dyDescent="0.2">
      <c r="A5205" s="143" t="s">
        <v>3509</v>
      </c>
      <c r="B5205" s="10" t="s">
        <v>3508</v>
      </c>
      <c r="C5205" s="143">
        <v>26600</v>
      </c>
      <c r="D5205" s="142">
        <v>2660</v>
      </c>
    </row>
    <row r="5206" spans="1:4" x14ac:dyDescent="0.2">
      <c r="A5206" s="143" t="s">
        <v>5134</v>
      </c>
      <c r="B5206" s="10" t="s">
        <v>5133</v>
      </c>
      <c r="C5206" s="143">
        <v>1030</v>
      </c>
      <c r="D5206" s="142">
        <v>103</v>
      </c>
    </row>
    <row r="5207" spans="1:4" x14ac:dyDescent="0.2">
      <c r="A5207" s="143" t="s">
        <v>8255</v>
      </c>
      <c r="B5207" s="10" t="s">
        <v>8254</v>
      </c>
      <c r="C5207" s="143">
        <v>40</v>
      </c>
      <c r="D5207" s="142">
        <v>4</v>
      </c>
    </row>
    <row r="5208" spans="1:4" x14ac:dyDescent="0.2">
      <c r="A5208" s="143" t="s">
        <v>8495</v>
      </c>
      <c r="B5208" s="10" t="s">
        <v>8494</v>
      </c>
      <c r="C5208" s="143">
        <v>120</v>
      </c>
      <c r="D5208" s="142">
        <v>12</v>
      </c>
    </row>
    <row r="5209" spans="1:4" x14ac:dyDescent="0.2">
      <c r="A5209" s="143" t="s">
        <v>8586</v>
      </c>
      <c r="B5209" s="10" t="s">
        <v>8585</v>
      </c>
      <c r="C5209" s="143">
        <v>44</v>
      </c>
      <c r="D5209" s="142">
        <v>6.4</v>
      </c>
    </row>
    <row r="5210" spans="1:4" x14ac:dyDescent="0.2">
      <c r="A5210" s="143" t="s">
        <v>7634</v>
      </c>
      <c r="B5210" s="10" t="s">
        <v>7633</v>
      </c>
      <c r="C5210" s="143">
        <v>20</v>
      </c>
      <c r="D5210" s="142">
        <v>2</v>
      </c>
    </row>
    <row r="5211" spans="1:4" x14ac:dyDescent="0.2">
      <c r="A5211" s="143" t="s">
        <v>6454</v>
      </c>
      <c r="B5211" s="10" t="s">
        <v>6453</v>
      </c>
      <c r="C5211" s="143" t="s">
        <v>105</v>
      </c>
      <c r="D5211" s="142" t="s">
        <v>105</v>
      </c>
    </row>
    <row r="5212" spans="1:4" x14ac:dyDescent="0.2">
      <c r="A5212" s="143" t="s">
        <v>8515</v>
      </c>
      <c r="B5212" s="10" t="s">
        <v>8514</v>
      </c>
      <c r="C5212" s="143">
        <v>1.9</v>
      </c>
      <c r="D5212" s="142">
        <v>1</v>
      </c>
    </row>
    <row r="5213" spans="1:4" x14ac:dyDescent="0.2">
      <c r="A5213" s="143" t="s">
        <v>6179</v>
      </c>
      <c r="B5213" s="10" t="s">
        <v>6178</v>
      </c>
      <c r="C5213" s="143">
        <v>17</v>
      </c>
      <c r="D5213" s="142">
        <v>1.7</v>
      </c>
    </row>
    <row r="5214" spans="1:4" x14ac:dyDescent="0.2">
      <c r="A5214" s="143" t="s">
        <v>5806</v>
      </c>
      <c r="B5214" s="10" t="s">
        <v>5805</v>
      </c>
      <c r="C5214" s="143">
        <v>1320</v>
      </c>
      <c r="D5214" s="142">
        <v>132</v>
      </c>
    </row>
    <row r="5215" spans="1:4" x14ac:dyDescent="0.2">
      <c r="A5215" s="143" t="s">
        <v>4602</v>
      </c>
      <c r="B5215" s="10" t="s">
        <v>4601</v>
      </c>
      <c r="C5215" s="143">
        <v>220</v>
      </c>
      <c r="D5215" s="142">
        <v>22</v>
      </c>
    </row>
    <row r="5216" spans="1:4" x14ac:dyDescent="0.2">
      <c r="A5216" s="143" t="s">
        <v>4594</v>
      </c>
      <c r="B5216" s="10" t="s">
        <v>4593</v>
      </c>
      <c r="C5216" s="143">
        <v>10600</v>
      </c>
      <c r="D5216" s="142">
        <v>1060</v>
      </c>
    </row>
    <row r="5217" spans="1:4" x14ac:dyDescent="0.2">
      <c r="A5217" s="143" t="s">
        <v>10539</v>
      </c>
      <c r="B5217" s="10" t="s">
        <v>10538</v>
      </c>
      <c r="C5217" s="143" t="s">
        <v>4160</v>
      </c>
      <c r="D5217" s="142" t="s">
        <v>4160</v>
      </c>
    </row>
    <row r="5218" spans="1:4" x14ac:dyDescent="0.2">
      <c r="A5218" s="143" t="s">
        <v>10637</v>
      </c>
      <c r="B5218" s="10" t="s">
        <v>10636</v>
      </c>
      <c r="C5218" s="143">
        <v>16400</v>
      </c>
      <c r="D5218" s="142">
        <v>1640</v>
      </c>
    </row>
    <row r="5219" spans="1:4" x14ac:dyDescent="0.2">
      <c r="A5219" s="143" t="s">
        <v>5128</v>
      </c>
      <c r="B5219" s="10" t="s">
        <v>5127</v>
      </c>
      <c r="C5219" s="143">
        <v>2700</v>
      </c>
      <c r="D5219" s="142">
        <v>270</v>
      </c>
    </row>
    <row r="5220" spans="1:4" x14ac:dyDescent="0.2">
      <c r="A5220" s="143" t="s">
        <v>12355</v>
      </c>
      <c r="B5220" s="10" t="s">
        <v>12354</v>
      </c>
      <c r="C5220" s="143">
        <v>20000</v>
      </c>
      <c r="D5220" s="142">
        <v>1.2</v>
      </c>
    </row>
    <row r="5221" spans="1:4" x14ac:dyDescent="0.2">
      <c r="A5221" s="143" t="s">
        <v>12774</v>
      </c>
      <c r="B5221" s="10" t="s">
        <v>12364</v>
      </c>
      <c r="C5221" s="143"/>
      <c r="D5221" s="142">
        <v>0.71</v>
      </c>
    </row>
    <row r="5222" spans="1:4" x14ac:dyDescent="0.2">
      <c r="A5222" s="143" t="s">
        <v>12773</v>
      </c>
      <c r="B5222" s="10" t="s">
        <v>12363</v>
      </c>
      <c r="C5222" s="143">
        <v>2.8</v>
      </c>
      <c r="D5222" s="142">
        <v>0.56999999999999995</v>
      </c>
    </row>
    <row r="5223" spans="1:4" x14ac:dyDescent="0.2">
      <c r="A5223" s="143" t="s">
        <v>12362</v>
      </c>
      <c r="B5223" s="10" t="s">
        <v>12361</v>
      </c>
      <c r="C5223" s="143">
        <v>17</v>
      </c>
      <c r="D5223" s="142">
        <v>8.1</v>
      </c>
    </row>
    <row r="5224" spans="1:4" x14ac:dyDescent="0.2">
      <c r="A5224" s="143" t="s">
        <v>6672</v>
      </c>
      <c r="B5224" s="10" t="s">
        <v>6671</v>
      </c>
      <c r="C5224" s="143">
        <v>200</v>
      </c>
      <c r="D5224" s="142">
        <v>20</v>
      </c>
    </row>
    <row r="5225" spans="1:4" x14ac:dyDescent="0.2">
      <c r="A5225" s="143" t="s">
        <v>6730</v>
      </c>
      <c r="B5225" s="10" t="s">
        <v>6729</v>
      </c>
      <c r="C5225" s="143">
        <v>90</v>
      </c>
      <c r="D5225" s="142">
        <v>9</v>
      </c>
    </row>
    <row r="5226" spans="1:4" x14ac:dyDescent="0.2">
      <c r="A5226" s="143" t="s">
        <v>3493</v>
      </c>
      <c r="B5226" s="10" t="s">
        <v>3492</v>
      </c>
      <c r="C5226" s="143">
        <v>340</v>
      </c>
      <c r="D5226" s="142">
        <v>34</v>
      </c>
    </row>
    <row r="5227" spans="1:4" x14ac:dyDescent="0.2">
      <c r="A5227" s="143" t="s">
        <v>3442</v>
      </c>
      <c r="B5227" s="10" t="s">
        <v>3441</v>
      </c>
      <c r="C5227" s="143">
        <v>120</v>
      </c>
      <c r="D5227" s="142">
        <v>45</v>
      </c>
    </row>
    <row r="5228" spans="1:4" x14ac:dyDescent="0.2">
      <c r="A5228" s="143" t="s">
        <v>6686</v>
      </c>
      <c r="B5228" s="10" t="s">
        <v>6685</v>
      </c>
      <c r="C5228" s="143">
        <v>1</v>
      </c>
      <c r="D5228" s="142">
        <v>1.3</v>
      </c>
    </row>
    <row r="5229" spans="1:4" x14ac:dyDescent="0.2">
      <c r="A5229" s="143" t="s">
        <v>8615</v>
      </c>
      <c r="B5229" s="10" t="s">
        <v>8614</v>
      </c>
      <c r="C5229" s="143">
        <v>3600</v>
      </c>
      <c r="D5229" s="142">
        <v>350</v>
      </c>
    </row>
    <row r="5230" spans="1:4" x14ac:dyDescent="0.2">
      <c r="A5230" s="143" t="s">
        <v>6027</v>
      </c>
      <c r="B5230" s="10" t="s">
        <v>6026</v>
      </c>
      <c r="C5230" s="143">
        <v>30000</v>
      </c>
      <c r="D5230" s="142">
        <v>3000</v>
      </c>
    </row>
    <row r="5231" spans="1:4" x14ac:dyDescent="0.2">
      <c r="A5231" s="143" t="s">
        <v>6053</v>
      </c>
      <c r="B5231" s="10" t="s">
        <v>6052</v>
      </c>
      <c r="C5231" s="143">
        <v>120</v>
      </c>
      <c r="D5231" s="142">
        <v>12</v>
      </c>
    </row>
    <row r="5232" spans="1:4" x14ac:dyDescent="0.2">
      <c r="A5232" s="143" t="s">
        <v>7260</v>
      </c>
      <c r="B5232" s="10" t="s">
        <v>7259</v>
      </c>
      <c r="C5232" s="143">
        <v>180</v>
      </c>
      <c r="D5232" s="142">
        <v>18</v>
      </c>
    </row>
    <row r="5233" spans="1:4" x14ac:dyDescent="0.2">
      <c r="A5233" s="143" t="s">
        <v>4985</v>
      </c>
      <c r="B5233" s="10" t="s">
        <v>4984</v>
      </c>
      <c r="C5233" s="143">
        <v>7500</v>
      </c>
      <c r="D5233" s="142">
        <v>32</v>
      </c>
    </row>
    <row r="5234" spans="1:4" x14ac:dyDescent="0.2">
      <c r="A5234" s="143" t="s">
        <v>243</v>
      </c>
      <c r="B5234" s="10" t="s">
        <v>242</v>
      </c>
      <c r="C5234" s="143" t="s">
        <v>105</v>
      </c>
      <c r="D5234" s="142" t="s">
        <v>105</v>
      </c>
    </row>
    <row r="5235" spans="1:4" x14ac:dyDescent="0.2">
      <c r="A5235" s="143" t="s">
        <v>244</v>
      </c>
      <c r="B5235" s="10" t="s">
        <v>242</v>
      </c>
      <c r="C5235" s="143">
        <v>1000</v>
      </c>
      <c r="D5235" s="142">
        <v>100</v>
      </c>
    </row>
    <row r="5236" spans="1:4" x14ac:dyDescent="0.2">
      <c r="A5236" s="143" t="s">
        <v>6156</v>
      </c>
      <c r="B5236" s="10" t="s">
        <v>6155</v>
      </c>
      <c r="C5236" s="143">
        <v>7.6</v>
      </c>
      <c r="D5236" s="142">
        <v>25</v>
      </c>
    </row>
    <row r="5237" spans="1:4" x14ac:dyDescent="0.2">
      <c r="A5237" s="143" t="s">
        <v>5637</v>
      </c>
      <c r="B5237" s="10" t="s">
        <v>5636</v>
      </c>
      <c r="C5237" s="143">
        <v>17000</v>
      </c>
      <c r="D5237" s="142">
        <v>1700</v>
      </c>
    </row>
    <row r="5238" spans="1:4" x14ac:dyDescent="0.2">
      <c r="A5238" s="143" t="s">
        <v>4879</v>
      </c>
      <c r="B5238" s="10" t="s">
        <v>4878</v>
      </c>
      <c r="C5238" s="143" t="s">
        <v>105</v>
      </c>
      <c r="D5238" s="142" t="s">
        <v>105</v>
      </c>
    </row>
    <row r="5239" spans="1:4" x14ac:dyDescent="0.2">
      <c r="A5239" s="143" t="s">
        <v>6799</v>
      </c>
      <c r="B5239" s="10" t="s">
        <v>6798</v>
      </c>
      <c r="C5239" s="143">
        <v>20</v>
      </c>
      <c r="D5239" s="142">
        <v>4.3</v>
      </c>
    </row>
    <row r="5240" spans="1:4" x14ac:dyDescent="0.2">
      <c r="A5240" s="143" t="s">
        <v>12140</v>
      </c>
      <c r="B5240" s="10" t="s">
        <v>12139</v>
      </c>
      <c r="C5240" s="143">
        <v>20</v>
      </c>
      <c r="D5240" s="142">
        <v>2</v>
      </c>
    </row>
    <row r="5241" spans="1:4" x14ac:dyDescent="0.2">
      <c r="A5241" s="143" t="s">
        <v>4604</v>
      </c>
      <c r="B5241" s="10" t="s">
        <v>4603</v>
      </c>
      <c r="C5241" s="143">
        <v>50</v>
      </c>
      <c r="D5241" s="142">
        <v>5</v>
      </c>
    </row>
    <row r="5242" spans="1:4" x14ac:dyDescent="0.2">
      <c r="A5242" s="143" t="s">
        <v>2005</v>
      </c>
      <c r="B5242" s="10" t="s">
        <v>2004</v>
      </c>
      <c r="C5242" s="143">
        <v>2800</v>
      </c>
      <c r="D5242" s="142">
        <v>110</v>
      </c>
    </row>
    <row r="5243" spans="1:4" x14ac:dyDescent="0.2">
      <c r="A5243" s="143" t="s">
        <v>4600</v>
      </c>
      <c r="B5243" s="10" t="s">
        <v>4599</v>
      </c>
      <c r="C5243" s="143">
        <v>700</v>
      </c>
      <c r="D5243" s="142">
        <v>70</v>
      </c>
    </row>
    <row r="5244" spans="1:4" x14ac:dyDescent="0.2">
      <c r="A5244" s="143" t="s">
        <v>7834</v>
      </c>
      <c r="B5244" s="10" t="s">
        <v>7833</v>
      </c>
      <c r="C5244" s="143">
        <v>23000</v>
      </c>
      <c r="D5244" s="142">
        <v>7100</v>
      </c>
    </row>
    <row r="5245" spans="1:4" x14ac:dyDescent="0.2">
      <c r="A5245" s="143" t="s">
        <v>6775</v>
      </c>
      <c r="B5245" s="10" t="s">
        <v>6774</v>
      </c>
      <c r="C5245" s="143">
        <v>90</v>
      </c>
      <c r="D5245" s="142">
        <v>9</v>
      </c>
    </row>
    <row r="5246" spans="1:4" x14ac:dyDescent="0.2">
      <c r="A5246" s="143" t="s">
        <v>2062</v>
      </c>
      <c r="B5246" s="10" t="s">
        <v>2061</v>
      </c>
      <c r="C5246" s="143">
        <v>2700</v>
      </c>
      <c r="D5246" s="142">
        <v>270</v>
      </c>
    </row>
    <row r="5247" spans="1:4" x14ac:dyDescent="0.2">
      <c r="A5247" s="143" t="s">
        <v>7979</v>
      </c>
      <c r="B5247" s="10" t="s">
        <v>7978</v>
      </c>
      <c r="C5247" s="143">
        <v>100</v>
      </c>
      <c r="D5247" s="142">
        <v>10</v>
      </c>
    </row>
    <row r="5248" spans="1:4" x14ac:dyDescent="0.2">
      <c r="A5248" s="143" t="s">
        <v>8005</v>
      </c>
      <c r="B5248" s="10" t="s">
        <v>8004</v>
      </c>
      <c r="C5248" s="143">
        <v>120</v>
      </c>
      <c r="D5248" s="142">
        <v>12</v>
      </c>
    </row>
    <row r="5249" spans="1:4" x14ac:dyDescent="0.2">
      <c r="A5249" s="143" t="s">
        <v>7983</v>
      </c>
      <c r="B5249" s="10" t="s">
        <v>7982</v>
      </c>
      <c r="C5249" s="143">
        <v>1.4</v>
      </c>
      <c r="D5249" s="142">
        <v>1.8</v>
      </c>
    </row>
    <row r="5250" spans="1:4" x14ac:dyDescent="0.2">
      <c r="A5250" s="143" t="s">
        <v>436</v>
      </c>
      <c r="B5250" s="10" t="s">
        <v>435</v>
      </c>
      <c r="C5250" s="143">
        <v>4000</v>
      </c>
      <c r="D5250" s="142">
        <v>400</v>
      </c>
    </row>
    <row r="5251" spans="1:4" x14ac:dyDescent="0.2">
      <c r="A5251" s="143" t="s">
        <v>8860</v>
      </c>
      <c r="B5251" s="10" t="s">
        <v>8859</v>
      </c>
      <c r="C5251" s="143" t="s">
        <v>105</v>
      </c>
      <c r="D5251" s="142" t="s">
        <v>105</v>
      </c>
    </row>
    <row r="5252" spans="1:4" x14ac:dyDescent="0.2">
      <c r="A5252" s="143" t="s">
        <v>8845</v>
      </c>
      <c r="B5252" s="10" t="s">
        <v>8844</v>
      </c>
      <c r="C5252" s="143" t="s">
        <v>105</v>
      </c>
      <c r="D5252" s="142" t="s">
        <v>105</v>
      </c>
    </row>
    <row r="5253" spans="1:4" x14ac:dyDescent="0.2">
      <c r="A5253" s="143" t="s">
        <v>7832</v>
      </c>
      <c r="B5253" s="10" t="s">
        <v>7831</v>
      </c>
      <c r="C5253" s="143">
        <v>1000</v>
      </c>
      <c r="D5253" s="142">
        <v>100</v>
      </c>
    </row>
    <row r="5254" spans="1:4" x14ac:dyDescent="0.2">
      <c r="A5254" s="143" t="s">
        <v>438</v>
      </c>
      <c r="B5254" s="10" t="s">
        <v>437</v>
      </c>
      <c r="C5254" s="143">
        <v>210</v>
      </c>
      <c r="D5254" s="142">
        <v>100</v>
      </c>
    </row>
    <row r="5255" spans="1:4" x14ac:dyDescent="0.2">
      <c r="A5255" s="143" t="s">
        <v>3499</v>
      </c>
      <c r="B5255" s="10" t="s">
        <v>3498</v>
      </c>
      <c r="C5255" s="143">
        <v>2.2999999999999998</v>
      </c>
      <c r="D5255" s="142">
        <v>0.23</v>
      </c>
    </row>
    <row r="5256" spans="1:4" x14ac:dyDescent="0.2">
      <c r="A5256" s="143" t="s">
        <v>448</v>
      </c>
      <c r="B5256" s="10" t="s">
        <v>447</v>
      </c>
      <c r="C5256" s="143">
        <v>27000</v>
      </c>
      <c r="D5256" s="142">
        <v>2700</v>
      </c>
    </row>
    <row r="5257" spans="1:4" x14ac:dyDescent="0.2">
      <c r="A5257" s="143" t="s">
        <v>12382</v>
      </c>
      <c r="B5257" s="10" t="s">
        <v>12381</v>
      </c>
      <c r="C5257" s="143">
        <v>26</v>
      </c>
      <c r="D5257" s="142">
        <v>2.6</v>
      </c>
    </row>
    <row r="5258" spans="1:4" x14ac:dyDescent="0.2">
      <c r="A5258" s="143" t="s">
        <v>3777</v>
      </c>
      <c r="B5258" s="10" t="s">
        <v>3776</v>
      </c>
      <c r="C5258" s="143">
        <v>6</v>
      </c>
      <c r="D5258" s="142">
        <v>0.6</v>
      </c>
    </row>
    <row r="5259" spans="1:4" x14ac:dyDescent="0.2">
      <c r="A5259" s="143" t="s">
        <v>2732</v>
      </c>
      <c r="B5259" s="10" t="s">
        <v>2731</v>
      </c>
      <c r="C5259" s="143">
        <v>450</v>
      </c>
      <c r="D5259" s="142">
        <v>45</v>
      </c>
    </row>
    <row r="5260" spans="1:4" x14ac:dyDescent="0.2">
      <c r="A5260" s="143" t="s">
        <v>1565</v>
      </c>
      <c r="B5260" s="10" t="s">
        <v>1564</v>
      </c>
      <c r="C5260" s="143">
        <v>10000</v>
      </c>
      <c r="D5260" s="142">
        <v>1000</v>
      </c>
    </row>
    <row r="5261" spans="1:4" x14ac:dyDescent="0.2">
      <c r="A5261" s="143" t="s">
        <v>5872</v>
      </c>
      <c r="B5261" s="10" t="s">
        <v>5871</v>
      </c>
      <c r="C5261" s="143">
        <v>42000</v>
      </c>
      <c r="D5261" s="142">
        <v>4200</v>
      </c>
    </row>
    <row r="5262" spans="1:4" x14ac:dyDescent="0.2">
      <c r="A5262" s="143" t="s">
        <v>3973</v>
      </c>
      <c r="B5262" s="10" t="s">
        <v>3972</v>
      </c>
      <c r="C5262" s="143">
        <v>100</v>
      </c>
      <c r="D5262" s="142">
        <v>10</v>
      </c>
    </row>
    <row r="5263" spans="1:4" x14ac:dyDescent="0.2">
      <c r="A5263" s="143" t="s">
        <v>9947</v>
      </c>
      <c r="B5263" s="10" t="s">
        <v>9946</v>
      </c>
      <c r="C5263" s="143">
        <v>4</v>
      </c>
      <c r="D5263" s="142">
        <v>0.4</v>
      </c>
    </row>
    <row r="5264" spans="1:4" x14ac:dyDescent="0.2">
      <c r="A5264" s="143" t="s">
        <v>5122</v>
      </c>
      <c r="B5264" s="10" t="s">
        <v>5121</v>
      </c>
      <c r="C5264" s="143">
        <v>18000</v>
      </c>
      <c r="D5264" s="142">
        <v>1800</v>
      </c>
    </row>
    <row r="5265" spans="1:4" x14ac:dyDescent="0.2">
      <c r="A5265" s="143" t="s">
        <v>12109</v>
      </c>
      <c r="B5265" s="10" t="s">
        <v>12108</v>
      </c>
      <c r="C5265" s="143">
        <v>30000</v>
      </c>
      <c r="D5265" s="142">
        <v>3000</v>
      </c>
    </row>
    <row r="5266" spans="1:4" x14ac:dyDescent="0.2">
      <c r="A5266" s="143" t="s">
        <v>7753</v>
      </c>
      <c r="B5266" s="10" t="s">
        <v>7752</v>
      </c>
      <c r="C5266" s="143">
        <v>6.2</v>
      </c>
      <c r="D5266" s="142">
        <v>10</v>
      </c>
    </row>
    <row r="5267" spans="1:4" x14ac:dyDescent="0.2">
      <c r="A5267" s="143" t="s">
        <v>12158</v>
      </c>
      <c r="B5267" s="10" t="s">
        <v>12157</v>
      </c>
      <c r="C5267" s="143">
        <v>1.1000000000000001</v>
      </c>
      <c r="D5267" s="142">
        <v>2.5</v>
      </c>
    </row>
    <row r="5268" spans="1:4" x14ac:dyDescent="0.2">
      <c r="A5268" s="143" t="s">
        <v>11861</v>
      </c>
      <c r="B5268" s="10" t="s">
        <v>11860</v>
      </c>
      <c r="C5268" s="143">
        <v>5</v>
      </c>
      <c r="D5268" s="142">
        <v>0.5</v>
      </c>
    </row>
    <row r="5269" spans="1:4" x14ac:dyDescent="0.2">
      <c r="A5269" s="143" t="s">
        <v>9267</v>
      </c>
      <c r="B5269" s="10" t="s">
        <v>9266</v>
      </c>
      <c r="C5269" s="143">
        <v>500</v>
      </c>
      <c r="D5269" s="142">
        <v>50</v>
      </c>
    </row>
    <row r="5270" spans="1:4" x14ac:dyDescent="0.2">
      <c r="A5270" s="143" t="s">
        <v>7749</v>
      </c>
      <c r="B5270" s="10" t="s">
        <v>7748</v>
      </c>
      <c r="C5270" s="143">
        <v>10</v>
      </c>
      <c r="D5270" s="142">
        <v>1</v>
      </c>
    </row>
    <row r="5271" spans="1:4" x14ac:dyDescent="0.2">
      <c r="A5271" s="143" t="s">
        <v>8470</v>
      </c>
      <c r="B5271" s="10" t="s">
        <v>8469</v>
      </c>
      <c r="C5271" s="143">
        <v>8</v>
      </c>
      <c r="D5271" s="142">
        <v>0.8</v>
      </c>
    </row>
    <row r="5272" spans="1:4" x14ac:dyDescent="0.2">
      <c r="A5272" s="143" t="s">
        <v>2341</v>
      </c>
      <c r="B5272" s="10" t="s">
        <v>2340</v>
      </c>
      <c r="C5272" s="143">
        <v>10</v>
      </c>
      <c r="D5272" s="142">
        <v>1</v>
      </c>
    </row>
    <row r="5273" spans="1:4" x14ac:dyDescent="0.2">
      <c r="A5273" s="143" t="s">
        <v>10628</v>
      </c>
      <c r="B5273" s="10" t="s">
        <v>10627</v>
      </c>
      <c r="C5273" s="143">
        <v>70</v>
      </c>
      <c r="D5273" s="142">
        <v>7</v>
      </c>
    </row>
    <row r="5274" spans="1:4" x14ac:dyDescent="0.2">
      <c r="A5274" s="143" t="s">
        <v>11763</v>
      </c>
      <c r="B5274" s="10" t="s">
        <v>11762</v>
      </c>
      <c r="C5274" s="143" t="s">
        <v>105</v>
      </c>
      <c r="D5274" s="142" t="s">
        <v>105</v>
      </c>
    </row>
    <row r="5275" spans="1:4" x14ac:dyDescent="0.2">
      <c r="A5275" s="143" t="s">
        <v>6371</v>
      </c>
      <c r="B5275" s="10" t="s">
        <v>6370</v>
      </c>
      <c r="C5275" s="143" t="s">
        <v>105</v>
      </c>
      <c r="D5275" s="142" t="s">
        <v>105</v>
      </c>
    </row>
    <row r="5276" spans="1:4" x14ac:dyDescent="0.2">
      <c r="A5276" s="143" t="s">
        <v>8780</v>
      </c>
      <c r="B5276" s="10" t="s">
        <v>8779</v>
      </c>
      <c r="C5276" s="143" t="s">
        <v>105</v>
      </c>
      <c r="D5276" s="142" t="s">
        <v>105</v>
      </c>
    </row>
    <row r="5277" spans="1:4" x14ac:dyDescent="0.2">
      <c r="A5277" s="143" t="s">
        <v>8906</v>
      </c>
      <c r="B5277" s="10" t="s">
        <v>8905</v>
      </c>
      <c r="C5277" s="143">
        <v>180</v>
      </c>
      <c r="D5277" s="142">
        <v>92</v>
      </c>
    </row>
    <row r="5278" spans="1:4" x14ac:dyDescent="0.2">
      <c r="A5278" s="143" t="s">
        <v>4842</v>
      </c>
      <c r="B5278" s="10" t="s">
        <v>4841</v>
      </c>
      <c r="C5278" s="143">
        <v>5</v>
      </c>
      <c r="D5278" s="142">
        <v>0.5</v>
      </c>
    </row>
    <row r="5279" spans="1:4" x14ac:dyDescent="0.2">
      <c r="A5279" s="143" t="s">
        <v>6025</v>
      </c>
      <c r="B5279" s="10" t="s">
        <v>6024</v>
      </c>
      <c r="C5279" s="143">
        <v>8600</v>
      </c>
      <c r="D5279" s="142">
        <v>860</v>
      </c>
    </row>
    <row r="5280" spans="1:4" x14ac:dyDescent="0.2">
      <c r="A5280" s="143" t="s">
        <v>4767</v>
      </c>
      <c r="B5280" s="10" t="s">
        <v>4766</v>
      </c>
      <c r="C5280" s="143" t="s">
        <v>105</v>
      </c>
      <c r="D5280" s="142" t="s">
        <v>105</v>
      </c>
    </row>
    <row r="5281" spans="1:4" x14ac:dyDescent="0.2">
      <c r="A5281" s="143" t="s">
        <v>2212</v>
      </c>
      <c r="B5281" s="10" t="s">
        <v>2211</v>
      </c>
      <c r="C5281" s="143">
        <v>180</v>
      </c>
      <c r="D5281" s="142">
        <v>92</v>
      </c>
    </row>
    <row r="5282" spans="1:4" x14ac:dyDescent="0.2">
      <c r="A5282" s="143" t="s">
        <v>4610</v>
      </c>
      <c r="B5282" s="10" t="s">
        <v>4609</v>
      </c>
      <c r="C5282" s="143">
        <v>61000</v>
      </c>
      <c r="D5282" s="142">
        <v>6100</v>
      </c>
    </row>
    <row r="5283" spans="1:4" x14ac:dyDescent="0.2">
      <c r="A5283" s="143" t="s">
        <v>11639</v>
      </c>
      <c r="B5283" s="10" t="s">
        <v>11638</v>
      </c>
      <c r="C5283" s="143">
        <v>60</v>
      </c>
      <c r="D5283" s="142">
        <v>6</v>
      </c>
    </row>
    <row r="5284" spans="1:4" x14ac:dyDescent="0.2">
      <c r="A5284" s="143" t="s">
        <v>11598</v>
      </c>
      <c r="B5284" s="10" t="s">
        <v>11597</v>
      </c>
      <c r="C5284" s="143">
        <v>620</v>
      </c>
      <c r="D5284" s="142">
        <v>62</v>
      </c>
    </row>
    <row r="5285" spans="1:4" x14ac:dyDescent="0.2">
      <c r="A5285" s="143" t="s">
        <v>2306</v>
      </c>
      <c r="B5285" s="10" t="s">
        <v>2305</v>
      </c>
      <c r="C5285" s="143">
        <v>0.33</v>
      </c>
      <c r="D5285" s="142">
        <v>1.8</v>
      </c>
    </row>
    <row r="5286" spans="1:4" x14ac:dyDescent="0.2">
      <c r="A5286" s="143" t="s">
        <v>2615</v>
      </c>
      <c r="B5286" s="10" t="s">
        <v>2614</v>
      </c>
      <c r="C5286" s="143">
        <v>970</v>
      </c>
      <c r="D5286" s="142">
        <v>97</v>
      </c>
    </row>
    <row r="5287" spans="1:4" x14ac:dyDescent="0.2">
      <c r="A5287" s="143" t="s">
        <v>356</v>
      </c>
      <c r="B5287" s="10" t="s">
        <v>355</v>
      </c>
      <c r="C5287" s="143">
        <v>42000</v>
      </c>
      <c r="D5287" s="142">
        <v>4200</v>
      </c>
    </row>
    <row r="5288" spans="1:4" x14ac:dyDescent="0.2">
      <c r="A5288" s="143" t="s">
        <v>1950</v>
      </c>
      <c r="B5288" s="10" t="s">
        <v>1949</v>
      </c>
      <c r="C5288" s="143" t="s">
        <v>105</v>
      </c>
      <c r="D5288" s="142" t="s">
        <v>105</v>
      </c>
    </row>
    <row r="5289" spans="1:4" x14ac:dyDescent="0.2">
      <c r="A5289" s="143" t="s">
        <v>1951</v>
      </c>
      <c r="B5289" s="10" t="s">
        <v>1949</v>
      </c>
      <c r="C5289" s="143">
        <v>280</v>
      </c>
      <c r="D5289" s="142">
        <v>28</v>
      </c>
    </row>
    <row r="5290" spans="1:4" x14ac:dyDescent="0.2">
      <c r="A5290" s="143" t="s">
        <v>12009</v>
      </c>
      <c r="B5290" s="10" t="s">
        <v>12008</v>
      </c>
      <c r="C5290" s="143">
        <v>56000</v>
      </c>
      <c r="D5290" s="142">
        <v>5600</v>
      </c>
    </row>
    <row r="5291" spans="1:4" x14ac:dyDescent="0.2">
      <c r="A5291" s="143" t="s">
        <v>5866</v>
      </c>
      <c r="B5291" s="10" t="s">
        <v>5865</v>
      </c>
      <c r="C5291" s="143">
        <v>50000</v>
      </c>
      <c r="D5291" s="142">
        <v>5000</v>
      </c>
    </row>
    <row r="5292" spans="1:4" x14ac:dyDescent="0.2">
      <c r="A5292" s="143" t="s">
        <v>5862</v>
      </c>
      <c r="B5292" s="10" t="s">
        <v>5861</v>
      </c>
      <c r="C5292" s="143">
        <v>4</v>
      </c>
      <c r="D5292" s="142">
        <v>0.4</v>
      </c>
    </row>
    <row r="5293" spans="1:4" x14ac:dyDescent="0.2">
      <c r="A5293" s="143" t="s">
        <v>5165</v>
      </c>
      <c r="B5293" s="10" t="s">
        <v>5164</v>
      </c>
      <c r="C5293" s="143">
        <v>43000</v>
      </c>
      <c r="D5293" s="142">
        <v>4300</v>
      </c>
    </row>
    <row r="5294" spans="1:4" x14ac:dyDescent="0.2">
      <c r="A5294" s="143" t="s">
        <v>4993</v>
      </c>
      <c r="B5294" s="10" t="s">
        <v>4992</v>
      </c>
      <c r="C5294" s="143">
        <v>18000</v>
      </c>
      <c r="D5294" s="142">
        <v>1800</v>
      </c>
    </row>
    <row r="5295" spans="1:4" x14ac:dyDescent="0.2">
      <c r="A5295" s="143" t="s">
        <v>11759</v>
      </c>
      <c r="B5295" s="10" t="s">
        <v>11758</v>
      </c>
      <c r="C5295" s="143"/>
      <c r="D5295" s="142" t="s">
        <v>105</v>
      </c>
    </row>
    <row r="5296" spans="1:4" x14ac:dyDescent="0.2">
      <c r="A5296" s="143" t="s">
        <v>8388</v>
      </c>
      <c r="B5296" s="10" t="s">
        <v>8387</v>
      </c>
      <c r="C5296" s="143">
        <v>100</v>
      </c>
      <c r="D5296" s="142">
        <v>10</v>
      </c>
    </row>
    <row r="5297" spans="1:4" x14ac:dyDescent="0.2">
      <c r="A5297" s="143" t="s">
        <v>9749</v>
      </c>
      <c r="B5297" s="10" t="s">
        <v>9748</v>
      </c>
      <c r="C5297" s="143">
        <v>25</v>
      </c>
      <c r="D5297" s="142">
        <v>2.5</v>
      </c>
    </row>
    <row r="5298" spans="1:4" x14ac:dyDescent="0.2">
      <c r="A5298" s="143" t="s">
        <v>12166</v>
      </c>
      <c r="B5298" s="10" t="s">
        <v>12165</v>
      </c>
      <c r="C5298" s="143">
        <v>220</v>
      </c>
      <c r="D5298" s="142">
        <v>22</v>
      </c>
    </row>
    <row r="5299" spans="1:4" x14ac:dyDescent="0.2">
      <c r="A5299" s="143" t="s">
        <v>3605</v>
      </c>
      <c r="B5299" s="10" t="s">
        <v>3604</v>
      </c>
      <c r="C5299" s="143">
        <v>2000</v>
      </c>
      <c r="D5299" s="142">
        <v>200</v>
      </c>
    </row>
    <row r="5300" spans="1:4" x14ac:dyDescent="0.2">
      <c r="A5300" s="143" t="s">
        <v>5868</v>
      </c>
      <c r="B5300" s="10" t="s">
        <v>5867</v>
      </c>
      <c r="C5300" s="143">
        <v>106</v>
      </c>
      <c r="D5300" s="142">
        <v>11</v>
      </c>
    </row>
    <row r="5301" spans="1:4" x14ac:dyDescent="0.2">
      <c r="A5301" s="143" t="s">
        <v>8679</v>
      </c>
      <c r="B5301" s="10" t="s">
        <v>8678</v>
      </c>
      <c r="C5301" s="143">
        <v>60</v>
      </c>
      <c r="D5301" s="142">
        <v>6</v>
      </c>
    </row>
    <row r="5302" spans="1:4" x14ac:dyDescent="0.2">
      <c r="A5302" s="143" t="s">
        <v>8192</v>
      </c>
      <c r="B5302" s="10" t="s">
        <v>8191</v>
      </c>
      <c r="C5302" s="143">
        <v>0.25</v>
      </c>
      <c r="D5302" s="142">
        <v>2.5000000000000001E-2</v>
      </c>
    </row>
    <row r="5303" spans="1:4" x14ac:dyDescent="0.2">
      <c r="A5303" s="143" t="s">
        <v>1518</v>
      </c>
      <c r="B5303" s="10" t="s">
        <v>1517</v>
      </c>
      <c r="C5303" s="143">
        <v>5600</v>
      </c>
      <c r="D5303" s="142">
        <v>200</v>
      </c>
    </row>
    <row r="5304" spans="1:4" x14ac:dyDescent="0.2">
      <c r="A5304" s="143" t="s">
        <v>1516</v>
      </c>
      <c r="B5304" s="10" t="s">
        <v>1515</v>
      </c>
      <c r="C5304" s="143">
        <v>1520</v>
      </c>
      <c r="D5304" s="142">
        <v>152</v>
      </c>
    </row>
    <row r="5305" spans="1:4" x14ac:dyDescent="0.2">
      <c r="A5305" s="143" t="s">
        <v>11657</v>
      </c>
      <c r="B5305" s="10" t="s">
        <v>11656</v>
      </c>
      <c r="C5305" s="143">
        <v>320</v>
      </c>
      <c r="D5305" s="142"/>
    </row>
    <row r="5306" spans="1:4" x14ac:dyDescent="0.2">
      <c r="A5306" s="143" t="s">
        <v>10065</v>
      </c>
      <c r="B5306" s="10" t="s">
        <v>10064</v>
      </c>
      <c r="C5306" s="143" t="s">
        <v>105</v>
      </c>
      <c r="D5306" s="142" t="s">
        <v>105</v>
      </c>
    </row>
    <row r="5307" spans="1:4" x14ac:dyDescent="0.2">
      <c r="A5307" s="143" t="s">
        <v>7179</v>
      </c>
      <c r="B5307" s="10" t="s">
        <v>7178</v>
      </c>
      <c r="C5307" s="143">
        <v>2.7</v>
      </c>
      <c r="D5307" s="142">
        <v>0.25</v>
      </c>
    </row>
    <row r="5308" spans="1:4" x14ac:dyDescent="0.2">
      <c r="A5308" s="143" t="s">
        <v>3489</v>
      </c>
      <c r="B5308" s="10" t="s">
        <v>3488</v>
      </c>
      <c r="C5308" s="143">
        <v>40</v>
      </c>
      <c r="D5308" s="142">
        <v>4</v>
      </c>
    </row>
    <row r="5309" spans="1:4" x14ac:dyDescent="0.2">
      <c r="A5309" s="143" t="s">
        <v>1391</v>
      </c>
      <c r="B5309" s="10" t="s">
        <v>1390</v>
      </c>
      <c r="C5309" s="143">
        <v>50</v>
      </c>
      <c r="D5309" s="142">
        <v>5</v>
      </c>
    </row>
    <row r="5310" spans="1:4" x14ac:dyDescent="0.2">
      <c r="A5310" s="143" t="s">
        <v>12107</v>
      </c>
      <c r="B5310" s="10" t="s">
        <v>12106</v>
      </c>
      <c r="C5310" s="143">
        <v>12</v>
      </c>
      <c r="D5310" s="142">
        <v>1.2</v>
      </c>
    </row>
    <row r="5311" spans="1:4" x14ac:dyDescent="0.2">
      <c r="A5311" s="143" t="s">
        <v>11608</v>
      </c>
      <c r="B5311" s="10" t="s">
        <v>11607</v>
      </c>
      <c r="C5311" s="143">
        <v>100</v>
      </c>
      <c r="D5311" s="142">
        <v>10</v>
      </c>
    </row>
    <row r="5312" spans="1:4" x14ac:dyDescent="0.2">
      <c r="A5312" s="143" t="s">
        <v>12388</v>
      </c>
      <c r="B5312" s="10" t="s">
        <v>12387</v>
      </c>
      <c r="C5312" s="143">
        <v>66</v>
      </c>
      <c r="D5312" s="142">
        <v>7</v>
      </c>
    </row>
    <row r="5313" spans="1:4" x14ac:dyDescent="0.2">
      <c r="A5313" s="143" t="s">
        <v>4304</v>
      </c>
      <c r="B5313" s="10" t="s">
        <v>4303</v>
      </c>
      <c r="C5313" s="143" t="s">
        <v>105</v>
      </c>
      <c r="D5313" s="142" t="s">
        <v>105</v>
      </c>
    </row>
    <row r="5314" spans="1:4" x14ac:dyDescent="0.2">
      <c r="A5314" s="143" t="s">
        <v>4305</v>
      </c>
      <c r="B5314" s="10" t="s">
        <v>4303</v>
      </c>
      <c r="C5314" s="143">
        <v>1000</v>
      </c>
      <c r="D5314" s="142">
        <v>100</v>
      </c>
    </row>
    <row r="5315" spans="1:4" x14ac:dyDescent="0.2">
      <c r="A5315" s="143" t="s">
        <v>2597</v>
      </c>
      <c r="B5315" s="10" t="s">
        <v>2596</v>
      </c>
      <c r="C5315" s="143">
        <v>40</v>
      </c>
      <c r="D5315" s="142">
        <v>4</v>
      </c>
    </row>
    <row r="5316" spans="1:4" x14ac:dyDescent="0.2">
      <c r="A5316" s="143" t="s">
        <v>6278</v>
      </c>
      <c r="B5316" s="10" t="s">
        <v>6277</v>
      </c>
      <c r="C5316" s="143" t="s">
        <v>105</v>
      </c>
      <c r="D5316" s="142" t="s">
        <v>105</v>
      </c>
    </row>
    <row r="5317" spans="1:4" x14ac:dyDescent="0.2">
      <c r="A5317" s="143" t="s">
        <v>10121</v>
      </c>
      <c r="B5317" s="10" t="s">
        <v>10120</v>
      </c>
      <c r="C5317" s="143" t="s">
        <v>105</v>
      </c>
      <c r="D5317" s="142" t="s">
        <v>105</v>
      </c>
    </row>
    <row r="5318" spans="1:4" x14ac:dyDescent="0.2">
      <c r="A5318" s="143" t="s">
        <v>10122</v>
      </c>
      <c r="B5318" s="10" t="s">
        <v>10120</v>
      </c>
      <c r="C5318" s="143">
        <v>500</v>
      </c>
      <c r="D5318" s="142">
        <v>50</v>
      </c>
    </row>
    <row r="5319" spans="1:4" x14ac:dyDescent="0.2">
      <c r="A5319" s="143" t="s">
        <v>1499</v>
      </c>
      <c r="B5319" s="10" t="s">
        <v>1498</v>
      </c>
      <c r="C5319" s="143">
        <v>60</v>
      </c>
      <c r="D5319" s="142">
        <v>6</v>
      </c>
    </row>
    <row r="5320" spans="1:4" x14ac:dyDescent="0.2">
      <c r="A5320" s="143" t="s">
        <v>10880</v>
      </c>
      <c r="B5320" s="10" t="s">
        <v>10879</v>
      </c>
      <c r="C5320" s="143" t="s">
        <v>105</v>
      </c>
      <c r="D5320" s="142" t="s">
        <v>105</v>
      </c>
    </row>
    <row r="5321" spans="1:4" x14ac:dyDescent="0.2">
      <c r="A5321" s="143" t="s">
        <v>12253</v>
      </c>
      <c r="B5321" s="10" t="s">
        <v>12252</v>
      </c>
      <c r="C5321" s="143" t="s">
        <v>105</v>
      </c>
      <c r="D5321" s="142" t="s">
        <v>105</v>
      </c>
    </row>
    <row r="5322" spans="1:4" x14ac:dyDescent="0.2">
      <c r="A5322" s="143" t="s">
        <v>9722</v>
      </c>
      <c r="B5322" s="10" t="s">
        <v>9721</v>
      </c>
      <c r="C5322" s="143">
        <v>400</v>
      </c>
      <c r="D5322" s="142">
        <v>40</v>
      </c>
    </row>
    <row r="5323" spans="1:4" x14ac:dyDescent="0.2">
      <c r="A5323" s="143" t="s">
        <v>9793</v>
      </c>
      <c r="B5323" s="10" t="s">
        <v>9792</v>
      </c>
      <c r="C5323" s="143">
        <v>190</v>
      </c>
      <c r="D5323" s="142">
        <v>7.9</v>
      </c>
    </row>
    <row r="5324" spans="1:4" x14ac:dyDescent="0.2">
      <c r="A5324" s="143" t="s">
        <v>2118</v>
      </c>
      <c r="B5324" s="10" t="s">
        <v>2117</v>
      </c>
      <c r="C5324" s="143">
        <v>1700</v>
      </c>
      <c r="D5324" s="142">
        <v>170</v>
      </c>
    </row>
    <row r="5325" spans="1:4" x14ac:dyDescent="0.2">
      <c r="A5325" s="143" t="s">
        <v>2625</v>
      </c>
      <c r="B5325" s="10" t="s">
        <v>2624</v>
      </c>
      <c r="C5325" s="143">
        <v>140</v>
      </c>
      <c r="D5325" s="142">
        <v>14</v>
      </c>
    </row>
    <row r="5326" spans="1:4" x14ac:dyDescent="0.2">
      <c r="A5326" s="143" t="s">
        <v>12005</v>
      </c>
      <c r="B5326" s="10" t="s">
        <v>12004</v>
      </c>
      <c r="C5326" s="143">
        <v>37</v>
      </c>
      <c r="D5326" s="142">
        <v>3.7</v>
      </c>
    </row>
    <row r="5327" spans="1:4" x14ac:dyDescent="0.2">
      <c r="A5327" s="143" t="s">
        <v>12003</v>
      </c>
      <c r="B5327" s="10" t="s">
        <v>12002</v>
      </c>
      <c r="C5327" s="143">
        <v>70</v>
      </c>
      <c r="D5327" s="142">
        <v>7</v>
      </c>
    </row>
    <row r="5328" spans="1:4" x14ac:dyDescent="0.2">
      <c r="A5328" s="143" t="s">
        <v>12770</v>
      </c>
      <c r="B5328" s="10" t="s">
        <v>12105</v>
      </c>
      <c r="C5328" s="143"/>
      <c r="D5328" s="142">
        <v>0.71</v>
      </c>
    </row>
    <row r="5329" spans="1:4" x14ac:dyDescent="0.2">
      <c r="A5329" s="143" t="s">
        <v>12769</v>
      </c>
      <c r="B5329" s="10" t="s">
        <v>12104</v>
      </c>
      <c r="C5329" s="143">
        <v>2.8</v>
      </c>
      <c r="D5329" s="142">
        <v>0.56999999999999995</v>
      </c>
    </row>
    <row r="5330" spans="1:4" x14ac:dyDescent="0.2">
      <c r="A5330" s="143" t="s">
        <v>12103</v>
      </c>
      <c r="B5330" s="10" t="s">
        <v>12102</v>
      </c>
      <c r="C5330" s="143">
        <v>17</v>
      </c>
      <c r="D5330" s="142">
        <v>8.1</v>
      </c>
    </row>
    <row r="5331" spans="1:4" x14ac:dyDescent="0.2">
      <c r="A5331" s="143" t="s">
        <v>12013</v>
      </c>
      <c r="B5331" s="10" t="s">
        <v>12012</v>
      </c>
      <c r="C5331" s="143">
        <v>7</v>
      </c>
      <c r="D5331" s="142">
        <v>0.7</v>
      </c>
    </row>
    <row r="5332" spans="1:4" x14ac:dyDescent="0.2">
      <c r="A5332" s="143" t="s">
        <v>2110</v>
      </c>
      <c r="B5332" s="10" t="s">
        <v>2109</v>
      </c>
      <c r="C5332" s="143">
        <v>250</v>
      </c>
      <c r="D5332" s="142">
        <v>25</v>
      </c>
    </row>
    <row r="5333" spans="1:4" x14ac:dyDescent="0.2">
      <c r="A5333" s="143" t="s">
        <v>10548</v>
      </c>
      <c r="B5333" s="10" t="s">
        <v>10547</v>
      </c>
      <c r="C5333" s="143">
        <v>50</v>
      </c>
      <c r="D5333" s="142">
        <v>5</v>
      </c>
    </row>
    <row r="5334" spans="1:4" x14ac:dyDescent="0.2">
      <c r="A5334" s="143" t="s">
        <v>332</v>
      </c>
      <c r="B5334" s="10" t="s">
        <v>331</v>
      </c>
      <c r="C5334" s="143">
        <v>41700</v>
      </c>
      <c r="D5334" s="142">
        <v>4170</v>
      </c>
    </row>
    <row r="5335" spans="1:4" x14ac:dyDescent="0.2">
      <c r="A5335" s="143" t="s">
        <v>368</v>
      </c>
      <c r="B5335" s="10" t="s">
        <v>367</v>
      </c>
      <c r="C5335" s="143">
        <v>41700</v>
      </c>
      <c r="D5335" s="142">
        <v>4170</v>
      </c>
    </row>
    <row r="5336" spans="1:4" x14ac:dyDescent="0.2">
      <c r="A5336" s="143" t="s">
        <v>378</v>
      </c>
      <c r="B5336" s="10" t="s">
        <v>377</v>
      </c>
      <c r="C5336" s="143">
        <v>38000</v>
      </c>
      <c r="D5336" s="142">
        <v>3800</v>
      </c>
    </row>
    <row r="5337" spans="1:4" x14ac:dyDescent="0.2">
      <c r="A5337" s="143" t="s">
        <v>609</v>
      </c>
      <c r="B5337" s="10" t="s">
        <v>608</v>
      </c>
      <c r="C5337" s="143">
        <v>70000</v>
      </c>
      <c r="D5337" s="142">
        <v>7000</v>
      </c>
    </row>
    <row r="5338" spans="1:4" x14ac:dyDescent="0.2">
      <c r="A5338" s="143" t="s">
        <v>5147</v>
      </c>
      <c r="B5338" s="10" t="s">
        <v>5146</v>
      </c>
      <c r="C5338" s="143">
        <v>63000</v>
      </c>
      <c r="D5338" s="142">
        <v>6300</v>
      </c>
    </row>
    <row r="5339" spans="1:4" x14ac:dyDescent="0.2">
      <c r="A5339" s="143" t="s">
        <v>7497</v>
      </c>
      <c r="B5339" s="10" t="s">
        <v>7496</v>
      </c>
      <c r="C5339" s="143">
        <v>10000</v>
      </c>
      <c r="D5339" s="142">
        <v>1000</v>
      </c>
    </row>
    <row r="5340" spans="1:4" x14ac:dyDescent="0.2">
      <c r="A5340" s="143" t="s">
        <v>12722</v>
      </c>
      <c r="B5340" s="10" t="s">
        <v>9799</v>
      </c>
      <c r="C5340" s="143"/>
      <c r="D5340" s="142">
        <v>0.71</v>
      </c>
    </row>
    <row r="5341" spans="1:4" x14ac:dyDescent="0.2">
      <c r="A5341" s="143" t="s">
        <v>12721</v>
      </c>
      <c r="B5341" s="10" t="s">
        <v>9798</v>
      </c>
      <c r="C5341" s="143">
        <v>2.8</v>
      </c>
      <c r="D5341" s="142">
        <v>0.56999999999999995</v>
      </c>
    </row>
    <row r="5342" spans="1:4" x14ac:dyDescent="0.2">
      <c r="A5342" s="143" t="s">
        <v>9797</v>
      </c>
      <c r="B5342" s="10" t="s">
        <v>9796</v>
      </c>
      <c r="C5342" s="143">
        <v>17</v>
      </c>
      <c r="D5342" s="142">
        <v>8.1</v>
      </c>
    </row>
    <row r="5343" spans="1:4" x14ac:dyDescent="0.2">
      <c r="A5343" s="143" t="s">
        <v>9470</v>
      </c>
      <c r="B5343" s="10" t="s">
        <v>9469</v>
      </c>
      <c r="C5343" s="143">
        <v>10000</v>
      </c>
      <c r="D5343" s="142">
        <v>1000</v>
      </c>
    </row>
    <row r="5344" spans="1:4" x14ac:dyDescent="0.2">
      <c r="A5344" s="143" t="s">
        <v>8184</v>
      </c>
      <c r="B5344" s="10" t="s">
        <v>8183</v>
      </c>
      <c r="C5344" s="143">
        <v>2</v>
      </c>
      <c r="D5344" s="142">
        <v>0.2</v>
      </c>
    </row>
    <row r="5345" spans="1:4" x14ac:dyDescent="0.2">
      <c r="A5345" s="143" t="s">
        <v>4947</v>
      </c>
      <c r="B5345" s="10" t="s">
        <v>4946</v>
      </c>
      <c r="C5345" s="143">
        <v>20</v>
      </c>
      <c r="D5345" s="142">
        <v>2</v>
      </c>
    </row>
    <row r="5346" spans="1:4" x14ac:dyDescent="0.2">
      <c r="A5346" s="143" t="s">
        <v>6122</v>
      </c>
      <c r="B5346" s="10" t="s">
        <v>6121</v>
      </c>
      <c r="C5346" s="143">
        <v>160</v>
      </c>
      <c r="D5346" s="142">
        <v>16</v>
      </c>
    </row>
    <row r="5347" spans="1:4" x14ac:dyDescent="0.2">
      <c r="A5347" s="143" t="s">
        <v>11606</v>
      </c>
      <c r="B5347" s="10" t="s">
        <v>11605</v>
      </c>
      <c r="C5347" s="143">
        <v>3000</v>
      </c>
      <c r="D5347" s="142">
        <v>300</v>
      </c>
    </row>
    <row r="5348" spans="1:4" x14ac:dyDescent="0.2">
      <c r="A5348" s="143" t="s">
        <v>10898</v>
      </c>
      <c r="B5348" s="10" t="s">
        <v>10897</v>
      </c>
      <c r="C5348" s="143">
        <v>27</v>
      </c>
      <c r="D5348" s="142">
        <v>2</v>
      </c>
    </row>
    <row r="5349" spans="1:4" x14ac:dyDescent="0.2">
      <c r="A5349" s="143" t="s">
        <v>11051</v>
      </c>
      <c r="B5349" s="10" t="s">
        <v>11050</v>
      </c>
      <c r="C5349" s="143" t="s">
        <v>105</v>
      </c>
      <c r="D5349" s="142" t="s">
        <v>105</v>
      </c>
    </row>
    <row r="5350" spans="1:4" x14ac:dyDescent="0.2">
      <c r="A5350" s="143" t="s">
        <v>11176</v>
      </c>
      <c r="B5350" s="10" t="s">
        <v>11175</v>
      </c>
      <c r="C5350" s="143">
        <v>5</v>
      </c>
      <c r="D5350" s="142">
        <v>0.5</v>
      </c>
    </row>
    <row r="5351" spans="1:4" x14ac:dyDescent="0.2">
      <c r="A5351" s="143" t="s">
        <v>11182</v>
      </c>
      <c r="B5351" s="10" t="s">
        <v>11181</v>
      </c>
      <c r="C5351" s="143" t="s">
        <v>105</v>
      </c>
      <c r="D5351" s="142" t="s">
        <v>105</v>
      </c>
    </row>
    <row r="5352" spans="1:4" x14ac:dyDescent="0.2">
      <c r="A5352" s="143" t="s">
        <v>11184</v>
      </c>
      <c r="B5352" s="10" t="s">
        <v>11183</v>
      </c>
      <c r="C5352" s="143" t="s">
        <v>105</v>
      </c>
      <c r="D5352" s="142" t="s">
        <v>105</v>
      </c>
    </row>
    <row r="5353" spans="1:4" x14ac:dyDescent="0.2">
      <c r="A5353" s="143" t="s">
        <v>11190</v>
      </c>
      <c r="B5353" s="10" t="s">
        <v>11189</v>
      </c>
      <c r="C5353" s="143">
        <v>20</v>
      </c>
      <c r="D5353" s="142">
        <v>2</v>
      </c>
    </row>
    <row r="5354" spans="1:4" x14ac:dyDescent="0.2">
      <c r="A5354" s="143" t="s">
        <v>9983</v>
      </c>
      <c r="B5354" s="10" t="s">
        <v>9982</v>
      </c>
      <c r="C5354" s="143" t="s">
        <v>105</v>
      </c>
      <c r="D5354" s="142" t="s">
        <v>105</v>
      </c>
    </row>
    <row r="5355" spans="1:4" x14ac:dyDescent="0.2">
      <c r="A5355" s="143" t="s">
        <v>2282</v>
      </c>
      <c r="B5355" s="10" t="s">
        <v>2281</v>
      </c>
      <c r="C5355" s="143">
        <v>1700</v>
      </c>
      <c r="D5355" s="142">
        <v>170</v>
      </c>
    </row>
    <row r="5356" spans="1:4" x14ac:dyDescent="0.2">
      <c r="A5356" s="143" t="s">
        <v>6728</v>
      </c>
      <c r="B5356" s="10" t="s">
        <v>6727</v>
      </c>
      <c r="C5356" s="143">
        <v>270</v>
      </c>
      <c r="D5356" s="142">
        <v>27</v>
      </c>
    </row>
    <row r="5357" spans="1:4" x14ac:dyDescent="0.2">
      <c r="A5357" s="143" t="s">
        <v>12662</v>
      </c>
      <c r="B5357" s="10" t="s">
        <v>4579</v>
      </c>
      <c r="C5357" s="143"/>
      <c r="D5357" s="142">
        <v>0.71</v>
      </c>
    </row>
    <row r="5358" spans="1:4" x14ac:dyDescent="0.2">
      <c r="A5358" s="143" t="s">
        <v>12661</v>
      </c>
      <c r="B5358" s="10" t="s">
        <v>4578</v>
      </c>
      <c r="C5358" s="143">
        <v>2.8</v>
      </c>
      <c r="D5358" s="142">
        <v>0.56999999999999995</v>
      </c>
    </row>
    <row r="5359" spans="1:4" x14ac:dyDescent="0.2">
      <c r="A5359" s="143" t="s">
        <v>4577</v>
      </c>
      <c r="B5359" s="10" t="s">
        <v>4576</v>
      </c>
      <c r="C5359" s="143">
        <v>17</v>
      </c>
      <c r="D5359" s="142">
        <v>8.1</v>
      </c>
    </row>
    <row r="5360" spans="1:4" x14ac:dyDescent="0.2">
      <c r="A5360" s="143" t="s">
        <v>8410</v>
      </c>
      <c r="B5360" s="10" t="s">
        <v>8409</v>
      </c>
      <c r="C5360" s="143">
        <v>140</v>
      </c>
      <c r="D5360" s="142">
        <v>14</v>
      </c>
    </row>
    <row r="5361" spans="1:4" x14ac:dyDescent="0.2">
      <c r="A5361" s="143" t="s">
        <v>5286</v>
      </c>
      <c r="B5361" s="10" t="s">
        <v>5285</v>
      </c>
      <c r="C5361" s="143">
        <v>1700</v>
      </c>
      <c r="D5361" s="142">
        <v>170</v>
      </c>
    </row>
    <row r="5362" spans="1:4" x14ac:dyDescent="0.2">
      <c r="A5362" s="143" t="s">
        <v>843</v>
      </c>
      <c r="B5362" s="10" t="s">
        <v>842</v>
      </c>
      <c r="C5362" s="143">
        <v>6</v>
      </c>
      <c r="D5362" s="142">
        <v>0.6</v>
      </c>
    </row>
    <row r="5363" spans="1:4" x14ac:dyDescent="0.2">
      <c r="A5363" s="143" t="s">
        <v>3386</v>
      </c>
      <c r="B5363" s="10" t="s">
        <v>3385</v>
      </c>
      <c r="C5363" s="143">
        <v>5700</v>
      </c>
      <c r="D5363" s="142">
        <v>570</v>
      </c>
    </row>
    <row r="5364" spans="1:4" x14ac:dyDescent="0.2">
      <c r="A5364" s="143" t="s">
        <v>7286</v>
      </c>
      <c r="B5364" s="10" t="s">
        <v>7285</v>
      </c>
      <c r="C5364" s="143">
        <v>50</v>
      </c>
      <c r="D5364" s="142">
        <v>5</v>
      </c>
    </row>
    <row r="5365" spans="1:4" x14ac:dyDescent="0.2">
      <c r="A5365" s="143" t="s">
        <v>7445</v>
      </c>
      <c r="B5365" s="10" t="s">
        <v>7444</v>
      </c>
      <c r="C5365" s="143">
        <v>0.5</v>
      </c>
      <c r="D5365" s="142">
        <v>0.05</v>
      </c>
    </row>
    <row r="5366" spans="1:4" x14ac:dyDescent="0.2">
      <c r="A5366" s="143" t="s">
        <v>11847</v>
      </c>
      <c r="B5366" s="10" t="s">
        <v>11846</v>
      </c>
      <c r="C5366" s="143">
        <v>20</v>
      </c>
      <c r="D5366" s="142">
        <v>2</v>
      </c>
    </row>
    <row r="5367" spans="1:4" x14ac:dyDescent="0.2">
      <c r="A5367" s="143" t="s">
        <v>5375</v>
      </c>
      <c r="B5367" s="10" t="s">
        <v>5374</v>
      </c>
      <c r="C5367" s="143">
        <v>0.21</v>
      </c>
      <c r="D5367" s="142">
        <v>1.6999999999999999E-3</v>
      </c>
    </row>
    <row r="5368" spans="1:4" x14ac:dyDescent="0.2">
      <c r="A5368" s="143" t="s">
        <v>12463</v>
      </c>
      <c r="B5368" s="10" t="s">
        <v>12462</v>
      </c>
      <c r="C5368" s="143">
        <v>20</v>
      </c>
      <c r="D5368" s="142">
        <v>2</v>
      </c>
    </row>
    <row r="5369" spans="1:4" x14ac:dyDescent="0.2">
      <c r="A5369" s="143" t="s">
        <v>7632</v>
      </c>
      <c r="B5369" s="10" t="s">
        <v>7631</v>
      </c>
      <c r="C5369" s="143">
        <v>190</v>
      </c>
      <c r="D5369" s="142">
        <v>7.9</v>
      </c>
    </row>
    <row r="5370" spans="1:4" x14ac:dyDescent="0.2">
      <c r="A5370" s="143" t="s">
        <v>9645</v>
      </c>
      <c r="B5370" s="10" t="s">
        <v>9644</v>
      </c>
      <c r="C5370" s="143">
        <v>50</v>
      </c>
      <c r="D5370" s="142">
        <v>5</v>
      </c>
    </row>
    <row r="5371" spans="1:4" x14ac:dyDescent="0.2">
      <c r="A5371" s="143" t="s">
        <v>11070</v>
      </c>
      <c r="B5371" s="10" t="s">
        <v>11069</v>
      </c>
      <c r="C5371" s="143" t="s">
        <v>105</v>
      </c>
      <c r="D5371" s="142" t="s">
        <v>105</v>
      </c>
    </row>
    <row r="5372" spans="1:4" x14ac:dyDescent="0.2">
      <c r="A5372" s="143" t="s">
        <v>11059</v>
      </c>
      <c r="B5372" s="10" t="s">
        <v>11058</v>
      </c>
      <c r="C5372" s="143" t="s">
        <v>105</v>
      </c>
      <c r="D5372" s="142" t="s">
        <v>105</v>
      </c>
    </row>
    <row r="5373" spans="1:4" x14ac:dyDescent="0.2">
      <c r="A5373" s="143" t="s">
        <v>4145</v>
      </c>
      <c r="B5373" s="10" t="s">
        <v>4144</v>
      </c>
      <c r="C5373" s="143">
        <v>5</v>
      </c>
      <c r="D5373" s="142">
        <v>0.5</v>
      </c>
    </row>
    <row r="5374" spans="1:4" x14ac:dyDescent="0.2">
      <c r="A5374" s="143" t="s">
        <v>12724</v>
      </c>
      <c r="B5374" s="10" t="s">
        <v>10003</v>
      </c>
      <c r="C5374" s="143"/>
      <c r="D5374" s="142">
        <v>0.71</v>
      </c>
    </row>
    <row r="5375" spans="1:4" x14ac:dyDescent="0.2">
      <c r="A5375" s="143" t="s">
        <v>12723</v>
      </c>
      <c r="B5375" s="10" t="s">
        <v>10002</v>
      </c>
      <c r="C5375" s="143">
        <v>2.8</v>
      </c>
      <c r="D5375" s="142">
        <v>0.56999999999999995</v>
      </c>
    </row>
    <row r="5376" spans="1:4" x14ac:dyDescent="0.2">
      <c r="A5376" s="143" t="s">
        <v>10001</v>
      </c>
      <c r="B5376" s="10" t="s">
        <v>10000</v>
      </c>
      <c r="C5376" s="143">
        <v>17</v>
      </c>
      <c r="D5376" s="142">
        <v>8.1</v>
      </c>
    </row>
    <row r="5377" spans="1:4" x14ac:dyDescent="0.2">
      <c r="A5377" s="143" t="s">
        <v>9341</v>
      </c>
      <c r="B5377" s="10" t="s">
        <v>9340</v>
      </c>
      <c r="C5377" s="143">
        <v>190</v>
      </c>
      <c r="D5377" s="142">
        <v>7.9</v>
      </c>
    </row>
    <row r="5378" spans="1:4" x14ac:dyDescent="0.2">
      <c r="A5378" s="143" t="s">
        <v>5979</v>
      </c>
      <c r="B5378" s="10" t="s">
        <v>5978</v>
      </c>
      <c r="C5378" s="143">
        <v>550</v>
      </c>
      <c r="D5378" s="142">
        <v>55</v>
      </c>
    </row>
    <row r="5379" spans="1:4" x14ac:dyDescent="0.2">
      <c r="A5379" s="143" t="s">
        <v>1039</v>
      </c>
      <c r="B5379" s="10" t="s">
        <v>1038</v>
      </c>
      <c r="C5379" s="143">
        <v>16400</v>
      </c>
      <c r="D5379" s="142">
        <v>1640</v>
      </c>
    </row>
    <row r="5380" spans="1:4" x14ac:dyDescent="0.2">
      <c r="A5380" s="143" t="s">
        <v>6292</v>
      </c>
      <c r="B5380" s="10" t="s">
        <v>6291</v>
      </c>
      <c r="C5380" s="143">
        <v>2.2999999999999998</v>
      </c>
      <c r="D5380" s="142">
        <v>0.23</v>
      </c>
    </row>
    <row r="5381" spans="1:4" x14ac:dyDescent="0.2">
      <c r="A5381" s="143" t="s">
        <v>2230</v>
      </c>
      <c r="B5381" s="10" t="s">
        <v>2229</v>
      </c>
      <c r="C5381" s="143">
        <v>720</v>
      </c>
      <c r="D5381" s="142">
        <v>72</v>
      </c>
    </row>
    <row r="5382" spans="1:4" x14ac:dyDescent="0.2">
      <c r="A5382" s="143" t="s">
        <v>6809</v>
      </c>
      <c r="B5382" s="10" t="s">
        <v>6808</v>
      </c>
      <c r="C5382" s="143" t="s">
        <v>105</v>
      </c>
      <c r="D5382" s="142" t="s">
        <v>105</v>
      </c>
    </row>
    <row r="5383" spans="1:4" x14ac:dyDescent="0.2">
      <c r="A5383" s="143" t="s">
        <v>2161</v>
      </c>
      <c r="B5383" s="10" t="s">
        <v>2160</v>
      </c>
      <c r="C5383" s="143">
        <v>30</v>
      </c>
      <c r="D5383" s="142">
        <v>3</v>
      </c>
    </row>
    <row r="5384" spans="1:4" x14ac:dyDescent="0.2">
      <c r="A5384" s="143" t="s">
        <v>5597</v>
      </c>
      <c r="B5384" s="10" t="s">
        <v>5596</v>
      </c>
      <c r="C5384" s="143">
        <v>100</v>
      </c>
      <c r="D5384" s="142">
        <v>10</v>
      </c>
    </row>
    <row r="5385" spans="1:4" x14ac:dyDescent="0.2">
      <c r="A5385" s="143" t="s">
        <v>3015</v>
      </c>
      <c r="B5385" s="10" t="s">
        <v>3014</v>
      </c>
      <c r="C5385" s="143">
        <v>520</v>
      </c>
      <c r="D5385" s="142">
        <v>52</v>
      </c>
    </row>
    <row r="5386" spans="1:4" x14ac:dyDescent="0.2">
      <c r="A5386" s="143" t="s">
        <v>3344</v>
      </c>
      <c r="B5386" s="10" t="s">
        <v>3343</v>
      </c>
      <c r="C5386" s="143">
        <v>260</v>
      </c>
      <c r="D5386" s="142">
        <v>26</v>
      </c>
    </row>
    <row r="5387" spans="1:4" x14ac:dyDescent="0.2">
      <c r="A5387" s="143" t="s">
        <v>9961</v>
      </c>
      <c r="B5387" s="10" t="s">
        <v>9960</v>
      </c>
      <c r="C5387" s="143">
        <v>10</v>
      </c>
      <c r="D5387" s="142">
        <v>1</v>
      </c>
    </row>
    <row r="5388" spans="1:4" x14ac:dyDescent="0.2">
      <c r="A5388" s="143" t="s">
        <v>12701</v>
      </c>
      <c r="B5388" s="10" t="s">
        <v>7638</v>
      </c>
      <c r="C5388" s="143"/>
      <c r="D5388" s="142">
        <v>0.75</v>
      </c>
    </row>
    <row r="5389" spans="1:4" x14ac:dyDescent="0.2">
      <c r="A5389" s="143" t="s">
        <v>12700</v>
      </c>
      <c r="B5389" s="10" t="s">
        <v>7637</v>
      </c>
      <c r="C5389" s="143">
        <v>3</v>
      </c>
      <c r="D5389" s="142">
        <v>0.6</v>
      </c>
    </row>
    <row r="5390" spans="1:4" x14ac:dyDescent="0.2">
      <c r="A5390" s="143" t="s">
        <v>7636</v>
      </c>
      <c r="B5390" s="10" t="s">
        <v>7635</v>
      </c>
      <c r="C5390" s="143">
        <v>18</v>
      </c>
      <c r="D5390" s="142">
        <v>8.6999999999999993</v>
      </c>
    </row>
    <row r="5391" spans="1:4" x14ac:dyDescent="0.2">
      <c r="A5391" s="143" t="s">
        <v>4013</v>
      </c>
      <c r="B5391" s="10" t="s">
        <v>4012</v>
      </c>
      <c r="C5391" s="143">
        <v>180</v>
      </c>
      <c r="D5391" s="142">
        <v>92</v>
      </c>
    </row>
    <row r="5392" spans="1:4" x14ac:dyDescent="0.2">
      <c r="A5392" s="143" t="s">
        <v>2921</v>
      </c>
      <c r="B5392" s="10" t="s">
        <v>2920</v>
      </c>
      <c r="C5392" s="143">
        <v>7200</v>
      </c>
      <c r="D5392" s="142">
        <v>720</v>
      </c>
    </row>
    <row r="5393" spans="1:4" x14ac:dyDescent="0.2">
      <c r="A5393" s="143" t="s">
        <v>11453</v>
      </c>
      <c r="B5393" s="10" t="s">
        <v>11452</v>
      </c>
      <c r="C5393" s="143" t="s">
        <v>7647</v>
      </c>
      <c r="D5393" s="142" t="s">
        <v>7647</v>
      </c>
    </row>
    <row r="5394" spans="1:4" x14ac:dyDescent="0.2">
      <c r="A5394" s="143" t="s">
        <v>11651</v>
      </c>
      <c r="B5394" s="10" t="s">
        <v>11650</v>
      </c>
      <c r="C5394" s="143">
        <v>160</v>
      </c>
      <c r="D5394" s="142">
        <v>16</v>
      </c>
    </row>
    <row r="5395" spans="1:4" x14ac:dyDescent="0.2">
      <c r="A5395" s="143" t="s">
        <v>9919</v>
      </c>
      <c r="B5395" s="10" t="s">
        <v>9918</v>
      </c>
      <c r="C5395" s="143">
        <v>410</v>
      </c>
      <c r="D5395" s="142">
        <v>41</v>
      </c>
    </row>
    <row r="5396" spans="1:4" x14ac:dyDescent="0.2">
      <c r="A5396" s="143" t="s">
        <v>1169</v>
      </c>
      <c r="B5396" s="10" t="s">
        <v>1168</v>
      </c>
      <c r="C5396" s="143">
        <v>5</v>
      </c>
      <c r="D5396" s="142">
        <v>0.5</v>
      </c>
    </row>
    <row r="5397" spans="1:4" x14ac:dyDescent="0.2">
      <c r="A5397" s="143" t="s">
        <v>2454</v>
      </c>
      <c r="B5397" s="10" t="s">
        <v>2453</v>
      </c>
      <c r="C5397" s="143">
        <v>2450</v>
      </c>
      <c r="D5397" s="142">
        <v>245</v>
      </c>
    </row>
    <row r="5398" spans="1:4" x14ac:dyDescent="0.2">
      <c r="A5398" s="143" t="s">
        <v>10481</v>
      </c>
      <c r="B5398" s="10" t="s">
        <v>10480</v>
      </c>
      <c r="C5398" s="143">
        <v>50</v>
      </c>
      <c r="D5398" s="142">
        <v>5</v>
      </c>
    </row>
    <row r="5399" spans="1:4" x14ac:dyDescent="0.2">
      <c r="A5399" s="143" t="s">
        <v>11049</v>
      </c>
      <c r="B5399" s="10" t="s">
        <v>11048</v>
      </c>
      <c r="C5399" s="143" t="s">
        <v>105</v>
      </c>
      <c r="D5399" s="142" t="s">
        <v>105</v>
      </c>
    </row>
    <row r="5400" spans="1:4" x14ac:dyDescent="0.2">
      <c r="A5400" s="143" t="s">
        <v>12750</v>
      </c>
      <c r="B5400" s="10" t="s">
        <v>11123</v>
      </c>
      <c r="C5400" s="143"/>
      <c r="D5400" s="142">
        <v>0.71</v>
      </c>
    </row>
    <row r="5401" spans="1:4" x14ac:dyDescent="0.2">
      <c r="A5401" s="143" t="s">
        <v>12749</v>
      </c>
      <c r="B5401" s="10" t="s">
        <v>11122</v>
      </c>
      <c r="C5401" s="143">
        <v>2.8</v>
      </c>
      <c r="D5401" s="142">
        <v>0.56999999999999995</v>
      </c>
    </row>
    <row r="5402" spans="1:4" x14ac:dyDescent="0.2">
      <c r="A5402" s="143" t="s">
        <v>11121</v>
      </c>
      <c r="B5402" s="10" t="s">
        <v>11120</v>
      </c>
      <c r="C5402" s="143">
        <v>17</v>
      </c>
      <c r="D5402" s="142">
        <v>8.1</v>
      </c>
    </row>
    <row r="5403" spans="1:4" x14ac:dyDescent="0.2">
      <c r="A5403" s="143" t="s">
        <v>11146</v>
      </c>
      <c r="B5403" s="10" t="s">
        <v>11145</v>
      </c>
      <c r="C5403" s="143">
        <v>50</v>
      </c>
      <c r="D5403" s="142">
        <v>5</v>
      </c>
    </row>
    <row r="5404" spans="1:4" x14ac:dyDescent="0.2">
      <c r="A5404" s="143" t="s">
        <v>11162</v>
      </c>
      <c r="B5404" s="10" t="s">
        <v>11161</v>
      </c>
      <c r="C5404" s="143" t="s">
        <v>105</v>
      </c>
      <c r="D5404" s="142" t="s">
        <v>105</v>
      </c>
    </row>
    <row r="5405" spans="1:4" x14ac:dyDescent="0.2">
      <c r="A5405" s="143" t="s">
        <v>5528</v>
      </c>
      <c r="B5405" s="10" t="s">
        <v>5527</v>
      </c>
      <c r="C5405" s="143">
        <v>10</v>
      </c>
      <c r="D5405" s="142">
        <v>1</v>
      </c>
    </row>
    <row r="5406" spans="1:4" x14ac:dyDescent="0.2">
      <c r="A5406" s="143" t="s">
        <v>1923</v>
      </c>
      <c r="B5406" s="10" t="s">
        <v>1922</v>
      </c>
      <c r="C5406" s="143">
        <v>280</v>
      </c>
      <c r="D5406" s="142">
        <v>28</v>
      </c>
    </row>
    <row r="5407" spans="1:4" x14ac:dyDescent="0.2">
      <c r="A5407" s="143" t="s">
        <v>11150</v>
      </c>
      <c r="B5407" s="10" t="s">
        <v>11149</v>
      </c>
      <c r="C5407" s="143">
        <v>50</v>
      </c>
      <c r="D5407" s="142">
        <v>5</v>
      </c>
    </row>
    <row r="5408" spans="1:4" x14ac:dyDescent="0.2">
      <c r="A5408" s="143" t="s">
        <v>6856</v>
      </c>
      <c r="B5408" s="10" t="s">
        <v>6855</v>
      </c>
      <c r="C5408" s="143" t="s">
        <v>105</v>
      </c>
      <c r="D5408" s="142" t="s">
        <v>105</v>
      </c>
    </row>
    <row r="5409" spans="1:4" x14ac:dyDescent="0.2">
      <c r="A5409" s="143" t="s">
        <v>11326</v>
      </c>
      <c r="B5409" s="10" t="s">
        <v>11325</v>
      </c>
      <c r="C5409" s="143">
        <v>5700</v>
      </c>
      <c r="D5409" s="142">
        <v>570</v>
      </c>
    </row>
    <row r="5410" spans="1:4" x14ac:dyDescent="0.2">
      <c r="A5410" s="143" t="s">
        <v>8007</v>
      </c>
      <c r="B5410" s="10" t="s">
        <v>8006</v>
      </c>
      <c r="C5410" s="143">
        <v>110</v>
      </c>
      <c r="D5410" s="142">
        <v>11</v>
      </c>
    </row>
    <row r="5411" spans="1:4" x14ac:dyDescent="0.2">
      <c r="A5411" s="143" t="s">
        <v>12215</v>
      </c>
      <c r="B5411" s="10" t="s">
        <v>12214</v>
      </c>
      <c r="C5411" s="143">
        <v>1</v>
      </c>
      <c r="D5411" s="142">
        <v>0.1</v>
      </c>
    </row>
    <row r="5412" spans="1:4" x14ac:dyDescent="0.2">
      <c r="A5412" s="143" t="s">
        <v>5275</v>
      </c>
      <c r="B5412" s="10" t="s">
        <v>5274</v>
      </c>
      <c r="C5412" s="143">
        <v>1700</v>
      </c>
      <c r="D5412" s="142">
        <v>170</v>
      </c>
    </row>
    <row r="5413" spans="1:4" x14ac:dyDescent="0.2">
      <c r="A5413" s="143" t="s">
        <v>1703</v>
      </c>
      <c r="B5413" s="10" t="s">
        <v>1702</v>
      </c>
      <c r="C5413" s="143">
        <v>480</v>
      </c>
      <c r="D5413" s="142">
        <v>48</v>
      </c>
    </row>
    <row r="5414" spans="1:4" x14ac:dyDescent="0.2">
      <c r="A5414" s="143" t="s">
        <v>3784</v>
      </c>
      <c r="B5414" s="10" t="s">
        <v>3783</v>
      </c>
      <c r="C5414" s="143" t="s">
        <v>105</v>
      </c>
      <c r="D5414" s="142" t="s">
        <v>105</v>
      </c>
    </row>
    <row r="5415" spans="1:4" x14ac:dyDescent="0.2">
      <c r="A5415" s="143" t="s">
        <v>11757</v>
      </c>
      <c r="B5415" s="10" t="s">
        <v>11756</v>
      </c>
      <c r="C5415" s="143" t="s">
        <v>105</v>
      </c>
      <c r="D5415" s="142" t="s">
        <v>105</v>
      </c>
    </row>
    <row r="5416" spans="1:4" x14ac:dyDescent="0.2">
      <c r="A5416" s="143" t="s">
        <v>9245</v>
      </c>
      <c r="B5416" s="10" t="s">
        <v>9244</v>
      </c>
      <c r="C5416" s="143">
        <v>50</v>
      </c>
      <c r="D5416" s="142">
        <v>5</v>
      </c>
    </row>
    <row r="5417" spans="1:4" x14ac:dyDescent="0.2">
      <c r="A5417" s="143" t="s">
        <v>10915</v>
      </c>
      <c r="B5417" s="10" t="s">
        <v>10914</v>
      </c>
      <c r="C5417" s="143">
        <v>27</v>
      </c>
      <c r="D5417" s="142">
        <v>2</v>
      </c>
    </row>
    <row r="5418" spans="1:4" x14ac:dyDescent="0.2">
      <c r="A5418" s="143" t="s">
        <v>12459</v>
      </c>
      <c r="B5418" s="10" t="s">
        <v>12458</v>
      </c>
      <c r="C5418" s="143">
        <v>20</v>
      </c>
      <c r="D5418" s="142">
        <v>2</v>
      </c>
    </row>
    <row r="5419" spans="1:4" x14ac:dyDescent="0.2">
      <c r="A5419" s="143" t="s">
        <v>7381</v>
      </c>
      <c r="B5419" s="10" t="s">
        <v>7380</v>
      </c>
      <c r="C5419" s="143">
        <v>1860</v>
      </c>
      <c r="D5419" s="142">
        <v>186</v>
      </c>
    </row>
    <row r="5420" spans="1:4" x14ac:dyDescent="0.2">
      <c r="A5420" s="143" t="s">
        <v>11433</v>
      </c>
      <c r="B5420" s="10" t="s">
        <v>11432</v>
      </c>
      <c r="C5420" s="143">
        <v>50</v>
      </c>
      <c r="D5420" s="142">
        <v>5</v>
      </c>
    </row>
    <row r="5421" spans="1:4" x14ac:dyDescent="0.2">
      <c r="A5421" s="143" t="s">
        <v>7169</v>
      </c>
      <c r="B5421" s="10" t="s">
        <v>7168</v>
      </c>
      <c r="C5421" s="143">
        <v>10</v>
      </c>
      <c r="D5421" s="142">
        <v>1</v>
      </c>
    </row>
    <row r="5422" spans="1:4" x14ac:dyDescent="0.2">
      <c r="A5422" s="143" t="s">
        <v>7345</v>
      </c>
      <c r="B5422" s="10" t="s">
        <v>7344</v>
      </c>
      <c r="C5422" s="143" t="s">
        <v>105</v>
      </c>
      <c r="D5422" s="142" t="s">
        <v>105</v>
      </c>
    </row>
    <row r="5423" spans="1:4" x14ac:dyDescent="0.2">
      <c r="A5423" s="143" t="s">
        <v>11666</v>
      </c>
      <c r="B5423" s="10" t="s">
        <v>11665</v>
      </c>
      <c r="C5423" s="143">
        <v>3500</v>
      </c>
      <c r="D5423" s="142">
        <v>350</v>
      </c>
    </row>
    <row r="5424" spans="1:4" x14ac:dyDescent="0.2">
      <c r="A5424" s="143" t="s">
        <v>9218</v>
      </c>
      <c r="B5424" s="10" t="s">
        <v>9217</v>
      </c>
      <c r="C5424" s="143">
        <v>0.33</v>
      </c>
      <c r="D5424" s="142">
        <v>5.8999999999999997E-2</v>
      </c>
    </row>
    <row r="5425" spans="1:4" x14ac:dyDescent="0.2">
      <c r="A5425" s="143" t="s">
        <v>11825</v>
      </c>
      <c r="B5425" s="10" t="s">
        <v>11824</v>
      </c>
      <c r="C5425" s="143">
        <v>10</v>
      </c>
      <c r="D5425" s="142">
        <v>1</v>
      </c>
    </row>
    <row r="5426" spans="1:4" x14ac:dyDescent="0.2">
      <c r="A5426" s="143" t="s">
        <v>10009</v>
      </c>
      <c r="B5426" s="10" t="s">
        <v>10008</v>
      </c>
      <c r="C5426" s="143">
        <v>11</v>
      </c>
      <c r="D5426" s="142">
        <v>1.1000000000000001</v>
      </c>
    </row>
    <row r="5427" spans="1:4" x14ac:dyDescent="0.2">
      <c r="A5427" s="143" t="s">
        <v>7187</v>
      </c>
      <c r="B5427" s="10" t="s">
        <v>7186</v>
      </c>
      <c r="C5427" s="143" t="s">
        <v>105</v>
      </c>
      <c r="D5427" s="142" t="s">
        <v>105</v>
      </c>
    </row>
    <row r="5428" spans="1:4" x14ac:dyDescent="0.2">
      <c r="A5428" s="143" t="s">
        <v>11537</v>
      </c>
      <c r="B5428" s="10" t="s">
        <v>11536</v>
      </c>
      <c r="C5428" s="143">
        <v>50</v>
      </c>
      <c r="D5428" s="142">
        <v>5</v>
      </c>
    </row>
    <row r="5429" spans="1:4" x14ac:dyDescent="0.2">
      <c r="A5429" s="143" t="s">
        <v>10493</v>
      </c>
      <c r="B5429" s="10" t="s">
        <v>10492</v>
      </c>
      <c r="C5429" s="143">
        <v>1</v>
      </c>
      <c r="D5429" s="142">
        <v>0.1</v>
      </c>
    </row>
    <row r="5430" spans="1:4" x14ac:dyDescent="0.2">
      <c r="A5430" s="143" t="s">
        <v>8758</v>
      </c>
      <c r="B5430" s="10" t="s">
        <v>8757</v>
      </c>
      <c r="C5430" s="143" t="s">
        <v>105</v>
      </c>
      <c r="D5430" s="142" t="s">
        <v>105</v>
      </c>
    </row>
    <row r="5431" spans="1:4" x14ac:dyDescent="0.2">
      <c r="A5431" s="143" t="s">
        <v>7642</v>
      </c>
      <c r="B5431" s="10" t="s">
        <v>7641</v>
      </c>
      <c r="C5431" s="143">
        <v>14</v>
      </c>
      <c r="D5431" s="142">
        <v>1.4</v>
      </c>
    </row>
    <row r="5432" spans="1:4" x14ac:dyDescent="0.2">
      <c r="A5432" s="143" t="s">
        <v>9825</v>
      </c>
      <c r="B5432" s="10" t="s">
        <v>9824</v>
      </c>
      <c r="C5432" s="143">
        <v>50</v>
      </c>
      <c r="D5432" s="142">
        <v>5</v>
      </c>
    </row>
    <row r="5433" spans="1:4" x14ac:dyDescent="0.2">
      <c r="A5433" s="143" t="s">
        <v>11793</v>
      </c>
      <c r="B5433" s="10" t="s">
        <v>11792</v>
      </c>
      <c r="C5433" s="143" t="s">
        <v>105</v>
      </c>
      <c r="D5433" s="142" t="s">
        <v>105</v>
      </c>
    </row>
    <row r="5434" spans="1:4" x14ac:dyDescent="0.2">
      <c r="A5434" s="143" t="s">
        <v>9994</v>
      </c>
      <c r="B5434" s="10" t="s">
        <v>9993</v>
      </c>
      <c r="C5434" s="143">
        <v>1</v>
      </c>
      <c r="D5434" s="142">
        <v>0.1</v>
      </c>
    </row>
    <row r="5435" spans="1:4" x14ac:dyDescent="0.2">
      <c r="A5435" s="143" t="s">
        <v>4584</v>
      </c>
      <c r="B5435" s="10" t="s">
        <v>4583</v>
      </c>
      <c r="C5435" s="143">
        <v>7</v>
      </c>
      <c r="D5435" s="142">
        <v>0.7</v>
      </c>
    </row>
    <row r="5436" spans="1:4" x14ac:dyDescent="0.2">
      <c r="A5436" s="143" t="s">
        <v>10495</v>
      </c>
      <c r="B5436" s="10" t="s">
        <v>10494</v>
      </c>
      <c r="C5436" s="143">
        <v>10</v>
      </c>
      <c r="D5436" s="142">
        <v>1</v>
      </c>
    </row>
    <row r="5437" spans="1:4" x14ac:dyDescent="0.2">
      <c r="A5437" s="143" t="s">
        <v>4251</v>
      </c>
      <c r="B5437" s="10" t="s">
        <v>4250</v>
      </c>
      <c r="C5437" s="143">
        <v>50</v>
      </c>
      <c r="D5437" s="142">
        <v>5</v>
      </c>
    </row>
    <row r="5438" spans="1:4" x14ac:dyDescent="0.2">
      <c r="A5438" s="143" t="s">
        <v>4092</v>
      </c>
      <c r="B5438" s="10" t="s">
        <v>4091</v>
      </c>
      <c r="C5438" s="143">
        <v>10</v>
      </c>
      <c r="D5438" s="142">
        <v>1</v>
      </c>
    </row>
    <row r="5439" spans="1:4" x14ac:dyDescent="0.2">
      <c r="A5439" s="143" t="s">
        <v>12508</v>
      </c>
      <c r="B5439" s="10" t="s">
        <v>12507</v>
      </c>
      <c r="C5439" s="143">
        <v>20</v>
      </c>
      <c r="D5439" s="142">
        <v>2</v>
      </c>
    </row>
    <row r="5440" spans="1:4" x14ac:dyDescent="0.2">
      <c r="A5440" s="143" t="s">
        <v>5181</v>
      </c>
      <c r="B5440" s="10" t="s">
        <v>5180</v>
      </c>
      <c r="C5440" s="143">
        <v>0.03</v>
      </c>
      <c r="D5440" s="142">
        <v>3.5999999999999999E-3</v>
      </c>
    </row>
    <row r="5441" spans="1:4" x14ac:dyDescent="0.2">
      <c r="A5441" s="143" t="s">
        <v>3302</v>
      </c>
      <c r="B5441" s="10" t="s">
        <v>3301</v>
      </c>
      <c r="C5441" s="143">
        <v>1000</v>
      </c>
      <c r="D5441" s="142">
        <v>100</v>
      </c>
    </row>
    <row r="5442" spans="1:4" x14ac:dyDescent="0.2">
      <c r="A5442" s="143" t="s">
        <v>7469</v>
      </c>
      <c r="B5442" s="10" t="s">
        <v>7468</v>
      </c>
      <c r="C5442" s="143">
        <v>1</v>
      </c>
      <c r="D5442" s="142">
        <v>0.1</v>
      </c>
    </row>
    <row r="5443" spans="1:4" x14ac:dyDescent="0.2">
      <c r="A5443" s="143" t="s">
        <v>3288</v>
      </c>
      <c r="B5443" s="10" t="s">
        <v>3287</v>
      </c>
      <c r="C5443" s="143" t="s">
        <v>105</v>
      </c>
      <c r="D5443" s="142" t="s">
        <v>105</v>
      </c>
    </row>
    <row r="5444" spans="1:4" x14ac:dyDescent="0.2">
      <c r="A5444" s="143" t="s">
        <v>184</v>
      </c>
      <c r="B5444" s="10" t="s">
        <v>183</v>
      </c>
      <c r="C5444" s="143" t="s">
        <v>105</v>
      </c>
      <c r="D5444" s="142" t="s">
        <v>105</v>
      </c>
    </row>
    <row r="5445" spans="1:4" x14ac:dyDescent="0.2">
      <c r="A5445" s="143" t="s">
        <v>12125</v>
      </c>
      <c r="B5445" s="10" t="s">
        <v>12124</v>
      </c>
      <c r="C5445" s="143">
        <v>3400</v>
      </c>
      <c r="D5445" s="142">
        <v>340</v>
      </c>
    </row>
    <row r="5446" spans="1:4" x14ac:dyDescent="0.2">
      <c r="A5446" s="143" t="s">
        <v>10485</v>
      </c>
      <c r="B5446" s="10" t="s">
        <v>10484</v>
      </c>
      <c r="C5446" s="143" t="s">
        <v>105</v>
      </c>
      <c r="D5446" s="142" t="s">
        <v>105</v>
      </c>
    </row>
    <row r="5447" spans="1:4" x14ac:dyDescent="0.2">
      <c r="A5447" s="143" t="s">
        <v>11230</v>
      </c>
      <c r="B5447" s="10" t="s">
        <v>11229</v>
      </c>
      <c r="C5447" s="143" t="s">
        <v>105</v>
      </c>
      <c r="D5447" s="142" t="s">
        <v>105</v>
      </c>
    </row>
    <row r="5448" spans="1:4" x14ac:dyDescent="0.2">
      <c r="A5448" s="143" t="s">
        <v>11234</v>
      </c>
      <c r="B5448" s="10" t="s">
        <v>11233</v>
      </c>
      <c r="C5448" s="143" t="s">
        <v>105</v>
      </c>
      <c r="D5448" s="142" t="s">
        <v>105</v>
      </c>
    </row>
    <row r="5449" spans="1:4" x14ac:dyDescent="0.2">
      <c r="A5449" s="143" t="s">
        <v>10435</v>
      </c>
      <c r="B5449" s="10" t="s">
        <v>10434</v>
      </c>
      <c r="C5449" s="143">
        <v>1</v>
      </c>
      <c r="D5449" s="142">
        <v>0.1</v>
      </c>
    </row>
    <row r="5450" spans="1:4" x14ac:dyDescent="0.2">
      <c r="A5450" s="143" t="s">
        <v>10437</v>
      </c>
      <c r="B5450" s="10" t="s">
        <v>10436</v>
      </c>
      <c r="C5450" s="143" t="s">
        <v>105</v>
      </c>
      <c r="D5450" s="142" t="s">
        <v>105</v>
      </c>
    </row>
    <row r="5451" spans="1:4" x14ac:dyDescent="0.2">
      <c r="A5451" s="143" t="s">
        <v>9971</v>
      </c>
      <c r="B5451" s="10" t="s">
        <v>9970</v>
      </c>
      <c r="C5451" s="143" t="s">
        <v>105</v>
      </c>
      <c r="D5451" s="142" t="s">
        <v>105</v>
      </c>
    </row>
    <row r="5452" spans="1:4" x14ac:dyDescent="0.2">
      <c r="A5452" s="143" t="s">
        <v>11072</v>
      </c>
      <c r="B5452" s="10" t="s">
        <v>11071</v>
      </c>
      <c r="C5452" s="143">
        <v>20</v>
      </c>
      <c r="D5452" s="142">
        <v>2</v>
      </c>
    </row>
    <row r="5453" spans="1:4" x14ac:dyDescent="0.2">
      <c r="A5453" s="143" t="s">
        <v>11248</v>
      </c>
      <c r="B5453" s="10" t="s">
        <v>11247</v>
      </c>
      <c r="C5453" s="143" t="s">
        <v>105</v>
      </c>
      <c r="D5453" s="142" t="s">
        <v>105</v>
      </c>
    </row>
    <row r="5454" spans="1:4" x14ac:dyDescent="0.2">
      <c r="A5454" s="143" t="s">
        <v>5840</v>
      </c>
      <c r="B5454" s="10" t="s">
        <v>5839</v>
      </c>
      <c r="C5454" s="143">
        <v>1</v>
      </c>
      <c r="D5454" s="142">
        <v>0.1</v>
      </c>
    </row>
    <row r="5455" spans="1:4" x14ac:dyDescent="0.2">
      <c r="A5455" s="143" t="s">
        <v>4942</v>
      </c>
      <c r="B5455" s="10" t="s">
        <v>4941</v>
      </c>
      <c r="C5455" s="143" t="s">
        <v>105</v>
      </c>
      <c r="D5455" s="142" t="s">
        <v>105</v>
      </c>
    </row>
    <row r="5456" spans="1:4" x14ac:dyDescent="0.2">
      <c r="A5456" s="143" t="s">
        <v>7181</v>
      </c>
      <c r="B5456" s="10" t="s">
        <v>7180</v>
      </c>
      <c r="C5456" s="143">
        <v>10</v>
      </c>
      <c r="D5456" s="142">
        <v>1</v>
      </c>
    </row>
    <row r="5457" spans="1:4" x14ac:dyDescent="0.2">
      <c r="A5457" s="143" t="s">
        <v>8103</v>
      </c>
      <c r="B5457" s="10" t="s">
        <v>8102</v>
      </c>
      <c r="C5457" s="143">
        <v>0.39</v>
      </c>
      <c r="D5457" s="142">
        <v>4.3E-3</v>
      </c>
    </row>
    <row r="5458" spans="1:4" x14ac:dyDescent="0.2">
      <c r="A5458" s="143" t="s">
        <v>5460</v>
      </c>
      <c r="B5458" s="10" t="s">
        <v>5459</v>
      </c>
      <c r="C5458" s="143">
        <v>10</v>
      </c>
      <c r="D5458" s="142">
        <v>1</v>
      </c>
    </row>
    <row r="5459" spans="1:4" x14ac:dyDescent="0.2">
      <c r="A5459" s="143" t="s">
        <v>8309</v>
      </c>
      <c r="B5459" s="10" t="s">
        <v>8308</v>
      </c>
      <c r="C5459" s="143">
        <v>2.7</v>
      </c>
      <c r="D5459" s="142">
        <v>0.25</v>
      </c>
    </row>
    <row r="5460" spans="1:4" x14ac:dyDescent="0.2">
      <c r="A5460" s="143" t="s">
        <v>11002</v>
      </c>
      <c r="B5460" s="10" t="s">
        <v>11001</v>
      </c>
      <c r="C5460" s="143">
        <v>0.1</v>
      </c>
      <c r="D5460" s="142">
        <v>0.01</v>
      </c>
    </row>
    <row r="5461" spans="1:4" x14ac:dyDescent="0.2">
      <c r="A5461" s="143" t="s">
        <v>9512</v>
      </c>
      <c r="B5461" s="10" t="s">
        <v>9511</v>
      </c>
      <c r="C5461" s="143">
        <v>1000</v>
      </c>
      <c r="D5461" s="142">
        <v>100</v>
      </c>
    </row>
    <row r="5462" spans="1:4" x14ac:dyDescent="0.2">
      <c r="A5462" s="143" t="s">
        <v>2216</v>
      </c>
      <c r="B5462" s="10" t="s">
        <v>2215</v>
      </c>
      <c r="C5462" s="143">
        <v>350</v>
      </c>
      <c r="D5462" s="142">
        <v>35</v>
      </c>
    </row>
    <row r="5463" spans="1:4" x14ac:dyDescent="0.2">
      <c r="A5463" s="143" t="s">
        <v>3278</v>
      </c>
      <c r="B5463" s="10" t="s">
        <v>3277</v>
      </c>
      <c r="C5463" s="143" t="s">
        <v>105</v>
      </c>
      <c r="D5463" s="142" t="s">
        <v>105</v>
      </c>
    </row>
    <row r="5464" spans="1:4" x14ac:dyDescent="0.2">
      <c r="A5464" s="143" t="s">
        <v>11240</v>
      </c>
      <c r="B5464" s="10" t="s">
        <v>11239</v>
      </c>
      <c r="C5464" s="143" t="s">
        <v>105</v>
      </c>
      <c r="D5464" s="142" t="s">
        <v>105</v>
      </c>
    </row>
    <row r="5465" spans="1:4" x14ac:dyDescent="0.2">
      <c r="A5465" s="143" t="s">
        <v>8301</v>
      </c>
      <c r="B5465" s="10" t="s">
        <v>8300</v>
      </c>
      <c r="C5465" s="143">
        <v>2.7</v>
      </c>
      <c r="D5465" s="142">
        <v>0.25</v>
      </c>
    </row>
    <row r="5466" spans="1:4" x14ac:dyDescent="0.2">
      <c r="A5466" s="143" t="s">
        <v>4100</v>
      </c>
      <c r="B5466" s="10" t="s">
        <v>4099</v>
      </c>
      <c r="C5466" s="143" t="s">
        <v>105</v>
      </c>
      <c r="D5466" s="142" t="s">
        <v>105</v>
      </c>
    </row>
    <row r="5467" spans="1:4" x14ac:dyDescent="0.2">
      <c r="A5467" s="143" t="s">
        <v>5904</v>
      </c>
      <c r="B5467" s="10" t="s">
        <v>5903</v>
      </c>
      <c r="C5467" s="143">
        <v>60</v>
      </c>
      <c r="D5467" s="142">
        <v>27</v>
      </c>
    </row>
    <row r="5468" spans="1:4" x14ac:dyDescent="0.2">
      <c r="A5468" s="143" t="s">
        <v>2527</v>
      </c>
      <c r="B5468" s="10" t="s">
        <v>2526</v>
      </c>
      <c r="C5468" s="143">
        <v>18</v>
      </c>
      <c r="D5468" s="142">
        <v>1.8</v>
      </c>
    </row>
    <row r="5469" spans="1:4" x14ac:dyDescent="0.2">
      <c r="A5469" s="143" t="s">
        <v>11068</v>
      </c>
      <c r="B5469" s="10" t="s">
        <v>11067</v>
      </c>
      <c r="C5469" s="143" t="s">
        <v>105</v>
      </c>
      <c r="D5469" s="142" t="s">
        <v>105</v>
      </c>
    </row>
    <row r="5470" spans="1:4" x14ac:dyDescent="0.2">
      <c r="A5470" s="143" t="s">
        <v>11076</v>
      </c>
      <c r="B5470" s="10" t="s">
        <v>11075</v>
      </c>
      <c r="C5470" s="143">
        <v>0.39</v>
      </c>
      <c r="D5470" s="142">
        <v>4.3E-3</v>
      </c>
    </row>
    <row r="5471" spans="1:4" x14ac:dyDescent="0.2">
      <c r="A5471" s="143" t="s">
        <v>11142</v>
      </c>
      <c r="B5471" s="10" t="s">
        <v>11141</v>
      </c>
      <c r="C5471" s="143" t="s">
        <v>105</v>
      </c>
      <c r="D5471" s="142" t="s">
        <v>105</v>
      </c>
    </row>
    <row r="5472" spans="1:4" x14ac:dyDescent="0.2">
      <c r="A5472" s="143" t="s">
        <v>11164</v>
      </c>
      <c r="B5472" s="10" t="s">
        <v>11163</v>
      </c>
      <c r="C5472" s="143">
        <v>20</v>
      </c>
      <c r="D5472" s="142">
        <v>2</v>
      </c>
    </row>
    <row r="5473" spans="1:4" x14ac:dyDescent="0.2">
      <c r="A5473" s="143" t="s">
        <v>11196</v>
      </c>
      <c r="B5473" s="10" t="s">
        <v>11195</v>
      </c>
      <c r="C5473" s="143">
        <v>10</v>
      </c>
      <c r="D5473" s="142">
        <v>1</v>
      </c>
    </row>
    <row r="5474" spans="1:4" x14ac:dyDescent="0.2">
      <c r="A5474" s="143" t="s">
        <v>2917</v>
      </c>
      <c r="B5474" s="10" t="s">
        <v>2916</v>
      </c>
      <c r="C5474" s="143">
        <v>2000</v>
      </c>
      <c r="D5474" s="142">
        <v>200</v>
      </c>
    </row>
    <row r="5475" spans="1:4" x14ac:dyDescent="0.2">
      <c r="A5475" s="143" t="s">
        <v>1512</v>
      </c>
      <c r="B5475" s="10" t="s">
        <v>1511</v>
      </c>
      <c r="C5475" s="143">
        <v>1000</v>
      </c>
      <c r="D5475" s="142">
        <v>100</v>
      </c>
    </row>
    <row r="5476" spans="1:4" x14ac:dyDescent="0.2">
      <c r="A5476" s="143" t="s">
        <v>6154</v>
      </c>
      <c r="B5476" s="10" t="s">
        <v>6153</v>
      </c>
      <c r="C5476" s="143">
        <v>5</v>
      </c>
      <c r="D5476" s="142">
        <v>0.5</v>
      </c>
    </row>
    <row r="5477" spans="1:4" x14ac:dyDescent="0.2">
      <c r="A5477" s="143" t="s">
        <v>7416</v>
      </c>
      <c r="B5477" s="10" t="s">
        <v>7415</v>
      </c>
      <c r="C5477" s="143" t="s">
        <v>105</v>
      </c>
      <c r="D5477" s="142" t="s">
        <v>105</v>
      </c>
    </row>
    <row r="5478" spans="1:4" x14ac:dyDescent="0.2">
      <c r="A5478" s="143" t="s">
        <v>4174</v>
      </c>
      <c r="B5478" s="10" t="s">
        <v>4173</v>
      </c>
      <c r="C5478" s="143">
        <v>3</v>
      </c>
      <c r="D5478" s="142">
        <v>6.7000000000000004E-2</v>
      </c>
    </row>
    <row r="5479" spans="1:4" x14ac:dyDescent="0.2">
      <c r="A5479" s="143" t="s">
        <v>4869</v>
      </c>
      <c r="B5479" s="10" t="s">
        <v>4868</v>
      </c>
      <c r="C5479" s="143">
        <v>3</v>
      </c>
      <c r="D5479" s="142">
        <v>6.7000000000000004E-2</v>
      </c>
    </row>
    <row r="5480" spans="1:4" x14ac:dyDescent="0.2">
      <c r="A5480" s="143" t="s">
        <v>10447</v>
      </c>
      <c r="B5480" s="10" t="s">
        <v>10446</v>
      </c>
      <c r="C5480" s="143">
        <v>0.39</v>
      </c>
      <c r="D5480" s="142">
        <v>4.3E-3</v>
      </c>
    </row>
    <row r="5481" spans="1:4" x14ac:dyDescent="0.2">
      <c r="A5481" s="143" t="s">
        <v>10497</v>
      </c>
      <c r="B5481" s="10" t="s">
        <v>10496</v>
      </c>
      <c r="C5481" s="143" t="s">
        <v>105</v>
      </c>
      <c r="D5481" s="142" t="s">
        <v>105</v>
      </c>
    </row>
    <row r="5482" spans="1:4" x14ac:dyDescent="0.2">
      <c r="A5482" s="143" t="s">
        <v>4905</v>
      </c>
      <c r="B5482" s="10" t="s">
        <v>4904</v>
      </c>
      <c r="C5482" s="143">
        <v>50</v>
      </c>
      <c r="D5482" s="142">
        <v>5</v>
      </c>
    </row>
    <row r="5483" spans="1:4" x14ac:dyDescent="0.2">
      <c r="A5483" s="143" t="s">
        <v>10451</v>
      </c>
      <c r="B5483" s="10" t="s">
        <v>10450</v>
      </c>
      <c r="C5483" s="143" t="s">
        <v>105</v>
      </c>
      <c r="D5483" s="142" t="s">
        <v>105</v>
      </c>
    </row>
    <row r="5484" spans="1:4" x14ac:dyDescent="0.2">
      <c r="A5484" s="143" t="s">
        <v>10505</v>
      </c>
      <c r="B5484" s="10" t="s">
        <v>10504</v>
      </c>
      <c r="C5484" s="143" t="s">
        <v>105</v>
      </c>
      <c r="D5484" s="142" t="s">
        <v>105</v>
      </c>
    </row>
    <row r="5485" spans="1:4" x14ac:dyDescent="0.2">
      <c r="A5485" s="143" t="s">
        <v>2969</v>
      </c>
      <c r="B5485" s="10" t="s">
        <v>2968</v>
      </c>
      <c r="C5485" s="143">
        <v>2750</v>
      </c>
      <c r="D5485" s="142">
        <v>275</v>
      </c>
    </row>
    <row r="5486" spans="1:4" x14ac:dyDescent="0.2">
      <c r="A5486" s="143" t="s">
        <v>12492</v>
      </c>
      <c r="B5486" s="10" t="s">
        <v>12491</v>
      </c>
      <c r="C5486" s="143">
        <v>20</v>
      </c>
      <c r="D5486" s="142">
        <v>2</v>
      </c>
    </row>
    <row r="5487" spans="1:4" x14ac:dyDescent="0.2">
      <c r="A5487" s="143" t="s">
        <v>12498</v>
      </c>
      <c r="B5487" s="10" t="s">
        <v>12497</v>
      </c>
      <c r="C5487" s="143">
        <v>20</v>
      </c>
      <c r="D5487" s="142">
        <v>2</v>
      </c>
    </row>
    <row r="5488" spans="1:4" x14ac:dyDescent="0.2">
      <c r="A5488" s="143" t="s">
        <v>10097</v>
      </c>
      <c r="B5488" s="10" t="s">
        <v>10096</v>
      </c>
      <c r="C5488" s="143" t="s">
        <v>105</v>
      </c>
      <c r="D5488" s="142" t="s">
        <v>105</v>
      </c>
    </row>
    <row r="5489" spans="1:4" x14ac:dyDescent="0.2">
      <c r="A5489" s="143" t="s">
        <v>7217</v>
      </c>
      <c r="B5489" s="10" t="s">
        <v>7216</v>
      </c>
      <c r="C5489" s="143">
        <v>2</v>
      </c>
      <c r="D5489" s="142">
        <v>0.2</v>
      </c>
    </row>
    <row r="5490" spans="1:4" x14ac:dyDescent="0.2">
      <c r="A5490" s="143" t="s">
        <v>7406</v>
      </c>
      <c r="B5490" s="10" t="s">
        <v>7405</v>
      </c>
      <c r="C5490" s="143">
        <v>20</v>
      </c>
      <c r="D5490" s="142">
        <v>2</v>
      </c>
    </row>
    <row r="5491" spans="1:4" x14ac:dyDescent="0.2">
      <c r="A5491" s="143" t="s">
        <v>10872</v>
      </c>
      <c r="B5491" s="10" t="s">
        <v>10871</v>
      </c>
      <c r="C5491" s="143">
        <v>2</v>
      </c>
      <c r="D5491" s="142">
        <v>0.2</v>
      </c>
    </row>
    <row r="5492" spans="1:4" x14ac:dyDescent="0.2">
      <c r="A5492" s="143" t="s">
        <v>5086</v>
      </c>
      <c r="B5492" s="10" t="s">
        <v>5085</v>
      </c>
      <c r="C5492" s="143">
        <v>43</v>
      </c>
      <c r="D5492" s="142">
        <v>2.6</v>
      </c>
    </row>
    <row r="5493" spans="1:4" x14ac:dyDescent="0.2">
      <c r="A5493" s="143" t="s">
        <v>7173</v>
      </c>
      <c r="B5493" s="10" t="s">
        <v>7172</v>
      </c>
      <c r="C5493" s="143" t="s">
        <v>105</v>
      </c>
      <c r="D5493" s="142" t="s">
        <v>105</v>
      </c>
    </row>
    <row r="5494" spans="1:4" x14ac:dyDescent="0.2">
      <c r="A5494" s="143" t="s">
        <v>7185</v>
      </c>
      <c r="B5494" s="10" t="s">
        <v>7184</v>
      </c>
      <c r="C5494" s="143" t="s">
        <v>105</v>
      </c>
      <c r="D5494" s="142" t="s">
        <v>105</v>
      </c>
    </row>
    <row r="5495" spans="1:4" x14ac:dyDescent="0.2">
      <c r="A5495" s="143" t="s">
        <v>7341</v>
      </c>
      <c r="B5495" s="10" t="s">
        <v>7340</v>
      </c>
      <c r="C5495" s="143">
        <v>6</v>
      </c>
      <c r="D5495" s="142">
        <v>0.6</v>
      </c>
    </row>
    <row r="5496" spans="1:4" x14ac:dyDescent="0.2">
      <c r="A5496" s="143" t="s">
        <v>7613</v>
      </c>
      <c r="B5496" s="10" t="s">
        <v>7612</v>
      </c>
      <c r="C5496" s="143">
        <v>1.8</v>
      </c>
      <c r="D5496" s="142">
        <v>0.18</v>
      </c>
    </row>
    <row r="5497" spans="1:4" x14ac:dyDescent="0.2">
      <c r="A5497" s="143" t="s">
        <v>10870</v>
      </c>
      <c r="B5497" s="10" t="s">
        <v>10869</v>
      </c>
      <c r="C5497" s="143">
        <v>2</v>
      </c>
      <c r="D5497" s="142">
        <v>0.2</v>
      </c>
    </row>
    <row r="5498" spans="1:4" x14ac:dyDescent="0.2">
      <c r="A5498" s="143" t="s">
        <v>7646</v>
      </c>
      <c r="B5498" s="10" t="s">
        <v>7645</v>
      </c>
      <c r="C5498" s="143" t="s">
        <v>7647</v>
      </c>
      <c r="D5498" s="142" t="s">
        <v>7647</v>
      </c>
    </row>
    <row r="5499" spans="1:4" x14ac:dyDescent="0.2">
      <c r="A5499" s="143" t="s">
        <v>7644</v>
      </c>
      <c r="B5499" s="10" t="s">
        <v>7643</v>
      </c>
      <c r="C5499" s="143">
        <v>1.6</v>
      </c>
      <c r="D5499" s="142">
        <v>0.16</v>
      </c>
    </row>
    <row r="5500" spans="1:4" x14ac:dyDescent="0.2">
      <c r="A5500" s="143" t="s">
        <v>4108</v>
      </c>
      <c r="B5500" s="10" t="s">
        <v>4107</v>
      </c>
      <c r="C5500" s="143" t="s">
        <v>105</v>
      </c>
      <c r="D5500" s="142" t="s">
        <v>105</v>
      </c>
    </row>
    <row r="5501" spans="1:4" x14ac:dyDescent="0.2">
      <c r="A5501" s="143" t="s">
        <v>4102</v>
      </c>
      <c r="B5501" s="10" t="s">
        <v>4101</v>
      </c>
      <c r="C5501" s="143" t="s">
        <v>105</v>
      </c>
      <c r="D5501" s="142" t="s">
        <v>105</v>
      </c>
    </row>
    <row r="5502" spans="1:4" x14ac:dyDescent="0.2">
      <c r="A5502" s="143" t="s">
        <v>4094</v>
      </c>
      <c r="B5502" s="10" t="s">
        <v>4093</v>
      </c>
      <c r="C5502" s="143" t="s">
        <v>105</v>
      </c>
      <c r="D5502" s="142" t="s">
        <v>105</v>
      </c>
    </row>
    <row r="5503" spans="1:4" x14ac:dyDescent="0.2">
      <c r="A5503" s="143" t="s">
        <v>8233</v>
      </c>
      <c r="B5503" s="10" t="s">
        <v>8232</v>
      </c>
      <c r="C5503" s="143">
        <v>40</v>
      </c>
      <c r="D5503" s="142">
        <v>4</v>
      </c>
    </row>
    <row r="5504" spans="1:4" x14ac:dyDescent="0.2">
      <c r="A5504" s="143" t="s">
        <v>9630</v>
      </c>
      <c r="B5504" s="10" t="s">
        <v>9629</v>
      </c>
      <c r="C5504" s="143">
        <v>1.1000000000000001</v>
      </c>
      <c r="D5504" s="142">
        <v>0.11</v>
      </c>
    </row>
    <row r="5505" spans="1:4" x14ac:dyDescent="0.2">
      <c r="A5505" s="143" t="s">
        <v>9263</v>
      </c>
      <c r="B5505" s="10" t="s">
        <v>9262</v>
      </c>
      <c r="C5505" s="143">
        <v>290</v>
      </c>
      <c r="D5505" s="142">
        <v>29</v>
      </c>
    </row>
    <row r="5506" spans="1:4" x14ac:dyDescent="0.2">
      <c r="A5506" s="143" t="s">
        <v>7339</v>
      </c>
      <c r="B5506" s="10" t="s">
        <v>7338</v>
      </c>
      <c r="C5506" s="143">
        <v>6</v>
      </c>
      <c r="D5506" s="142">
        <v>0.6</v>
      </c>
    </row>
    <row r="5507" spans="1:4" x14ac:dyDescent="0.2">
      <c r="A5507" s="143" t="s">
        <v>12764</v>
      </c>
      <c r="B5507" s="10" t="s">
        <v>11449</v>
      </c>
      <c r="C5507" s="143"/>
      <c r="D5507" s="142">
        <v>0.71</v>
      </c>
    </row>
    <row r="5508" spans="1:4" x14ac:dyDescent="0.2">
      <c r="A5508" s="143" t="s">
        <v>12763</v>
      </c>
      <c r="B5508" s="10" t="s">
        <v>11448</v>
      </c>
      <c r="C5508" s="143">
        <v>2.8</v>
      </c>
      <c r="D5508" s="142">
        <v>0.56999999999999995</v>
      </c>
    </row>
    <row r="5509" spans="1:4" x14ac:dyDescent="0.2">
      <c r="A5509" s="143" t="s">
        <v>11447</v>
      </c>
      <c r="B5509" s="10" t="s">
        <v>11446</v>
      </c>
      <c r="C5509" s="143">
        <v>17</v>
      </c>
      <c r="D5509" s="142">
        <v>8.1</v>
      </c>
    </row>
    <row r="5510" spans="1:4" x14ac:dyDescent="0.2">
      <c r="A5510" s="143" t="s">
        <v>12740</v>
      </c>
      <c r="B5510" s="10" t="s">
        <v>10951</v>
      </c>
      <c r="C5510" s="143"/>
      <c r="D5510" s="142">
        <v>0.71</v>
      </c>
    </row>
    <row r="5511" spans="1:4" x14ac:dyDescent="0.2">
      <c r="A5511" s="143" t="s">
        <v>12739</v>
      </c>
      <c r="B5511" s="10" t="s">
        <v>10950</v>
      </c>
      <c r="C5511" s="143">
        <v>2.8</v>
      </c>
      <c r="D5511" s="142">
        <v>0.56999999999999995</v>
      </c>
    </row>
    <row r="5512" spans="1:4" x14ac:dyDescent="0.2">
      <c r="A5512" s="143" t="s">
        <v>10949</v>
      </c>
      <c r="B5512" s="10" t="s">
        <v>10948</v>
      </c>
      <c r="C5512" s="143">
        <v>17</v>
      </c>
      <c r="D5512" s="142">
        <v>8.1</v>
      </c>
    </row>
    <row r="5513" spans="1:4" x14ac:dyDescent="0.2">
      <c r="A5513" s="143" t="s">
        <v>10874</v>
      </c>
      <c r="B5513" s="10" t="s">
        <v>10873</v>
      </c>
      <c r="C5513" s="143">
        <v>2</v>
      </c>
      <c r="D5513" s="142">
        <v>0.2</v>
      </c>
    </row>
    <row r="5514" spans="1:4" x14ac:dyDescent="0.2">
      <c r="A5514" s="143" t="s">
        <v>11551</v>
      </c>
      <c r="B5514" s="10" t="s">
        <v>11550</v>
      </c>
      <c r="C5514" s="143">
        <v>2</v>
      </c>
      <c r="D5514" s="142">
        <v>0.2</v>
      </c>
    </row>
    <row r="5515" spans="1:4" x14ac:dyDescent="0.2">
      <c r="A5515" s="143" t="s">
        <v>12277</v>
      </c>
      <c r="B5515" s="10" t="s">
        <v>12276</v>
      </c>
      <c r="C5515" s="143">
        <v>10</v>
      </c>
      <c r="D5515" s="142">
        <v>1</v>
      </c>
    </row>
    <row r="5516" spans="1:4" x14ac:dyDescent="0.2">
      <c r="A5516" s="143" t="s">
        <v>10998</v>
      </c>
      <c r="B5516" s="10" t="s">
        <v>10997</v>
      </c>
      <c r="C5516" s="143">
        <v>0.1</v>
      </c>
      <c r="D5516" s="142">
        <v>0.01</v>
      </c>
    </row>
    <row r="5517" spans="1:4" x14ac:dyDescent="0.2">
      <c r="A5517" s="143" t="s">
        <v>3912</v>
      </c>
      <c r="B5517" s="10" t="s">
        <v>3911</v>
      </c>
      <c r="C5517" s="143">
        <v>20</v>
      </c>
      <c r="D5517" s="142">
        <v>2</v>
      </c>
    </row>
    <row r="5518" spans="1:4" x14ac:dyDescent="0.2">
      <c r="A5518" s="143" t="s">
        <v>3910</v>
      </c>
      <c r="B5518" s="10" t="s">
        <v>3909</v>
      </c>
      <c r="C5518" s="143">
        <v>50</v>
      </c>
      <c r="D5518" s="142">
        <v>5</v>
      </c>
    </row>
    <row r="5519" spans="1:4" x14ac:dyDescent="0.2">
      <c r="A5519" s="143" t="s">
        <v>8099</v>
      </c>
      <c r="B5519" s="10" t="s">
        <v>8098</v>
      </c>
      <c r="C5519" s="143">
        <v>3</v>
      </c>
      <c r="D5519" s="142">
        <v>6.7000000000000004E-2</v>
      </c>
    </row>
    <row r="5520" spans="1:4" x14ac:dyDescent="0.2">
      <c r="A5520" s="143" t="s">
        <v>4182</v>
      </c>
      <c r="B5520" s="10" t="s">
        <v>4181</v>
      </c>
      <c r="C5520" s="143">
        <v>2</v>
      </c>
      <c r="D5520" s="142">
        <v>0.2</v>
      </c>
    </row>
    <row r="5521" spans="1:4" x14ac:dyDescent="0.2">
      <c r="A5521" s="143" t="s">
        <v>11246</v>
      </c>
      <c r="B5521" s="10" t="s">
        <v>11245</v>
      </c>
      <c r="C5521" s="143" t="s">
        <v>105</v>
      </c>
      <c r="D5521" s="142" t="s">
        <v>105</v>
      </c>
    </row>
    <row r="5522" spans="1:4" x14ac:dyDescent="0.2">
      <c r="A5522" s="143" t="s">
        <v>8311</v>
      </c>
      <c r="B5522" s="10" t="s">
        <v>8310</v>
      </c>
      <c r="C5522" s="143">
        <v>2.7</v>
      </c>
      <c r="D5522" s="142">
        <v>0.25</v>
      </c>
    </row>
    <row r="5523" spans="1:4" x14ac:dyDescent="0.2">
      <c r="A5523" s="143" t="s">
        <v>12244</v>
      </c>
      <c r="B5523" s="10" t="s">
        <v>12243</v>
      </c>
      <c r="C5523" s="143">
        <v>100</v>
      </c>
      <c r="D5523" s="142">
        <v>10</v>
      </c>
    </row>
    <row r="5524" spans="1:4" x14ac:dyDescent="0.2">
      <c r="A5524" s="143" t="s">
        <v>2384</v>
      </c>
      <c r="B5524" s="10" t="s">
        <v>2383</v>
      </c>
      <c r="C5524" s="143">
        <v>1500</v>
      </c>
      <c r="D5524" s="142">
        <v>150</v>
      </c>
    </row>
    <row r="5525" spans="1:4" x14ac:dyDescent="0.2">
      <c r="A5525" s="143" t="s">
        <v>8227</v>
      </c>
      <c r="B5525" s="10" t="s">
        <v>8226</v>
      </c>
      <c r="C5525" s="143">
        <v>40</v>
      </c>
      <c r="D5525" s="142">
        <v>4</v>
      </c>
    </row>
    <row r="5526" spans="1:4" x14ac:dyDescent="0.2">
      <c r="A5526" s="143" t="s">
        <v>8699</v>
      </c>
      <c r="B5526" s="10" t="s">
        <v>8698</v>
      </c>
      <c r="C5526" s="143">
        <v>1</v>
      </c>
      <c r="D5526" s="142">
        <v>0.1</v>
      </c>
    </row>
    <row r="5527" spans="1:4" x14ac:dyDescent="0.2">
      <c r="A5527" s="143" t="s">
        <v>9344</v>
      </c>
      <c r="B5527" s="10" t="s">
        <v>9343</v>
      </c>
      <c r="C5527" s="143">
        <v>500</v>
      </c>
      <c r="D5527" s="142">
        <v>50</v>
      </c>
    </row>
    <row r="5528" spans="1:4" x14ac:dyDescent="0.2">
      <c r="A5528" s="143" t="s">
        <v>9227</v>
      </c>
      <c r="B5528" s="10" t="s">
        <v>9226</v>
      </c>
      <c r="C5528" s="143">
        <v>0.33</v>
      </c>
      <c r="D5528" s="142">
        <v>5.8999999999999997E-2</v>
      </c>
    </row>
    <row r="5529" spans="1:4" x14ac:dyDescent="0.2">
      <c r="A5529" s="143" t="s">
        <v>4537</v>
      </c>
      <c r="B5529" s="10" t="s">
        <v>4536</v>
      </c>
      <c r="C5529" s="143">
        <v>50</v>
      </c>
      <c r="D5529" s="142">
        <v>5</v>
      </c>
    </row>
    <row r="5530" spans="1:4" x14ac:dyDescent="0.2">
      <c r="A5530" s="143" t="s">
        <v>4541</v>
      </c>
      <c r="B5530" s="10" t="s">
        <v>4540</v>
      </c>
      <c r="C5530" s="143">
        <v>50</v>
      </c>
      <c r="D5530" s="142">
        <v>5</v>
      </c>
    </row>
    <row r="5531" spans="1:4" x14ac:dyDescent="0.2">
      <c r="A5531" s="143" t="s">
        <v>5205</v>
      </c>
      <c r="B5531" s="10" t="s">
        <v>5204</v>
      </c>
      <c r="C5531" s="143">
        <v>3.6</v>
      </c>
      <c r="D5531" s="142">
        <v>4.1000000000000002E-2</v>
      </c>
    </row>
    <row r="5532" spans="1:4" x14ac:dyDescent="0.2">
      <c r="A5532" s="143" t="s">
        <v>10443</v>
      </c>
      <c r="B5532" s="10" t="s">
        <v>10442</v>
      </c>
      <c r="C5532" s="143">
        <v>0.39</v>
      </c>
      <c r="D5532" s="142">
        <v>4.3E-3</v>
      </c>
    </row>
    <row r="5533" spans="1:4" x14ac:dyDescent="0.2">
      <c r="A5533" s="143" t="s">
        <v>5211</v>
      </c>
      <c r="B5533" s="10" t="s">
        <v>5210</v>
      </c>
      <c r="C5533" s="143">
        <v>3.6</v>
      </c>
      <c r="D5533" s="142">
        <v>4.1000000000000002E-2</v>
      </c>
    </row>
    <row r="5534" spans="1:4" x14ac:dyDescent="0.2">
      <c r="A5534" s="143" t="s">
        <v>5213</v>
      </c>
      <c r="B5534" s="10" t="s">
        <v>5212</v>
      </c>
      <c r="C5534" s="143">
        <v>3.6</v>
      </c>
      <c r="D5534" s="142">
        <v>4.1000000000000002E-2</v>
      </c>
    </row>
    <row r="5535" spans="1:4" x14ac:dyDescent="0.2">
      <c r="A5535" s="143" t="s">
        <v>11363</v>
      </c>
      <c r="B5535" s="10" t="s">
        <v>11362</v>
      </c>
      <c r="C5535" s="143">
        <v>0.39</v>
      </c>
      <c r="D5535" s="142">
        <v>4.3E-3</v>
      </c>
    </row>
    <row r="5536" spans="1:4" x14ac:dyDescent="0.2">
      <c r="A5536" s="143" t="s">
        <v>4042</v>
      </c>
      <c r="B5536" s="10" t="s">
        <v>4041</v>
      </c>
      <c r="C5536" s="143">
        <v>0.39</v>
      </c>
      <c r="D5536" s="142">
        <v>4.3E-3</v>
      </c>
    </row>
    <row r="5537" spans="1:4" x14ac:dyDescent="0.2">
      <c r="A5537" s="143" t="s">
        <v>11099</v>
      </c>
      <c r="B5537" s="10" t="s">
        <v>11098</v>
      </c>
      <c r="C5537" s="143">
        <v>0.39</v>
      </c>
      <c r="D5537" s="142">
        <v>4.3E-3</v>
      </c>
    </row>
    <row r="5538" spans="1:4" x14ac:dyDescent="0.2">
      <c r="A5538" s="143" t="s">
        <v>12691</v>
      </c>
      <c r="B5538" s="10" t="s">
        <v>7236</v>
      </c>
      <c r="C5538" s="143"/>
      <c r="D5538" s="142">
        <v>0.71</v>
      </c>
    </row>
    <row r="5539" spans="1:4" x14ac:dyDescent="0.2">
      <c r="A5539" s="143" t="s">
        <v>12690</v>
      </c>
      <c r="B5539" s="10" t="s">
        <v>7235</v>
      </c>
      <c r="C5539" s="143">
        <v>2.8</v>
      </c>
      <c r="D5539" s="142">
        <v>0.56999999999999995</v>
      </c>
    </row>
    <row r="5540" spans="1:4" x14ac:dyDescent="0.2">
      <c r="A5540" s="143" t="s">
        <v>7234</v>
      </c>
      <c r="B5540" s="10" t="s">
        <v>7233</v>
      </c>
      <c r="C5540" s="143">
        <v>17</v>
      </c>
      <c r="D5540" s="142">
        <v>8.1</v>
      </c>
    </row>
    <row r="5541" spans="1:4" x14ac:dyDescent="0.2">
      <c r="A5541" s="143" t="s">
        <v>12730</v>
      </c>
      <c r="B5541" s="10" t="s">
        <v>10461</v>
      </c>
      <c r="C5541" s="143"/>
      <c r="D5541" s="142">
        <v>0.71</v>
      </c>
    </row>
    <row r="5542" spans="1:4" x14ac:dyDescent="0.2">
      <c r="A5542" s="143" t="s">
        <v>12729</v>
      </c>
      <c r="B5542" s="10" t="s">
        <v>10460</v>
      </c>
      <c r="C5542" s="143">
        <v>2.8</v>
      </c>
      <c r="D5542" s="142">
        <v>0.56999999999999995</v>
      </c>
    </row>
    <row r="5543" spans="1:4" x14ac:dyDescent="0.2">
      <c r="A5543" s="143" t="s">
        <v>10459</v>
      </c>
      <c r="B5543" s="10" t="s">
        <v>10458</v>
      </c>
      <c r="C5543" s="143">
        <v>17</v>
      </c>
      <c r="D5543" s="142">
        <v>8.1</v>
      </c>
    </row>
    <row r="5544" spans="1:4" x14ac:dyDescent="0.2">
      <c r="A5544" s="143" t="s">
        <v>4586</v>
      </c>
      <c r="B5544" s="10" t="s">
        <v>4585</v>
      </c>
      <c r="C5544" s="143">
        <v>7</v>
      </c>
      <c r="D5544" s="142">
        <v>0.7</v>
      </c>
    </row>
    <row r="5545" spans="1:4" x14ac:dyDescent="0.2">
      <c r="A5545" s="143" t="s">
        <v>12054</v>
      </c>
      <c r="B5545" s="10" t="s">
        <v>12053</v>
      </c>
      <c r="C5545" s="143">
        <v>2000</v>
      </c>
      <c r="D5545" s="142">
        <v>200</v>
      </c>
    </row>
    <row r="5546" spans="1:4" x14ac:dyDescent="0.2">
      <c r="A5546" s="143" t="s">
        <v>4877</v>
      </c>
      <c r="B5546" s="10" t="s">
        <v>4876</v>
      </c>
      <c r="C5546" s="143" t="s">
        <v>105</v>
      </c>
      <c r="D5546" s="142" t="s">
        <v>105</v>
      </c>
    </row>
    <row r="5547" spans="1:4" x14ac:dyDescent="0.2">
      <c r="A5547" s="143" t="s">
        <v>10945</v>
      </c>
      <c r="B5547" s="10" t="s">
        <v>10944</v>
      </c>
      <c r="C5547" s="143">
        <v>25</v>
      </c>
      <c r="D5547" s="142">
        <v>2.5</v>
      </c>
    </row>
    <row r="5548" spans="1:4" x14ac:dyDescent="0.2">
      <c r="A5548" s="143" t="s">
        <v>12664</v>
      </c>
      <c r="B5548" s="10" t="s">
        <v>4897</v>
      </c>
      <c r="C5548" s="143"/>
      <c r="D5548" s="142">
        <v>0.71</v>
      </c>
    </row>
    <row r="5549" spans="1:4" x14ac:dyDescent="0.2">
      <c r="A5549" s="143" t="s">
        <v>12663</v>
      </c>
      <c r="B5549" s="10" t="s">
        <v>4896</v>
      </c>
      <c r="C5549" s="143">
        <v>2.8</v>
      </c>
      <c r="D5549" s="142">
        <v>0.56999999999999995</v>
      </c>
    </row>
    <row r="5550" spans="1:4" x14ac:dyDescent="0.2">
      <c r="A5550" s="143" t="s">
        <v>4895</v>
      </c>
      <c r="B5550" s="10" t="s">
        <v>4894</v>
      </c>
      <c r="C5550" s="143">
        <v>17</v>
      </c>
      <c r="D5550" s="142">
        <v>8.1</v>
      </c>
    </row>
    <row r="5551" spans="1:4" x14ac:dyDescent="0.2">
      <c r="A5551" s="143" t="s">
        <v>4915</v>
      </c>
      <c r="B5551" s="10" t="s">
        <v>4914</v>
      </c>
      <c r="C5551" s="143">
        <v>30</v>
      </c>
      <c r="D5551" s="142">
        <v>3</v>
      </c>
    </row>
    <row r="5552" spans="1:4" x14ac:dyDescent="0.2">
      <c r="A5552" s="143" t="s">
        <v>3405</v>
      </c>
      <c r="B5552" s="10" t="s">
        <v>3404</v>
      </c>
      <c r="C5552" s="143">
        <v>0.5</v>
      </c>
      <c r="D5552" s="142">
        <v>0.05</v>
      </c>
    </row>
    <row r="5553" spans="1:4" x14ac:dyDescent="0.2">
      <c r="A5553" s="143" t="s">
        <v>11983</v>
      </c>
      <c r="B5553" s="10" t="s">
        <v>11982</v>
      </c>
      <c r="C5553" s="143">
        <v>9100</v>
      </c>
      <c r="D5553" s="142">
        <v>910</v>
      </c>
    </row>
    <row r="5554" spans="1:4" x14ac:dyDescent="0.2">
      <c r="A5554" s="143" t="s">
        <v>5090</v>
      </c>
      <c r="B5554" s="10" t="s">
        <v>5089</v>
      </c>
      <c r="C5554" s="143">
        <v>4</v>
      </c>
      <c r="D5554" s="142">
        <v>0.4</v>
      </c>
    </row>
    <row r="5555" spans="1:4" x14ac:dyDescent="0.2">
      <c r="A5555" s="143" t="s">
        <v>7721</v>
      </c>
      <c r="B5555" s="10" t="s">
        <v>7720</v>
      </c>
      <c r="C5555" s="143">
        <v>190</v>
      </c>
      <c r="D5555" s="142">
        <v>7.9</v>
      </c>
    </row>
    <row r="5556" spans="1:4" x14ac:dyDescent="0.2">
      <c r="A5556" s="143" t="s">
        <v>5157</v>
      </c>
      <c r="B5556" s="10" t="s">
        <v>5156</v>
      </c>
      <c r="C5556" s="143">
        <v>14</v>
      </c>
      <c r="D5556" s="142">
        <v>1.4</v>
      </c>
    </row>
    <row r="5557" spans="1:4" x14ac:dyDescent="0.2">
      <c r="A5557" s="143" t="s">
        <v>11468</v>
      </c>
      <c r="B5557" s="10" t="s">
        <v>11467</v>
      </c>
      <c r="C5557" s="143">
        <v>40</v>
      </c>
      <c r="D5557" s="142">
        <v>4</v>
      </c>
    </row>
    <row r="5558" spans="1:4" x14ac:dyDescent="0.2">
      <c r="A5558" s="143" t="s">
        <v>5310</v>
      </c>
      <c r="B5558" s="10" t="s">
        <v>5309</v>
      </c>
      <c r="C5558" s="143" t="s">
        <v>105</v>
      </c>
      <c r="D5558" s="142" t="s">
        <v>105</v>
      </c>
    </row>
    <row r="5559" spans="1:4" x14ac:dyDescent="0.2">
      <c r="A5559" s="143" t="s">
        <v>5311</v>
      </c>
      <c r="B5559" s="10" t="s">
        <v>5309</v>
      </c>
      <c r="C5559" s="143">
        <v>500</v>
      </c>
      <c r="D5559" s="142">
        <v>50</v>
      </c>
    </row>
    <row r="5560" spans="1:4" x14ac:dyDescent="0.2">
      <c r="A5560" s="143" t="s">
        <v>4650</v>
      </c>
      <c r="B5560" s="10" t="s">
        <v>4649</v>
      </c>
      <c r="C5560" s="143" t="s">
        <v>105</v>
      </c>
      <c r="D5560" s="142" t="s">
        <v>105</v>
      </c>
    </row>
    <row r="5561" spans="1:4" x14ac:dyDescent="0.2">
      <c r="A5561" s="143" t="s">
        <v>4651</v>
      </c>
      <c r="B5561" s="10" t="s">
        <v>4649</v>
      </c>
      <c r="C5561" s="143">
        <v>500</v>
      </c>
      <c r="D5561" s="142">
        <v>50</v>
      </c>
    </row>
    <row r="5562" spans="1:4" x14ac:dyDescent="0.2">
      <c r="A5562" s="143" t="s">
        <v>6797</v>
      </c>
      <c r="B5562" s="10" t="s">
        <v>6796</v>
      </c>
      <c r="C5562" s="143">
        <v>360</v>
      </c>
      <c r="D5562" s="142">
        <v>36</v>
      </c>
    </row>
    <row r="5563" spans="1:4" x14ac:dyDescent="0.2">
      <c r="A5563" s="143" t="s">
        <v>11706</v>
      </c>
      <c r="B5563" s="10" t="s">
        <v>11705</v>
      </c>
      <c r="C5563" s="143">
        <v>180</v>
      </c>
      <c r="D5563" s="142">
        <v>92</v>
      </c>
    </row>
    <row r="5564" spans="1:4" x14ac:dyDescent="0.2">
      <c r="A5564" s="143" t="s">
        <v>12174</v>
      </c>
      <c r="B5564" s="10" t="s">
        <v>12173</v>
      </c>
      <c r="C5564" s="143">
        <v>50</v>
      </c>
      <c r="D5564" s="142">
        <v>5</v>
      </c>
    </row>
    <row r="5565" spans="1:4" x14ac:dyDescent="0.2">
      <c r="A5565" s="143" t="s">
        <v>11700</v>
      </c>
      <c r="B5565" s="10" t="s">
        <v>11699</v>
      </c>
      <c r="C5565" s="143"/>
      <c r="D5565" s="142" t="s">
        <v>105</v>
      </c>
    </row>
    <row r="5566" spans="1:4" x14ac:dyDescent="0.2">
      <c r="A5566" s="143" t="s">
        <v>8983</v>
      </c>
      <c r="B5566" s="10" t="s">
        <v>8982</v>
      </c>
      <c r="C5566" s="143">
        <v>10</v>
      </c>
      <c r="D5566" s="142">
        <v>1</v>
      </c>
    </row>
    <row r="5567" spans="1:4" x14ac:dyDescent="0.2">
      <c r="A5567" s="143" t="s">
        <v>7699</v>
      </c>
      <c r="B5567" s="10" t="s">
        <v>7698</v>
      </c>
      <c r="C5567" s="143">
        <v>20</v>
      </c>
      <c r="D5567" s="142">
        <v>2</v>
      </c>
    </row>
    <row r="5568" spans="1:4" x14ac:dyDescent="0.2">
      <c r="A5568" s="143" t="s">
        <v>9954</v>
      </c>
      <c r="B5568" s="10" t="s">
        <v>9953</v>
      </c>
      <c r="C5568" s="143">
        <v>4.2</v>
      </c>
      <c r="D5568" s="142">
        <v>0.42</v>
      </c>
    </row>
    <row r="5569" spans="1:4" x14ac:dyDescent="0.2">
      <c r="A5569" s="143" t="s">
        <v>11351</v>
      </c>
      <c r="B5569" s="10" t="s">
        <v>11350</v>
      </c>
      <c r="C5569" s="143">
        <v>5</v>
      </c>
      <c r="D5569" s="142">
        <v>0.5</v>
      </c>
    </row>
    <row r="5570" spans="1:4" x14ac:dyDescent="0.2">
      <c r="A5570" s="143" t="s">
        <v>7609</v>
      </c>
      <c r="B5570" s="10" t="s">
        <v>7608</v>
      </c>
      <c r="C5570" s="143">
        <v>0.13</v>
      </c>
      <c r="D5570" s="142">
        <v>1.2999999999999999E-2</v>
      </c>
    </row>
    <row r="5571" spans="1:4" x14ac:dyDescent="0.2">
      <c r="A5571" s="143" t="s">
        <v>10884</v>
      </c>
      <c r="B5571" s="10" t="s">
        <v>10883</v>
      </c>
      <c r="C5571" s="143">
        <v>70</v>
      </c>
      <c r="D5571" s="142">
        <v>7</v>
      </c>
    </row>
    <row r="5572" spans="1:4" x14ac:dyDescent="0.2">
      <c r="A5572" s="143" t="s">
        <v>1491</v>
      </c>
      <c r="B5572" s="10" t="s">
        <v>1490</v>
      </c>
      <c r="C5572" s="143">
        <v>30</v>
      </c>
      <c r="D5572" s="142">
        <v>3</v>
      </c>
    </row>
    <row r="5573" spans="1:4" x14ac:dyDescent="0.2">
      <c r="A5573" s="143" t="s">
        <v>9939</v>
      </c>
      <c r="B5573" s="10" t="s">
        <v>9938</v>
      </c>
      <c r="C5573" s="143">
        <v>1000</v>
      </c>
      <c r="D5573" s="142">
        <v>100</v>
      </c>
    </row>
    <row r="5574" spans="1:4" x14ac:dyDescent="0.2">
      <c r="A5574" s="143" t="s">
        <v>11702</v>
      </c>
      <c r="B5574" s="10" t="s">
        <v>11701</v>
      </c>
      <c r="C5574" s="143">
        <v>850</v>
      </c>
      <c r="D5574" s="142">
        <v>85</v>
      </c>
    </row>
    <row r="5575" spans="1:4" x14ac:dyDescent="0.2">
      <c r="A5575" s="143" t="s">
        <v>9745</v>
      </c>
      <c r="B5575" s="10" t="s">
        <v>9744</v>
      </c>
      <c r="C5575" s="143">
        <v>50</v>
      </c>
      <c r="D5575" s="142">
        <v>5</v>
      </c>
    </row>
    <row r="5576" spans="1:4" x14ac:dyDescent="0.2">
      <c r="A5576" s="143" t="s">
        <v>2670</v>
      </c>
      <c r="B5576" s="10" t="s">
        <v>2669</v>
      </c>
      <c r="C5576" s="143">
        <v>350</v>
      </c>
      <c r="D5576" s="142">
        <v>35</v>
      </c>
    </row>
    <row r="5577" spans="1:4" x14ac:dyDescent="0.2">
      <c r="A5577" s="143" t="s">
        <v>10037</v>
      </c>
      <c r="B5577" s="10" t="s">
        <v>10036</v>
      </c>
      <c r="C5577" s="143" t="s">
        <v>105</v>
      </c>
      <c r="D5577" s="142" t="s">
        <v>105</v>
      </c>
    </row>
    <row r="5578" spans="1:4" x14ac:dyDescent="0.2">
      <c r="A5578" s="143" t="s">
        <v>12197</v>
      </c>
      <c r="B5578" s="10" t="s">
        <v>12196</v>
      </c>
      <c r="C5578" s="143">
        <v>1</v>
      </c>
      <c r="D5578" s="142">
        <v>0.1</v>
      </c>
    </row>
    <row r="5579" spans="1:4" x14ac:dyDescent="0.2">
      <c r="A5579" s="143" t="s">
        <v>4170</v>
      </c>
      <c r="B5579" s="10" t="s">
        <v>4169</v>
      </c>
      <c r="C5579" s="143">
        <v>1250</v>
      </c>
      <c r="D5579" s="142">
        <v>125</v>
      </c>
    </row>
    <row r="5580" spans="1:4" x14ac:dyDescent="0.2">
      <c r="A5580" s="143" t="s">
        <v>12201</v>
      </c>
      <c r="B5580" s="10" t="s">
        <v>12200</v>
      </c>
      <c r="C5580" s="143">
        <v>3</v>
      </c>
      <c r="D5580" s="142">
        <v>0.3</v>
      </c>
    </row>
    <row r="5581" spans="1:4" x14ac:dyDescent="0.2">
      <c r="A5581" s="143" t="s">
        <v>4320</v>
      </c>
      <c r="B5581" s="10" t="s">
        <v>4319</v>
      </c>
      <c r="C5581" s="143" t="s">
        <v>105</v>
      </c>
      <c r="D5581" s="142" t="s">
        <v>105</v>
      </c>
    </row>
    <row r="5582" spans="1:4" x14ac:dyDescent="0.2">
      <c r="A5582" s="143" t="s">
        <v>4321</v>
      </c>
      <c r="B5582" s="10" t="s">
        <v>4319</v>
      </c>
      <c r="C5582" s="143">
        <v>600</v>
      </c>
      <c r="D5582" s="142">
        <v>60</v>
      </c>
    </row>
    <row r="5583" spans="1:4" x14ac:dyDescent="0.2">
      <c r="A5583" s="143" t="s">
        <v>3649</v>
      </c>
      <c r="B5583" s="10" t="s">
        <v>3648</v>
      </c>
      <c r="C5583" s="143">
        <v>600</v>
      </c>
      <c r="D5583" s="142">
        <v>60</v>
      </c>
    </row>
    <row r="5584" spans="1:4" x14ac:dyDescent="0.2">
      <c r="A5584" s="143" t="s">
        <v>3728</v>
      </c>
      <c r="B5584" s="10" t="s">
        <v>3727</v>
      </c>
      <c r="C5584" s="143">
        <v>600</v>
      </c>
      <c r="D5584" s="142">
        <v>60</v>
      </c>
    </row>
    <row r="5585" spans="1:4" x14ac:dyDescent="0.2">
      <c r="A5585" s="143" t="s">
        <v>3603</v>
      </c>
      <c r="B5585" s="10" t="s">
        <v>3602</v>
      </c>
      <c r="C5585" s="143">
        <v>600</v>
      </c>
      <c r="D5585" s="142">
        <v>60</v>
      </c>
    </row>
    <row r="5586" spans="1:4" x14ac:dyDescent="0.2">
      <c r="A5586" s="143" t="s">
        <v>3861</v>
      </c>
      <c r="B5586" s="10" t="s">
        <v>3860</v>
      </c>
      <c r="C5586" s="143">
        <v>600</v>
      </c>
      <c r="D5586" s="142">
        <v>60</v>
      </c>
    </row>
    <row r="5587" spans="1:4" x14ac:dyDescent="0.2">
      <c r="A5587" s="143" t="s">
        <v>3601</v>
      </c>
      <c r="B5587" s="10" t="s">
        <v>3600</v>
      </c>
      <c r="C5587" s="143">
        <v>600</v>
      </c>
      <c r="D5587" s="142">
        <v>60</v>
      </c>
    </row>
    <row r="5588" spans="1:4" x14ac:dyDescent="0.2">
      <c r="A5588" s="143" t="s">
        <v>6260</v>
      </c>
      <c r="B5588" s="10" t="s">
        <v>6259</v>
      </c>
      <c r="C5588" s="143">
        <v>1</v>
      </c>
      <c r="D5588" s="142">
        <v>0.1</v>
      </c>
    </row>
    <row r="5589" spans="1:4" x14ac:dyDescent="0.2">
      <c r="A5589" s="143" t="s">
        <v>12061</v>
      </c>
      <c r="B5589" s="10" t="s">
        <v>12060</v>
      </c>
      <c r="C5589" s="143">
        <v>75</v>
      </c>
      <c r="D5589" s="142">
        <v>7.5</v>
      </c>
    </row>
    <row r="5590" spans="1:4" x14ac:dyDescent="0.2">
      <c r="A5590" s="143" t="s">
        <v>541</v>
      </c>
      <c r="B5590" s="10" t="s">
        <v>540</v>
      </c>
      <c r="C5590" s="143">
        <v>50</v>
      </c>
      <c r="D5590" s="142">
        <v>5</v>
      </c>
    </row>
    <row r="5591" spans="1:4" x14ac:dyDescent="0.2">
      <c r="A5591" s="143" t="s">
        <v>2015</v>
      </c>
      <c r="B5591" s="10" t="s">
        <v>2014</v>
      </c>
      <c r="C5591" s="143">
        <v>125</v>
      </c>
      <c r="D5591" s="142">
        <v>12.5</v>
      </c>
    </row>
    <row r="5592" spans="1:4" x14ac:dyDescent="0.2">
      <c r="A5592" s="143" t="s">
        <v>7952</v>
      </c>
      <c r="B5592" s="10" t="s">
        <v>7951</v>
      </c>
      <c r="C5592" s="143">
        <v>230</v>
      </c>
      <c r="D5592" s="142">
        <v>23</v>
      </c>
    </row>
    <row r="5593" spans="1:4" x14ac:dyDescent="0.2">
      <c r="A5593" s="143" t="s">
        <v>5149</v>
      </c>
      <c r="B5593" s="10" t="s">
        <v>5148</v>
      </c>
      <c r="C5593" s="143">
        <v>1</v>
      </c>
      <c r="D5593" s="142">
        <v>0.1</v>
      </c>
    </row>
    <row r="5594" spans="1:4" x14ac:dyDescent="0.2">
      <c r="A5594" s="143" t="s">
        <v>1795</v>
      </c>
      <c r="B5594" s="10" t="s">
        <v>1794</v>
      </c>
      <c r="C5594" s="143">
        <v>100</v>
      </c>
      <c r="D5594" s="142">
        <v>10</v>
      </c>
    </row>
    <row r="5595" spans="1:4" x14ac:dyDescent="0.2">
      <c r="A5595" s="143" t="s">
        <v>1480</v>
      </c>
      <c r="B5595" s="10" t="s">
        <v>1479</v>
      </c>
      <c r="C5595" s="143">
        <v>50</v>
      </c>
      <c r="D5595" s="142">
        <v>5</v>
      </c>
    </row>
    <row r="5596" spans="1:4" x14ac:dyDescent="0.2">
      <c r="A5596" s="143" t="s">
        <v>1481</v>
      </c>
      <c r="B5596" s="10" t="s">
        <v>1479</v>
      </c>
      <c r="C5596" s="143" t="s">
        <v>105</v>
      </c>
      <c r="D5596" s="142" t="s">
        <v>105</v>
      </c>
    </row>
    <row r="5597" spans="1:4" x14ac:dyDescent="0.2">
      <c r="A5597" s="143" t="s">
        <v>2692</v>
      </c>
      <c r="B5597" s="10" t="s">
        <v>2691</v>
      </c>
      <c r="C5597" s="143">
        <v>1000</v>
      </c>
      <c r="D5597" s="142">
        <v>100</v>
      </c>
    </row>
    <row r="5598" spans="1:4" x14ac:dyDescent="0.2">
      <c r="A5598" s="143" t="s">
        <v>7946</v>
      </c>
      <c r="B5598" s="10" t="s">
        <v>7945</v>
      </c>
      <c r="C5598" s="143">
        <v>59000</v>
      </c>
      <c r="D5598" s="142">
        <v>7100</v>
      </c>
    </row>
    <row r="5599" spans="1:4" x14ac:dyDescent="0.2">
      <c r="A5599" s="143" t="s">
        <v>7959</v>
      </c>
      <c r="B5599" s="10" t="s">
        <v>7958</v>
      </c>
      <c r="C5599" s="143">
        <v>130</v>
      </c>
      <c r="D5599" s="142">
        <v>120</v>
      </c>
    </row>
    <row r="5600" spans="1:4" x14ac:dyDescent="0.2">
      <c r="A5600" s="143" t="s">
        <v>7871</v>
      </c>
      <c r="B5600" s="10" t="s">
        <v>7870</v>
      </c>
      <c r="C5600" s="143">
        <v>150</v>
      </c>
      <c r="D5600" s="142">
        <v>15</v>
      </c>
    </row>
    <row r="5601" spans="1:4" x14ac:dyDescent="0.2">
      <c r="A5601" s="143" t="s">
        <v>7883</v>
      </c>
      <c r="B5601" s="10" t="s">
        <v>7882</v>
      </c>
      <c r="C5601" s="143">
        <v>220</v>
      </c>
      <c r="D5601" s="142">
        <v>22</v>
      </c>
    </row>
    <row r="5602" spans="1:4" x14ac:dyDescent="0.2">
      <c r="A5602" s="143" t="s">
        <v>7844</v>
      </c>
      <c r="B5602" s="10" t="s">
        <v>7843</v>
      </c>
      <c r="C5602" s="143">
        <v>1500</v>
      </c>
      <c r="D5602" s="142">
        <v>150</v>
      </c>
    </row>
    <row r="5603" spans="1:4" x14ac:dyDescent="0.2">
      <c r="A5603" s="143" t="s">
        <v>7875</v>
      </c>
      <c r="B5603" s="10" t="s">
        <v>7874</v>
      </c>
      <c r="C5603" s="143">
        <v>410</v>
      </c>
      <c r="D5603" s="142">
        <v>290</v>
      </c>
    </row>
    <row r="5604" spans="1:4" x14ac:dyDescent="0.2">
      <c r="A5604" s="143" t="s">
        <v>8369</v>
      </c>
      <c r="B5604" s="10" t="s">
        <v>8368</v>
      </c>
      <c r="C5604" s="143">
        <v>16</v>
      </c>
      <c r="D5604" s="142">
        <v>2.4</v>
      </c>
    </row>
    <row r="5605" spans="1:4" x14ac:dyDescent="0.2">
      <c r="A5605" s="143" t="s">
        <v>10852</v>
      </c>
      <c r="B5605" s="10" t="s">
        <v>10851</v>
      </c>
      <c r="C5605" s="143">
        <v>2700</v>
      </c>
      <c r="D5605" s="142">
        <v>270</v>
      </c>
    </row>
    <row r="5606" spans="1:4" x14ac:dyDescent="0.2">
      <c r="A5606" s="143" t="s">
        <v>627</v>
      </c>
      <c r="B5606" s="10" t="s">
        <v>626</v>
      </c>
      <c r="C5606" s="143">
        <v>460</v>
      </c>
      <c r="D5606" s="142">
        <v>46</v>
      </c>
    </row>
    <row r="5607" spans="1:4" x14ac:dyDescent="0.2">
      <c r="A5607" s="143" t="s">
        <v>1563</v>
      </c>
      <c r="B5607" s="10" t="s">
        <v>1562</v>
      </c>
      <c r="C5607" s="143">
        <v>45</v>
      </c>
      <c r="D5607" s="142">
        <v>4.5</v>
      </c>
    </row>
    <row r="5608" spans="1:4" x14ac:dyDescent="0.2">
      <c r="A5608" s="143" t="s">
        <v>2040</v>
      </c>
      <c r="B5608" s="10" t="s">
        <v>2039</v>
      </c>
      <c r="C5608" s="143">
        <v>40</v>
      </c>
      <c r="D5608" s="142">
        <v>4</v>
      </c>
    </row>
    <row r="5609" spans="1:4" x14ac:dyDescent="0.2">
      <c r="A5609" s="143" t="s">
        <v>10601</v>
      </c>
      <c r="B5609" s="10" t="s">
        <v>10600</v>
      </c>
      <c r="C5609" s="143">
        <v>42</v>
      </c>
      <c r="D5609" s="142">
        <v>17</v>
      </c>
    </row>
    <row r="5610" spans="1:4" x14ac:dyDescent="0.2">
      <c r="A5610" s="143" t="s">
        <v>1731</v>
      </c>
      <c r="B5610" s="10" t="s">
        <v>1730</v>
      </c>
      <c r="C5610" s="143">
        <v>1</v>
      </c>
      <c r="D5610" s="142">
        <v>0.1</v>
      </c>
    </row>
    <row r="5611" spans="1:4" x14ac:dyDescent="0.2">
      <c r="A5611" s="143" t="s">
        <v>10850</v>
      </c>
      <c r="B5611" s="10" t="s">
        <v>10849</v>
      </c>
      <c r="C5611" s="143">
        <v>3000</v>
      </c>
      <c r="D5611" s="142">
        <v>300</v>
      </c>
    </row>
    <row r="5612" spans="1:4" x14ac:dyDescent="0.2">
      <c r="A5612" s="143" t="s">
        <v>8475</v>
      </c>
      <c r="B5612" s="10" t="s">
        <v>8474</v>
      </c>
      <c r="C5612" s="143">
        <v>18000</v>
      </c>
      <c r="D5612" s="142">
        <v>2600</v>
      </c>
    </row>
    <row r="5613" spans="1:4" x14ac:dyDescent="0.2">
      <c r="A5613" s="143" t="s">
        <v>8572</v>
      </c>
      <c r="B5613" s="10" t="s">
        <v>8571</v>
      </c>
      <c r="C5613" s="143">
        <v>6</v>
      </c>
      <c r="D5613" s="142">
        <v>0.6</v>
      </c>
    </row>
    <row r="5614" spans="1:4" x14ac:dyDescent="0.2">
      <c r="A5614" s="143" t="s">
        <v>3003</v>
      </c>
      <c r="B5614" s="10" t="s">
        <v>3002</v>
      </c>
      <c r="C5614" s="143" t="s">
        <v>105</v>
      </c>
      <c r="D5614" s="142" t="s">
        <v>105</v>
      </c>
    </row>
    <row r="5615" spans="1:4" x14ac:dyDescent="0.2">
      <c r="A5615" s="143" t="s">
        <v>4775</v>
      </c>
      <c r="B5615" s="10" t="s">
        <v>4774</v>
      </c>
      <c r="C5615" s="143" t="s">
        <v>105</v>
      </c>
      <c r="D5615" s="142" t="s">
        <v>105</v>
      </c>
    </row>
    <row r="5616" spans="1:4" x14ac:dyDescent="0.2">
      <c r="A5616" s="143" t="s">
        <v>5104</v>
      </c>
      <c r="B5616" s="10" t="s">
        <v>5103</v>
      </c>
      <c r="C5616" s="143">
        <v>40</v>
      </c>
      <c r="D5616" s="142">
        <v>4</v>
      </c>
    </row>
    <row r="5617" spans="1:4" x14ac:dyDescent="0.2">
      <c r="A5617" s="143" t="s">
        <v>7963</v>
      </c>
      <c r="B5617" s="10" t="s">
        <v>7962</v>
      </c>
      <c r="C5617" s="143">
        <v>200</v>
      </c>
      <c r="D5617" s="142">
        <v>20</v>
      </c>
    </row>
    <row r="5618" spans="1:4" x14ac:dyDescent="0.2">
      <c r="A5618" s="143" t="s">
        <v>8054</v>
      </c>
      <c r="B5618" s="10" t="s">
        <v>8053</v>
      </c>
      <c r="C5618" s="143">
        <v>300</v>
      </c>
      <c r="D5618" s="142">
        <v>30</v>
      </c>
    </row>
    <row r="5619" spans="1:4" x14ac:dyDescent="0.2">
      <c r="A5619" s="143" t="s">
        <v>442</v>
      </c>
      <c r="B5619" s="10" t="s">
        <v>441</v>
      </c>
      <c r="C5619" s="143">
        <v>460</v>
      </c>
      <c r="D5619" s="142">
        <v>46</v>
      </c>
    </row>
    <row r="5620" spans="1:4" x14ac:dyDescent="0.2">
      <c r="A5620" s="143" t="s">
        <v>12170</v>
      </c>
      <c r="B5620" s="10" t="s">
        <v>12169</v>
      </c>
      <c r="C5620" s="143">
        <v>3500</v>
      </c>
      <c r="D5620" s="142">
        <v>350</v>
      </c>
    </row>
    <row r="5621" spans="1:4" x14ac:dyDescent="0.2">
      <c r="A5621" s="143" t="s">
        <v>380</v>
      </c>
      <c r="B5621" s="10" t="s">
        <v>379</v>
      </c>
      <c r="C5621" s="143">
        <v>550</v>
      </c>
      <c r="D5621" s="142">
        <v>55</v>
      </c>
    </row>
    <row r="5622" spans="1:4" x14ac:dyDescent="0.2">
      <c r="A5622" s="143" t="s">
        <v>12007</v>
      </c>
      <c r="B5622" s="10" t="s">
        <v>12006</v>
      </c>
      <c r="C5622" s="143">
        <v>540</v>
      </c>
      <c r="D5622" s="142">
        <v>54</v>
      </c>
    </row>
    <row r="5623" spans="1:4" x14ac:dyDescent="0.2">
      <c r="A5623" s="143" t="s">
        <v>5852</v>
      </c>
      <c r="B5623" s="10" t="s">
        <v>5851</v>
      </c>
      <c r="C5623" s="143">
        <v>32</v>
      </c>
      <c r="D5623" s="142">
        <v>3.2</v>
      </c>
    </row>
    <row r="5624" spans="1:4" x14ac:dyDescent="0.2">
      <c r="A5624" s="143" t="s">
        <v>5106</v>
      </c>
      <c r="B5624" s="10" t="s">
        <v>5105</v>
      </c>
      <c r="C5624" s="143">
        <v>2.2999999999999998</v>
      </c>
      <c r="D5624" s="142">
        <v>0.23</v>
      </c>
    </row>
    <row r="5625" spans="1:4" x14ac:dyDescent="0.2">
      <c r="A5625" s="143" t="s">
        <v>10562</v>
      </c>
      <c r="B5625" s="10" t="s">
        <v>10561</v>
      </c>
      <c r="C5625" s="143">
        <v>1000</v>
      </c>
      <c r="D5625" s="142">
        <v>100</v>
      </c>
    </row>
    <row r="5626" spans="1:4" x14ac:dyDescent="0.2">
      <c r="A5626" s="143" t="s">
        <v>3548</v>
      </c>
      <c r="B5626" s="10" t="s">
        <v>3547</v>
      </c>
      <c r="C5626" s="143">
        <v>0.3</v>
      </c>
      <c r="D5626" s="142">
        <v>0.03</v>
      </c>
    </row>
    <row r="5627" spans="1:4" x14ac:dyDescent="0.2">
      <c r="A5627" s="143" t="s">
        <v>4588</v>
      </c>
      <c r="B5627" s="10" t="s">
        <v>4587</v>
      </c>
      <c r="C5627" s="143">
        <v>250</v>
      </c>
      <c r="D5627" s="142">
        <v>25</v>
      </c>
    </row>
    <row r="5628" spans="1:4" x14ac:dyDescent="0.2">
      <c r="A5628" s="143" t="s">
        <v>10564</v>
      </c>
      <c r="B5628" s="10" t="s">
        <v>10563</v>
      </c>
      <c r="C5628" s="143">
        <v>85</v>
      </c>
      <c r="D5628" s="142">
        <v>30</v>
      </c>
    </row>
    <row r="5629" spans="1:4" x14ac:dyDescent="0.2">
      <c r="A5629" s="143" t="s">
        <v>3551</v>
      </c>
      <c r="B5629" s="10" t="s">
        <v>3550</v>
      </c>
      <c r="C5629" s="143">
        <v>60</v>
      </c>
      <c r="D5629" s="142">
        <v>6</v>
      </c>
    </row>
    <row r="5630" spans="1:4" x14ac:dyDescent="0.2">
      <c r="A5630" s="143" t="s">
        <v>5100</v>
      </c>
      <c r="B5630" s="10" t="s">
        <v>5099</v>
      </c>
      <c r="C5630" s="143">
        <v>20</v>
      </c>
      <c r="D5630" s="142">
        <v>2</v>
      </c>
    </row>
    <row r="5631" spans="1:4" x14ac:dyDescent="0.2">
      <c r="A5631" s="143" t="s">
        <v>12207</v>
      </c>
      <c r="B5631" s="10" t="s">
        <v>12206</v>
      </c>
      <c r="C5631" s="143" t="s">
        <v>105</v>
      </c>
      <c r="D5631" s="142" t="s">
        <v>105</v>
      </c>
    </row>
    <row r="5632" spans="1:4" x14ac:dyDescent="0.2">
      <c r="A5632" s="143" t="s">
        <v>7388</v>
      </c>
      <c r="B5632" s="10" t="s">
        <v>7387</v>
      </c>
      <c r="C5632" s="143">
        <v>250</v>
      </c>
      <c r="D5632" s="142">
        <v>25</v>
      </c>
    </row>
    <row r="5633" spans="1:4" x14ac:dyDescent="0.2">
      <c r="A5633" s="143" t="s">
        <v>9283</v>
      </c>
      <c r="B5633" s="10" t="s">
        <v>9282</v>
      </c>
      <c r="C5633" s="143">
        <v>360</v>
      </c>
      <c r="D5633" s="142">
        <v>36</v>
      </c>
    </row>
    <row r="5634" spans="1:4" x14ac:dyDescent="0.2">
      <c r="A5634" s="143" t="s">
        <v>8434</v>
      </c>
      <c r="B5634" s="10" t="s">
        <v>8433</v>
      </c>
      <c r="C5634" s="143">
        <v>6000</v>
      </c>
      <c r="D5634" s="142">
        <v>600</v>
      </c>
    </row>
    <row r="5635" spans="1:4" x14ac:dyDescent="0.2">
      <c r="A5635" s="143" t="s">
        <v>9791</v>
      </c>
      <c r="B5635" s="10" t="s">
        <v>9790</v>
      </c>
      <c r="C5635" s="143">
        <v>17</v>
      </c>
      <c r="D5635" s="142">
        <v>1.7</v>
      </c>
    </row>
    <row r="5636" spans="1:4" x14ac:dyDescent="0.2">
      <c r="A5636" s="143" t="s">
        <v>8458</v>
      </c>
      <c r="B5636" s="10" t="s">
        <v>8457</v>
      </c>
      <c r="C5636" s="143">
        <v>2</v>
      </c>
      <c r="D5636" s="142">
        <v>0.2</v>
      </c>
    </row>
    <row r="5637" spans="1:4" x14ac:dyDescent="0.2">
      <c r="A5637" s="143" t="s">
        <v>7199</v>
      </c>
      <c r="B5637" s="10" t="s">
        <v>7198</v>
      </c>
      <c r="C5637" s="143">
        <v>30</v>
      </c>
      <c r="D5637" s="142">
        <v>3</v>
      </c>
    </row>
    <row r="5638" spans="1:4" x14ac:dyDescent="0.2">
      <c r="A5638" s="143" t="s">
        <v>9257</v>
      </c>
      <c r="B5638" s="10" t="s">
        <v>9256</v>
      </c>
      <c r="C5638" s="143">
        <v>3100</v>
      </c>
      <c r="D5638" s="142">
        <v>310</v>
      </c>
    </row>
    <row r="5639" spans="1:4" x14ac:dyDescent="0.2">
      <c r="A5639" s="143" t="s">
        <v>366</v>
      </c>
      <c r="B5639" s="10" t="s">
        <v>365</v>
      </c>
      <c r="C5639" s="143">
        <v>14</v>
      </c>
      <c r="D5639" s="142">
        <v>1.4</v>
      </c>
    </row>
    <row r="5640" spans="1:4" x14ac:dyDescent="0.2">
      <c r="A5640" s="143" t="s">
        <v>1654</v>
      </c>
      <c r="B5640" s="10" t="s">
        <v>1653</v>
      </c>
      <c r="C5640" s="143">
        <v>5600</v>
      </c>
      <c r="D5640" s="142">
        <v>200</v>
      </c>
    </row>
    <row r="5641" spans="1:4" x14ac:dyDescent="0.2">
      <c r="A5641" s="143" t="s">
        <v>7881</v>
      </c>
      <c r="B5641" s="10" t="s">
        <v>7880</v>
      </c>
      <c r="C5641" s="143">
        <v>2.2999999999999998</v>
      </c>
      <c r="D5641" s="142">
        <v>0.23</v>
      </c>
    </row>
    <row r="5642" spans="1:4" x14ac:dyDescent="0.2">
      <c r="A5642" s="143" t="s">
        <v>7877</v>
      </c>
      <c r="B5642" s="10" t="s">
        <v>7876</v>
      </c>
      <c r="C5642" s="143">
        <v>230</v>
      </c>
      <c r="D5642" s="142">
        <v>90</v>
      </c>
    </row>
    <row r="5643" spans="1:4" x14ac:dyDescent="0.2">
      <c r="A5643" s="143" t="s">
        <v>12222</v>
      </c>
      <c r="B5643" s="10" t="s">
        <v>12221</v>
      </c>
      <c r="C5643" s="143">
        <v>330</v>
      </c>
      <c r="D5643" s="142">
        <v>33</v>
      </c>
    </row>
    <row r="5644" spans="1:4" x14ac:dyDescent="0.2">
      <c r="A5644" s="143" t="s">
        <v>6318</v>
      </c>
      <c r="B5644" s="10" t="s">
        <v>6317</v>
      </c>
      <c r="C5644" s="143">
        <v>330</v>
      </c>
      <c r="D5644" s="142">
        <v>33</v>
      </c>
    </row>
    <row r="5645" spans="1:4" x14ac:dyDescent="0.2">
      <c r="A5645" s="143" t="s">
        <v>8811</v>
      </c>
      <c r="B5645" s="10" t="s">
        <v>8810</v>
      </c>
      <c r="C5645" s="143">
        <v>12</v>
      </c>
      <c r="D5645" s="142">
        <v>1.2</v>
      </c>
    </row>
    <row r="5646" spans="1:4" x14ac:dyDescent="0.2">
      <c r="A5646" s="143" t="s">
        <v>370</v>
      </c>
      <c r="B5646" s="10" t="s">
        <v>369</v>
      </c>
      <c r="C5646" s="143">
        <v>70</v>
      </c>
      <c r="D5646" s="142">
        <v>7</v>
      </c>
    </row>
    <row r="5647" spans="1:4" x14ac:dyDescent="0.2">
      <c r="A5647" s="143" t="s">
        <v>5860</v>
      </c>
      <c r="B5647" s="10" t="s">
        <v>5859</v>
      </c>
      <c r="C5647" s="143">
        <v>100</v>
      </c>
      <c r="D5647" s="142">
        <v>10</v>
      </c>
    </row>
    <row r="5648" spans="1:4" x14ac:dyDescent="0.2">
      <c r="A5648" s="143" t="s">
        <v>9603</v>
      </c>
      <c r="B5648" s="10" t="s">
        <v>9602</v>
      </c>
      <c r="C5648" s="143">
        <v>800</v>
      </c>
      <c r="D5648" s="142">
        <v>80</v>
      </c>
    </row>
    <row r="5649" spans="1:4" x14ac:dyDescent="0.2">
      <c r="A5649" s="143" t="s">
        <v>5163</v>
      </c>
      <c r="B5649" s="10" t="s">
        <v>5162</v>
      </c>
      <c r="C5649" s="143">
        <v>240</v>
      </c>
      <c r="D5649" s="142">
        <v>24</v>
      </c>
    </row>
    <row r="5650" spans="1:4" x14ac:dyDescent="0.2">
      <c r="A5650" s="143" t="s">
        <v>8371</v>
      </c>
      <c r="B5650" s="10" t="s">
        <v>8370</v>
      </c>
      <c r="C5650" s="143">
        <v>10</v>
      </c>
      <c r="D5650" s="142">
        <v>1</v>
      </c>
    </row>
    <row r="5651" spans="1:4" x14ac:dyDescent="0.2">
      <c r="A5651" s="143" t="s">
        <v>8373</v>
      </c>
      <c r="B5651" s="10" t="s">
        <v>8372</v>
      </c>
      <c r="C5651" s="143">
        <v>180</v>
      </c>
      <c r="D5651" s="142">
        <v>18</v>
      </c>
    </row>
    <row r="5652" spans="1:4" x14ac:dyDescent="0.2">
      <c r="A5652" s="143" t="s">
        <v>5854</v>
      </c>
      <c r="B5652" s="10" t="s">
        <v>5853</v>
      </c>
      <c r="C5652" s="143">
        <v>26</v>
      </c>
      <c r="D5652" s="142">
        <v>2.6</v>
      </c>
    </row>
    <row r="5653" spans="1:4" x14ac:dyDescent="0.2">
      <c r="A5653" s="143" t="s">
        <v>6192</v>
      </c>
      <c r="B5653" s="10" t="s">
        <v>6191</v>
      </c>
      <c r="C5653" s="143">
        <v>0.2</v>
      </c>
      <c r="D5653" s="142">
        <v>0.02</v>
      </c>
    </row>
    <row r="5654" spans="1:4" x14ac:dyDescent="0.2">
      <c r="A5654" s="143" t="s">
        <v>2418</v>
      </c>
      <c r="B5654" s="10" t="s">
        <v>2417</v>
      </c>
      <c r="C5654" s="143">
        <v>50</v>
      </c>
      <c r="D5654" s="142">
        <v>5</v>
      </c>
    </row>
    <row r="5655" spans="1:4" x14ac:dyDescent="0.2">
      <c r="A5655" s="143" t="s">
        <v>6049</v>
      </c>
      <c r="B5655" s="10" t="s">
        <v>6048</v>
      </c>
      <c r="C5655" s="143">
        <v>50</v>
      </c>
      <c r="D5655" s="142">
        <v>5</v>
      </c>
    </row>
    <row r="5656" spans="1:4" x14ac:dyDescent="0.2">
      <c r="A5656" s="143" t="s">
        <v>9321</v>
      </c>
      <c r="B5656" s="10" t="s">
        <v>9320</v>
      </c>
      <c r="C5656" s="143">
        <v>2450</v>
      </c>
      <c r="D5656" s="142">
        <v>245</v>
      </c>
    </row>
    <row r="5657" spans="1:4" x14ac:dyDescent="0.2">
      <c r="A5657" s="143" t="s">
        <v>7201</v>
      </c>
      <c r="B5657" s="10" t="s">
        <v>7200</v>
      </c>
      <c r="C5657" s="143">
        <v>50</v>
      </c>
      <c r="D5657" s="142">
        <v>5</v>
      </c>
    </row>
    <row r="5658" spans="1:4" x14ac:dyDescent="0.2">
      <c r="A5658" s="143" t="s">
        <v>7598</v>
      </c>
      <c r="B5658" s="10" t="s">
        <v>7597</v>
      </c>
      <c r="C5658" s="143">
        <v>50</v>
      </c>
      <c r="D5658" s="142">
        <v>5</v>
      </c>
    </row>
    <row r="5659" spans="1:4" x14ac:dyDescent="0.2">
      <c r="A5659" s="143" t="s">
        <v>4944</v>
      </c>
      <c r="B5659" s="10" t="s">
        <v>4943</v>
      </c>
      <c r="C5659" s="143" t="s">
        <v>105</v>
      </c>
      <c r="D5659" s="142" t="s">
        <v>105</v>
      </c>
    </row>
    <row r="5660" spans="1:4" x14ac:dyDescent="0.2">
      <c r="A5660" s="143" t="s">
        <v>4945</v>
      </c>
      <c r="B5660" s="10" t="s">
        <v>4943</v>
      </c>
      <c r="C5660" s="143">
        <v>1000</v>
      </c>
      <c r="D5660" s="142">
        <v>100</v>
      </c>
    </row>
    <row r="5661" spans="1:4" x14ac:dyDescent="0.2">
      <c r="A5661" s="143" t="s">
        <v>11664</v>
      </c>
      <c r="B5661" s="10" t="s">
        <v>11663</v>
      </c>
      <c r="C5661" s="143" t="s">
        <v>105</v>
      </c>
      <c r="D5661" s="142" t="s">
        <v>105</v>
      </c>
    </row>
    <row r="5662" spans="1:4" x14ac:dyDescent="0.2">
      <c r="A5662" s="143" t="s">
        <v>5038</v>
      </c>
      <c r="B5662" s="10" t="s">
        <v>5037</v>
      </c>
      <c r="C5662" s="143">
        <v>1000</v>
      </c>
      <c r="D5662" s="142">
        <v>100</v>
      </c>
    </row>
    <row r="5663" spans="1:4" x14ac:dyDescent="0.2">
      <c r="A5663" s="143" t="s">
        <v>5313</v>
      </c>
      <c r="B5663" s="10" t="s">
        <v>5312</v>
      </c>
      <c r="C5663" s="143">
        <v>1100</v>
      </c>
      <c r="D5663" s="142">
        <v>110</v>
      </c>
    </row>
    <row r="5664" spans="1:4" x14ac:dyDescent="0.2">
      <c r="A5664" s="143" t="s">
        <v>5323</v>
      </c>
      <c r="B5664" s="10" t="s">
        <v>5322</v>
      </c>
      <c r="C5664" s="143">
        <v>1000</v>
      </c>
      <c r="D5664" s="142">
        <v>100</v>
      </c>
    </row>
    <row r="5665" spans="1:4" x14ac:dyDescent="0.2">
      <c r="A5665" s="143" t="s">
        <v>6848</v>
      </c>
      <c r="B5665" s="10" t="s">
        <v>6847</v>
      </c>
      <c r="C5665" s="143">
        <v>1000</v>
      </c>
      <c r="D5665" s="142">
        <v>100</v>
      </c>
    </row>
    <row r="5666" spans="1:4" x14ac:dyDescent="0.2">
      <c r="A5666" s="143" t="s">
        <v>12267</v>
      </c>
      <c r="B5666" s="10" t="s">
        <v>12266</v>
      </c>
      <c r="C5666" s="143">
        <v>1000</v>
      </c>
      <c r="D5666" s="142">
        <v>100</v>
      </c>
    </row>
    <row r="5667" spans="1:4" x14ac:dyDescent="0.2">
      <c r="A5667" s="143" t="s">
        <v>11476</v>
      </c>
      <c r="B5667" s="10" t="s">
        <v>11475</v>
      </c>
      <c r="C5667" s="143">
        <v>1000</v>
      </c>
      <c r="D5667" s="142">
        <v>100</v>
      </c>
    </row>
    <row r="5668" spans="1:4" x14ac:dyDescent="0.2">
      <c r="A5668" s="143" t="s">
        <v>10776</v>
      </c>
      <c r="B5668" s="10" t="s">
        <v>10775</v>
      </c>
      <c r="C5668" s="143">
        <v>1000</v>
      </c>
      <c r="D5668" s="142">
        <v>100</v>
      </c>
    </row>
    <row r="5669" spans="1:4" x14ac:dyDescent="0.2">
      <c r="A5669" s="143" t="s">
        <v>10830</v>
      </c>
      <c r="B5669" s="10" t="s">
        <v>10829</v>
      </c>
      <c r="C5669" s="143">
        <v>1000</v>
      </c>
      <c r="D5669" s="142">
        <v>100</v>
      </c>
    </row>
    <row r="5670" spans="1:4" x14ac:dyDescent="0.2">
      <c r="A5670" s="143" t="s">
        <v>8171</v>
      </c>
      <c r="B5670" s="10" t="s">
        <v>8170</v>
      </c>
      <c r="C5670" s="143">
        <v>1000</v>
      </c>
      <c r="D5670" s="142">
        <v>100</v>
      </c>
    </row>
    <row r="5671" spans="1:4" x14ac:dyDescent="0.2">
      <c r="A5671" s="143" t="s">
        <v>5506</v>
      </c>
      <c r="B5671" s="10" t="s">
        <v>5505</v>
      </c>
      <c r="C5671" s="143">
        <v>1000</v>
      </c>
      <c r="D5671" s="142">
        <v>100</v>
      </c>
    </row>
    <row r="5672" spans="1:4" x14ac:dyDescent="0.2">
      <c r="A5672" s="143" t="s">
        <v>5490</v>
      </c>
      <c r="B5672" s="10" t="s">
        <v>5489</v>
      </c>
      <c r="C5672" s="143">
        <v>1000</v>
      </c>
      <c r="D5672" s="142">
        <v>100</v>
      </c>
    </row>
    <row r="5673" spans="1:4" x14ac:dyDescent="0.2">
      <c r="A5673" s="143" t="s">
        <v>5483</v>
      </c>
      <c r="B5673" s="10" t="s">
        <v>5482</v>
      </c>
      <c r="C5673" s="143">
        <v>1000</v>
      </c>
      <c r="D5673" s="142">
        <v>100</v>
      </c>
    </row>
    <row r="5674" spans="1:4" x14ac:dyDescent="0.2">
      <c r="A5674" s="143" t="s">
        <v>5432</v>
      </c>
      <c r="B5674" s="10" t="s">
        <v>5431</v>
      </c>
      <c r="C5674" s="143">
        <v>1000</v>
      </c>
      <c r="D5674" s="142">
        <v>100</v>
      </c>
    </row>
    <row r="5675" spans="1:4" x14ac:dyDescent="0.2">
      <c r="A5675" s="143" t="s">
        <v>11902</v>
      </c>
      <c r="B5675" s="10" t="s">
        <v>11901</v>
      </c>
      <c r="C5675" s="143">
        <v>5</v>
      </c>
      <c r="D5675" s="142">
        <v>0.5</v>
      </c>
    </row>
    <row r="5676" spans="1:4" x14ac:dyDescent="0.2">
      <c r="A5676" s="143" t="s">
        <v>4277</v>
      </c>
      <c r="B5676" s="10" t="s">
        <v>4276</v>
      </c>
      <c r="C5676" s="143" t="s">
        <v>105</v>
      </c>
      <c r="D5676" s="142" t="s">
        <v>105</v>
      </c>
    </row>
    <row r="5677" spans="1:4" x14ac:dyDescent="0.2">
      <c r="A5677" s="143" t="s">
        <v>5496</v>
      </c>
      <c r="B5677" s="10" t="s">
        <v>5495</v>
      </c>
      <c r="C5677" s="143">
        <v>1</v>
      </c>
      <c r="D5677" s="142">
        <v>0.1</v>
      </c>
    </row>
    <row r="5678" spans="1:4" x14ac:dyDescent="0.2">
      <c r="A5678" s="143" t="s">
        <v>7651</v>
      </c>
      <c r="B5678" s="10" t="s">
        <v>7650</v>
      </c>
      <c r="C5678" s="143" t="s">
        <v>105</v>
      </c>
      <c r="D5678" s="142" t="s">
        <v>105</v>
      </c>
    </row>
    <row r="5679" spans="1:4" x14ac:dyDescent="0.2">
      <c r="A5679" s="143" t="s">
        <v>7652</v>
      </c>
      <c r="B5679" s="10" t="s">
        <v>7650</v>
      </c>
      <c r="C5679" s="143">
        <v>1000</v>
      </c>
      <c r="D5679" s="142">
        <v>100</v>
      </c>
    </row>
    <row r="5680" spans="1:4" x14ac:dyDescent="0.2">
      <c r="A5680" s="143" t="s">
        <v>5016</v>
      </c>
      <c r="B5680" s="10" t="s">
        <v>5015</v>
      </c>
      <c r="C5680" s="143">
        <v>1000</v>
      </c>
      <c r="D5680" s="142">
        <v>100</v>
      </c>
    </row>
    <row r="5681" spans="1:4" x14ac:dyDescent="0.2">
      <c r="A5681" s="143" t="s">
        <v>8059</v>
      </c>
      <c r="B5681" s="10" t="s">
        <v>8058</v>
      </c>
      <c r="C5681" s="143" t="s">
        <v>105</v>
      </c>
      <c r="D5681" s="142" t="s">
        <v>105</v>
      </c>
    </row>
    <row r="5682" spans="1:4" x14ac:dyDescent="0.2">
      <c r="A5682" s="143" t="s">
        <v>9843</v>
      </c>
      <c r="B5682" s="10" t="s">
        <v>9842</v>
      </c>
      <c r="C5682" s="143">
        <v>3500</v>
      </c>
      <c r="D5682" s="142">
        <v>350</v>
      </c>
    </row>
    <row r="5683" spans="1:4" x14ac:dyDescent="0.2">
      <c r="A5683" s="143" t="s">
        <v>10105</v>
      </c>
      <c r="B5683" s="10" t="s">
        <v>10104</v>
      </c>
      <c r="C5683" s="143">
        <v>1120</v>
      </c>
      <c r="D5683" s="142">
        <v>112</v>
      </c>
    </row>
    <row r="5684" spans="1:4" x14ac:dyDescent="0.2">
      <c r="A5684" s="143" t="s">
        <v>11484</v>
      </c>
      <c r="B5684" s="10" t="s">
        <v>11483</v>
      </c>
      <c r="C5684" s="143">
        <v>1000</v>
      </c>
      <c r="D5684" s="142">
        <v>100</v>
      </c>
    </row>
    <row r="5685" spans="1:4" x14ac:dyDescent="0.2">
      <c r="A5685" s="143" t="s">
        <v>8124</v>
      </c>
      <c r="B5685" s="10" t="s">
        <v>8123</v>
      </c>
      <c r="C5685" s="143" t="s">
        <v>105</v>
      </c>
      <c r="D5685" s="142" t="s">
        <v>105</v>
      </c>
    </row>
    <row r="5686" spans="1:4" x14ac:dyDescent="0.2">
      <c r="A5686" s="143" t="s">
        <v>9668</v>
      </c>
      <c r="B5686" s="10" t="s">
        <v>9667</v>
      </c>
      <c r="C5686" s="143">
        <v>20</v>
      </c>
      <c r="D5686" s="142">
        <v>2</v>
      </c>
    </row>
    <row r="5687" spans="1:4" x14ac:dyDescent="0.2">
      <c r="A5687" s="143" t="s">
        <v>9669</v>
      </c>
      <c r="B5687" s="10" t="s">
        <v>9667</v>
      </c>
      <c r="C5687" s="143">
        <v>1000</v>
      </c>
      <c r="D5687" s="142">
        <v>100</v>
      </c>
    </row>
    <row r="5688" spans="1:4" x14ac:dyDescent="0.2">
      <c r="A5688" s="143" t="s">
        <v>10678</v>
      </c>
      <c r="B5688" s="10" t="s">
        <v>10677</v>
      </c>
      <c r="C5688" s="143">
        <v>50</v>
      </c>
      <c r="D5688" s="142">
        <v>5</v>
      </c>
    </row>
    <row r="5689" spans="1:4" x14ac:dyDescent="0.2">
      <c r="A5689" s="143" t="s">
        <v>4545</v>
      </c>
      <c r="B5689" s="10" t="s">
        <v>4544</v>
      </c>
      <c r="C5689" s="143">
        <v>50</v>
      </c>
      <c r="D5689" s="142">
        <v>5</v>
      </c>
    </row>
    <row r="5690" spans="1:4" x14ac:dyDescent="0.2">
      <c r="A5690" s="143" t="s">
        <v>4546</v>
      </c>
      <c r="B5690" s="10" t="s">
        <v>4544</v>
      </c>
      <c r="C5690" s="143">
        <v>800</v>
      </c>
      <c r="D5690" s="142">
        <v>80</v>
      </c>
    </row>
    <row r="5691" spans="1:4" x14ac:dyDescent="0.2">
      <c r="A5691" s="143" t="s">
        <v>8064</v>
      </c>
      <c r="B5691" s="10" t="s">
        <v>8063</v>
      </c>
      <c r="C5691" s="143" t="s">
        <v>105</v>
      </c>
      <c r="D5691" s="142" t="s">
        <v>105</v>
      </c>
    </row>
    <row r="5692" spans="1:4" x14ac:dyDescent="0.2">
      <c r="A5692" s="143" t="s">
        <v>8065</v>
      </c>
      <c r="B5692" s="10" t="s">
        <v>8063</v>
      </c>
      <c r="C5692" s="143">
        <v>1000</v>
      </c>
      <c r="D5692" s="142">
        <v>100</v>
      </c>
    </row>
    <row r="5693" spans="1:4" x14ac:dyDescent="0.2">
      <c r="A5693" s="143" t="s">
        <v>7329</v>
      </c>
      <c r="B5693" s="10" t="s">
        <v>7328</v>
      </c>
      <c r="C5693" s="143">
        <v>3500</v>
      </c>
      <c r="D5693" s="142">
        <v>350</v>
      </c>
    </row>
    <row r="5694" spans="1:4" x14ac:dyDescent="0.2">
      <c r="A5694" s="143" t="s">
        <v>12285</v>
      </c>
      <c r="B5694" s="10" t="s">
        <v>12284</v>
      </c>
      <c r="C5694" s="143">
        <v>1120</v>
      </c>
      <c r="D5694" s="142">
        <v>112</v>
      </c>
    </row>
    <row r="5695" spans="1:4" x14ac:dyDescent="0.2">
      <c r="A5695" s="143" t="s">
        <v>9510</v>
      </c>
      <c r="B5695" s="10" t="s">
        <v>9509</v>
      </c>
      <c r="C5695" s="143">
        <v>1120</v>
      </c>
      <c r="D5695" s="142">
        <v>112</v>
      </c>
    </row>
    <row r="5696" spans="1:4" x14ac:dyDescent="0.2">
      <c r="A5696" s="143" t="s">
        <v>12424</v>
      </c>
      <c r="B5696" s="10" t="s">
        <v>12423</v>
      </c>
      <c r="C5696" s="143">
        <v>1000</v>
      </c>
      <c r="D5696" s="142">
        <v>100</v>
      </c>
    </row>
    <row r="5697" spans="1:4" x14ac:dyDescent="0.2">
      <c r="A5697" s="143" t="s">
        <v>8132</v>
      </c>
      <c r="B5697" s="10" t="s">
        <v>8131</v>
      </c>
      <c r="C5697" s="143">
        <v>1000</v>
      </c>
      <c r="D5697" s="142">
        <v>100</v>
      </c>
    </row>
    <row r="5698" spans="1:4" x14ac:dyDescent="0.2">
      <c r="A5698" s="143" t="s">
        <v>9212</v>
      </c>
      <c r="B5698" s="10" t="s">
        <v>9211</v>
      </c>
      <c r="C5698" s="143">
        <v>0.33</v>
      </c>
      <c r="D5698" s="142">
        <v>5.8999999999999997E-2</v>
      </c>
    </row>
    <row r="5699" spans="1:4" x14ac:dyDescent="0.2">
      <c r="A5699" s="143" t="s">
        <v>3880</v>
      </c>
      <c r="B5699" s="10" t="s">
        <v>3879</v>
      </c>
      <c r="C5699" s="143">
        <v>1000</v>
      </c>
      <c r="D5699" s="142">
        <v>100</v>
      </c>
    </row>
    <row r="5700" spans="1:4" x14ac:dyDescent="0.2">
      <c r="A5700" s="143" t="s">
        <v>812</v>
      </c>
      <c r="B5700" s="10" t="s">
        <v>811</v>
      </c>
      <c r="C5700" s="143">
        <v>1000</v>
      </c>
      <c r="D5700" s="142">
        <v>100</v>
      </c>
    </row>
    <row r="5701" spans="1:4" x14ac:dyDescent="0.2">
      <c r="A5701" s="143" t="s">
        <v>5338</v>
      </c>
      <c r="B5701" s="10" t="s">
        <v>5337</v>
      </c>
      <c r="C5701" s="143">
        <v>1</v>
      </c>
      <c r="D5701" s="142">
        <v>0.1</v>
      </c>
    </row>
    <row r="5702" spans="1:4" x14ac:dyDescent="0.2">
      <c r="A5702" s="143" t="s">
        <v>3044</v>
      </c>
      <c r="B5702" s="10" t="s">
        <v>3043</v>
      </c>
      <c r="C5702" s="143">
        <v>50</v>
      </c>
      <c r="D5702" s="142">
        <v>5</v>
      </c>
    </row>
    <row r="5703" spans="1:4" x14ac:dyDescent="0.2">
      <c r="A5703" s="143" t="s">
        <v>8039</v>
      </c>
      <c r="B5703" s="10" t="s">
        <v>8038</v>
      </c>
      <c r="C5703" s="143">
        <v>1000</v>
      </c>
      <c r="D5703" s="142">
        <v>100</v>
      </c>
    </row>
    <row r="5704" spans="1:4" x14ac:dyDescent="0.2">
      <c r="A5704" s="143" t="s">
        <v>10075</v>
      </c>
      <c r="B5704" s="10" t="s">
        <v>10074</v>
      </c>
      <c r="C5704" s="143" t="s">
        <v>105</v>
      </c>
      <c r="D5704" s="142" t="s">
        <v>105</v>
      </c>
    </row>
    <row r="5705" spans="1:4" x14ac:dyDescent="0.2">
      <c r="A5705" s="143" t="s">
        <v>8128</v>
      </c>
      <c r="B5705" s="10" t="s">
        <v>8127</v>
      </c>
      <c r="C5705" s="143">
        <v>1000</v>
      </c>
      <c r="D5705" s="142">
        <v>100</v>
      </c>
    </row>
    <row r="5706" spans="1:4" x14ac:dyDescent="0.2">
      <c r="A5706" s="143" t="s">
        <v>9559</v>
      </c>
      <c r="B5706" s="10" t="s">
        <v>9558</v>
      </c>
      <c r="C5706" s="143">
        <v>1000</v>
      </c>
      <c r="D5706" s="142">
        <v>100</v>
      </c>
    </row>
    <row r="5707" spans="1:4" x14ac:dyDescent="0.2">
      <c r="A5707" s="143" t="s">
        <v>9855</v>
      </c>
      <c r="B5707" s="10" t="s">
        <v>9854</v>
      </c>
      <c r="C5707" s="143" t="s">
        <v>105</v>
      </c>
      <c r="D5707" s="142" t="s">
        <v>105</v>
      </c>
    </row>
    <row r="5708" spans="1:4" x14ac:dyDescent="0.2">
      <c r="A5708" s="143" t="s">
        <v>9856</v>
      </c>
      <c r="B5708" s="10" t="s">
        <v>9854</v>
      </c>
      <c r="C5708" s="143">
        <v>1000</v>
      </c>
      <c r="D5708" s="142">
        <v>100</v>
      </c>
    </row>
    <row r="5709" spans="1:4" x14ac:dyDescent="0.2">
      <c r="A5709" s="143" t="s">
        <v>9665</v>
      </c>
      <c r="B5709" s="10" t="s">
        <v>9664</v>
      </c>
      <c r="C5709" s="143" t="s">
        <v>105</v>
      </c>
      <c r="D5709" s="142" t="s">
        <v>105</v>
      </c>
    </row>
    <row r="5710" spans="1:4" x14ac:dyDescent="0.2">
      <c r="A5710" s="143" t="s">
        <v>9666</v>
      </c>
      <c r="B5710" s="10" t="s">
        <v>9664</v>
      </c>
      <c r="C5710" s="143">
        <v>1000</v>
      </c>
      <c r="D5710" s="142">
        <v>100</v>
      </c>
    </row>
    <row r="5711" spans="1:4" x14ac:dyDescent="0.2">
      <c r="A5711" s="143" t="s">
        <v>11300</v>
      </c>
      <c r="B5711" s="10" t="s">
        <v>11299</v>
      </c>
      <c r="C5711" s="143">
        <v>1000</v>
      </c>
      <c r="D5711" s="142">
        <v>100</v>
      </c>
    </row>
    <row r="5712" spans="1:4" x14ac:dyDescent="0.2">
      <c r="A5712" s="143" t="s">
        <v>5012</v>
      </c>
      <c r="B5712" s="10" t="s">
        <v>5011</v>
      </c>
      <c r="C5712" s="143" t="s">
        <v>105</v>
      </c>
      <c r="D5712" s="142" t="s">
        <v>105</v>
      </c>
    </row>
    <row r="5713" spans="1:4" x14ac:dyDescent="0.2">
      <c r="A5713" s="143" t="s">
        <v>5520</v>
      </c>
      <c r="B5713" s="10" t="s">
        <v>5519</v>
      </c>
      <c r="C5713" s="143">
        <v>60</v>
      </c>
      <c r="D5713" s="142">
        <v>6</v>
      </c>
    </row>
    <row r="5714" spans="1:4" x14ac:dyDescent="0.2">
      <c r="A5714" s="143" t="s">
        <v>8073</v>
      </c>
      <c r="B5714" s="10" t="s">
        <v>8072</v>
      </c>
      <c r="C5714" s="143">
        <v>1000</v>
      </c>
      <c r="D5714" s="142">
        <v>100</v>
      </c>
    </row>
    <row r="5715" spans="1:4" x14ac:dyDescent="0.2">
      <c r="A5715" s="143" t="s">
        <v>10371</v>
      </c>
      <c r="B5715" s="10" t="s">
        <v>10370</v>
      </c>
      <c r="C5715" s="143">
        <v>10</v>
      </c>
      <c r="D5715" s="142">
        <v>1</v>
      </c>
    </row>
    <row r="5716" spans="1:4" x14ac:dyDescent="0.2">
      <c r="A5716" s="143" t="s">
        <v>8277</v>
      </c>
      <c r="B5716" s="10" t="s">
        <v>8276</v>
      </c>
      <c r="C5716" s="143">
        <v>10</v>
      </c>
      <c r="D5716" s="142">
        <v>1</v>
      </c>
    </row>
    <row r="5717" spans="1:4" x14ac:dyDescent="0.2">
      <c r="A5717" s="143" t="s">
        <v>12402</v>
      </c>
      <c r="B5717" s="10" t="s">
        <v>12401</v>
      </c>
      <c r="C5717" s="143" t="s">
        <v>105</v>
      </c>
      <c r="D5717" s="142" t="s">
        <v>105</v>
      </c>
    </row>
    <row r="5718" spans="1:4" x14ac:dyDescent="0.2">
      <c r="A5718" s="143" t="s">
        <v>5712</v>
      </c>
      <c r="B5718" s="10" t="s">
        <v>5711</v>
      </c>
      <c r="C5718" s="143">
        <v>5</v>
      </c>
      <c r="D5718" s="142">
        <v>0.5</v>
      </c>
    </row>
    <row r="5719" spans="1:4" x14ac:dyDescent="0.2">
      <c r="A5719" s="143" t="s">
        <v>4198</v>
      </c>
      <c r="B5719" s="10" t="s">
        <v>4197</v>
      </c>
      <c r="C5719" s="143">
        <v>1000</v>
      </c>
      <c r="D5719" s="142">
        <v>100</v>
      </c>
    </row>
    <row r="5720" spans="1:4" x14ac:dyDescent="0.2">
      <c r="A5720" s="143" t="s">
        <v>11577</v>
      </c>
      <c r="B5720" s="10" t="s">
        <v>11576</v>
      </c>
      <c r="C5720" s="143">
        <v>1000</v>
      </c>
      <c r="D5720" s="142">
        <v>100</v>
      </c>
    </row>
    <row r="5721" spans="1:4" x14ac:dyDescent="0.2">
      <c r="A5721" s="143" t="s">
        <v>5315</v>
      </c>
      <c r="B5721" s="10" t="s">
        <v>5314</v>
      </c>
      <c r="C5721" s="143">
        <v>1000</v>
      </c>
      <c r="D5721" s="142">
        <v>100</v>
      </c>
    </row>
    <row r="5722" spans="1:4" x14ac:dyDescent="0.2">
      <c r="A5722" s="143" t="s">
        <v>4133</v>
      </c>
      <c r="B5722" s="10" t="s">
        <v>4132</v>
      </c>
      <c r="C5722" s="143" t="s">
        <v>105</v>
      </c>
      <c r="D5722" s="142"/>
    </row>
    <row r="5723" spans="1:4" x14ac:dyDescent="0.2">
      <c r="A5723" s="143" t="s">
        <v>4134</v>
      </c>
      <c r="B5723" s="10" t="s">
        <v>4132</v>
      </c>
      <c r="C5723" s="143"/>
      <c r="D5723" s="142">
        <v>0.4</v>
      </c>
    </row>
    <row r="5724" spans="1:4" x14ac:dyDescent="0.2">
      <c r="A5724" s="143" t="s">
        <v>5485</v>
      </c>
      <c r="B5724" s="10" t="s">
        <v>5484</v>
      </c>
      <c r="C5724" s="143">
        <v>1000</v>
      </c>
      <c r="D5724" s="142">
        <v>100</v>
      </c>
    </row>
    <row r="5725" spans="1:4" x14ac:dyDescent="0.2">
      <c r="A5725" s="143" t="s">
        <v>7656</v>
      </c>
      <c r="B5725" s="10" t="s">
        <v>7655</v>
      </c>
      <c r="C5725" s="143" t="s">
        <v>105</v>
      </c>
      <c r="D5725" s="142" t="s">
        <v>105</v>
      </c>
    </row>
    <row r="5726" spans="1:4" x14ac:dyDescent="0.2">
      <c r="A5726" s="143" t="s">
        <v>9059</v>
      </c>
      <c r="B5726" s="10" t="s">
        <v>9058</v>
      </c>
      <c r="C5726" s="143">
        <v>4000</v>
      </c>
      <c r="D5726" s="142">
        <v>400</v>
      </c>
    </row>
    <row r="5727" spans="1:4" x14ac:dyDescent="0.2">
      <c r="A5727" s="143" t="s">
        <v>11298</v>
      </c>
      <c r="B5727" s="10" t="s">
        <v>11297</v>
      </c>
      <c r="C5727" s="143" t="s">
        <v>105</v>
      </c>
      <c r="D5727" s="142" t="s">
        <v>105</v>
      </c>
    </row>
    <row r="5728" spans="1:4" x14ac:dyDescent="0.2">
      <c r="A5728" s="143" t="s">
        <v>10729</v>
      </c>
      <c r="B5728" s="10" t="s">
        <v>10728</v>
      </c>
      <c r="C5728" s="143" t="s">
        <v>105</v>
      </c>
      <c r="D5728" s="142" t="s">
        <v>105</v>
      </c>
    </row>
    <row r="5729" spans="1:4" x14ac:dyDescent="0.2">
      <c r="A5729" s="143" t="s">
        <v>7280</v>
      </c>
      <c r="B5729" s="10" t="s">
        <v>7279</v>
      </c>
      <c r="C5729" s="143" t="s">
        <v>105</v>
      </c>
      <c r="D5729" s="142" t="s">
        <v>105</v>
      </c>
    </row>
    <row r="5730" spans="1:4" x14ac:dyDescent="0.2">
      <c r="A5730" s="143" t="s">
        <v>6460</v>
      </c>
      <c r="B5730" s="10" t="s">
        <v>6459</v>
      </c>
      <c r="C5730" s="143">
        <v>2000</v>
      </c>
      <c r="D5730" s="142">
        <v>200</v>
      </c>
    </row>
    <row r="5731" spans="1:4" x14ac:dyDescent="0.2">
      <c r="A5731" s="143" t="s">
        <v>11686</v>
      </c>
      <c r="B5731" s="10" t="s">
        <v>11685</v>
      </c>
      <c r="C5731" s="143">
        <v>2000</v>
      </c>
      <c r="D5731" s="142">
        <v>200</v>
      </c>
    </row>
    <row r="5732" spans="1:4" x14ac:dyDescent="0.2">
      <c r="A5732" s="143" t="s">
        <v>9851</v>
      </c>
      <c r="B5732" s="10" t="s">
        <v>9850</v>
      </c>
      <c r="C5732" s="143">
        <v>3500</v>
      </c>
      <c r="D5732" s="142">
        <v>350</v>
      </c>
    </row>
    <row r="5733" spans="1:4" x14ac:dyDescent="0.2">
      <c r="A5733" s="143" t="s">
        <v>1316</v>
      </c>
      <c r="B5733" s="10" t="s">
        <v>1315</v>
      </c>
      <c r="C5733" s="143">
        <v>140</v>
      </c>
      <c r="D5733" s="142">
        <v>14</v>
      </c>
    </row>
    <row r="5734" spans="1:4" x14ac:dyDescent="0.2">
      <c r="A5734" s="143" t="s">
        <v>9196</v>
      </c>
      <c r="B5734" s="10" t="s">
        <v>9195</v>
      </c>
      <c r="C5734" s="143">
        <v>210</v>
      </c>
      <c r="D5734" s="142">
        <v>21</v>
      </c>
    </row>
    <row r="5735" spans="1:4" x14ac:dyDescent="0.2">
      <c r="A5735" s="143" t="s">
        <v>5136</v>
      </c>
      <c r="B5735" s="10" t="s">
        <v>5135</v>
      </c>
      <c r="C5735" s="143" t="s">
        <v>105</v>
      </c>
      <c r="D5735" s="142" t="s">
        <v>105</v>
      </c>
    </row>
    <row r="5736" spans="1:4" x14ac:dyDescent="0.2">
      <c r="A5736" s="143" t="s">
        <v>5137</v>
      </c>
      <c r="B5736" s="10" t="s">
        <v>5135</v>
      </c>
      <c r="C5736" s="143">
        <v>1000</v>
      </c>
      <c r="D5736" s="142">
        <v>100</v>
      </c>
    </row>
    <row r="5737" spans="1:4" x14ac:dyDescent="0.2">
      <c r="A5737" s="143" t="s">
        <v>12396</v>
      </c>
      <c r="B5737" s="10" t="s">
        <v>12395</v>
      </c>
      <c r="C5737" s="143">
        <v>1000</v>
      </c>
      <c r="D5737" s="142">
        <v>100</v>
      </c>
    </row>
    <row r="5738" spans="1:4" x14ac:dyDescent="0.2">
      <c r="A5738" s="143" t="s">
        <v>5896</v>
      </c>
      <c r="B5738" s="10" t="s">
        <v>5895</v>
      </c>
      <c r="C5738" s="143">
        <v>100</v>
      </c>
      <c r="D5738" s="142">
        <v>10</v>
      </c>
    </row>
    <row r="5739" spans="1:4" x14ac:dyDescent="0.2">
      <c r="A5739" s="143" t="s">
        <v>10647</v>
      </c>
      <c r="B5739" s="10" t="s">
        <v>10646</v>
      </c>
      <c r="C5739" s="143">
        <v>35</v>
      </c>
      <c r="D5739" s="142">
        <v>3.5</v>
      </c>
    </row>
    <row r="5740" spans="1:4" x14ac:dyDescent="0.2">
      <c r="A5740" s="143" t="s">
        <v>10648</v>
      </c>
      <c r="B5740" s="10" t="s">
        <v>10646</v>
      </c>
      <c r="C5740" s="143">
        <v>700</v>
      </c>
      <c r="D5740" s="142">
        <v>70</v>
      </c>
    </row>
    <row r="5741" spans="1:4" x14ac:dyDescent="0.2">
      <c r="A5741" s="143" t="s">
        <v>9198</v>
      </c>
      <c r="B5741" s="10" t="s">
        <v>9197</v>
      </c>
      <c r="C5741" s="143">
        <v>210</v>
      </c>
      <c r="D5741" s="142">
        <v>21</v>
      </c>
    </row>
    <row r="5742" spans="1:4" x14ac:dyDescent="0.2">
      <c r="A5742" s="143" t="s">
        <v>10805</v>
      </c>
      <c r="B5742" s="10" t="s">
        <v>10804</v>
      </c>
      <c r="C5742" s="143" t="s">
        <v>105</v>
      </c>
      <c r="D5742" s="142" t="s">
        <v>105</v>
      </c>
    </row>
    <row r="5743" spans="1:4" x14ac:dyDescent="0.2">
      <c r="A5743" s="143" t="s">
        <v>7364</v>
      </c>
      <c r="B5743" s="10" t="s">
        <v>7363</v>
      </c>
      <c r="C5743" s="143" t="s">
        <v>105</v>
      </c>
      <c r="D5743" s="142" t="s">
        <v>105</v>
      </c>
    </row>
    <row r="5744" spans="1:4" x14ac:dyDescent="0.2">
      <c r="A5744" s="143" t="s">
        <v>11005</v>
      </c>
      <c r="B5744" s="10" t="s">
        <v>11004</v>
      </c>
      <c r="C5744" s="143" t="s">
        <v>105</v>
      </c>
      <c r="D5744" s="142" t="s">
        <v>105</v>
      </c>
    </row>
    <row r="5745" spans="1:4" x14ac:dyDescent="0.2">
      <c r="A5745" s="143" t="s">
        <v>11006</v>
      </c>
      <c r="B5745" s="10" t="s">
        <v>11004</v>
      </c>
      <c r="C5745" s="143">
        <v>1000</v>
      </c>
      <c r="D5745" s="142">
        <v>100</v>
      </c>
    </row>
    <row r="5746" spans="1:4" x14ac:dyDescent="0.2">
      <c r="A5746" s="143" t="s">
        <v>9640</v>
      </c>
      <c r="B5746" s="10" t="s">
        <v>9639</v>
      </c>
      <c r="C5746" s="143" t="s">
        <v>105</v>
      </c>
      <c r="D5746" s="142" t="s">
        <v>105</v>
      </c>
    </row>
    <row r="5747" spans="1:4" x14ac:dyDescent="0.2">
      <c r="A5747" s="143" t="s">
        <v>9641</v>
      </c>
      <c r="B5747" s="10" t="s">
        <v>9639</v>
      </c>
      <c r="C5747" s="143">
        <v>600</v>
      </c>
      <c r="D5747" s="142">
        <v>60</v>
      </c>
    </row>
    <row r="5748" spans="1:4" x14ac:dyDescent="0.2">
      <c r="A5748" s="143" t="s">
        <v>5441</v>
      </c>
      <c r="B5748" s="10" t="s">
        <v>5440</v>
      </c>
      <c r="C5748" s="143">
        <v>100</v>
      </c>
      <c r="D5748" s="142">
        <v>10</v>
      </c>
    </row>
    <row r="5749" spans="1:4" x14ac:dyDescent="0.2">
      <c r="A5749" s="143" t="s">
        <v>5442</v>
      </c>
      <c r="B5749" s="10" t="s">
        <v>5440</v>
      </c>
      <c r="C5749" s="143" t="s">
        <v>105</v>
      </c>
      <c r="D5749" s="142" t="s">
        <v>105</v>
      </c>
    </row>
    <row r="5750" spans="1:4" x14ac:dyDescent="0.2">
      <c r="A5750" s="143" t="s">
        <v>11499</v>
      </c>
      <c r="B5750" s="10" t="s">
        <v>11498</v>
      </c>
      <c r="C5750" s="143" t="s">
        <v>105</v>
      </c>
      <c r="D5750" s="142" t="s">
        <v>105</v>
      </c>
    </row>
    <row r="5751" spans="1:4" x14ac:dyDescent="0.2">
      <c r="A5751" s="143" t="s">
        <v>11500</v>
      </c>
      <c r="B5751" s="10" t="s">
        <v>11498</v>
      </c>
      <c r="C5751" s="143">
        <v>1000</v>
      </c>
      <c r="D5751" s="142">
        <v>100</v>
      </c>
    </row>
    <row r="5752" spans="1:4" x14ac:dyDescent="0.2">
      <c r="A5752" s="143" t="s">
        <v>10143</v>
      </c>
      <c r="B5752" s="10" t="s">
        <v>10142</v>
      </c>
      <c r="C5752" s="143">
        <v>20</v>
      </c>
      <c r="D5752" s="142">
        <v>2</v>
      </c>
    </row>
    <row r="5753" spans="1:4" x14ac:dyDescent="0.2">
      <c r="A5753" s="143" t="s">
        <v>11355</v>
      </c>
      <c r="B5753" s="10" t="s">
        <v>11354</v>
      </c>
      <c r="C5753" s="143">
        <v>3500</v>
      </c>
      <c r="D5753" s="142">
        <v>350</v>
      </c>
    </row>
    <row r="5754" spans="1:4" x14ac:dyDescent="0.2">
      <c r="A5754" s="143" t="s">
        <v>4188</v>
      </c>
      <c r="B5754" s="10" t="s">
        <v>4187</v>
      </c>
      <c r="C5754" s="143">
        <v>5</v>
      </c>
      <c r="D5754" s="142">
        <v>0.5</v>
      </c>
    </row>
    <row r="5755" spans="1:4" x14ac:dyDescent="0.2">
      <c r="A5755" s="143" t="s">
        <v>4189</v>
      </c>
      <c r="B5755" s="10" t="s">
        <v>4187</v>
      </c>
      <c r="C5755" s="143">
        <v>350</v>
      </c>
      <c r="D5755" s="142">
        <v>35</v>
      </c>
    </row>
    <row r="5756" spans="1:4" x14ac:dyDescent="0.2">
      <c r="A5756" s="143" t="s">
        <v>11573</v>
      </c>
      <c r="B5756" s="10" t="s">
        <v>11572</v>
      </c>
      <c r="C5756" s="143">
        <v>2340</v>
      </c>
      <c r="D5756" s="142">
        <v>234</v>
      </c>
    </row>
    <row r="5757" spans="1:4" x14ac:dyDescent="0.2">
      <c r="A5757" s="143" t="s">
        <v>4225</v>
      </c>
      <c r="B5757" s="10" t="s">
        <v>4224</v>
      </c>
      <c r="C5757" s="143" t="s">
        <v>105</v>
      </c>
      <c r="D5757" s="142" t="s">
        <v>105</v>
      </c>
    </row>
    <row r="5758" spans="1:4" x14ac:dyDescent="0.2">
      <c r="A5758" s="143" t="s">
        <v>8153</v>
      </c>
      <c r="B5758" s="10" t="s">
        <v>8152</v>
      </c>
      <c r="C5758" s="143">
        <v>500</v>
      </c>
      <c r="D5758" s="142">
        <v>50</v>
      </c>
    </row>
    <row r="5759" spans="1:4" x14ac:dyDescent="0.2">
      <c r="A5759" s="143" t="s">
        <v>3874</v>
      </c>
      <c r="B5759" s="10" t="s">
        <v>3873</v>
      </c>
      <c r="C5759" s="143">
        <v>1120</v>
      </c>
      <c r="D5759" s="142">
        <v>112</v>
      </c>
    </row>
    <row r="5760" spans="1:4" x14ac:dyDescent="0.2">
      <c r="A5760" s="143" t="s">
        <v>12341</v>
      </c>
      <c r="B5760" s="10" t="s">
        <v>12340</v>
      </c>
      <c r="C5760" s="143">
        <v>360</v>
      </c>
      <c r="D5760" s="142">
        <v>36</v>
      </c>
    </row>
    <row r="5761" spans="1:4" x14ac:dyDescent="0.2">
      <c r="A5761" s="143" t="s">
        <v>11158</v>
      </c>
      <c r="B5761" s="10" t="s">
        <v>11157</v>
      </c>
      <c r="C5761" s="143" t="s">
        <v>105</v>
      </c>
      <c r="D5761" s="142" t="s">
        <v>105</v>
      </c>
    </row>
    <row r="5762" spans="1:4" x14ac:dyDescent="0.2">
      <c r="A5762" s="143" t="s">
        <v>4907</v>
      </c>
      <c r="B5762" s="10" t="s">
        <v>4906</v>
      </c>
      <c r="C5762" s="143" t="s">
        <v>105</v>
      </c>
      <c r="D5762" s="142" t="s">
        <v>105</v>
      </c>
    </row>
    <row r="5763" spans="1:4" x14ac:dyDescent="0.2">
      <c r="A5763" s="143" t="s">
        <v>4075</v>
      </c>
      <c r="B5763" s="10" t="s">
        <v>4074</v>
      </c>
      <c r="C5763" s="143" t="s">
        <v>105</v>
      </c>
      <c r="D5763" s="142" t="s">
        <v>105</v>
      </c>
    </row>
    <row r="5764" spans="1:4" x14ac:dyDescent="0.2">
      <c r="A5764" s="143" t="s">
        <v>8519</v>
      </c>
      <c r="B5764" s="10" t="s">
        <v>8518</v>
      </c>
      <c r="C5764" s="143">
        <v>860</v>
      </c>
      <c r="D5764" s="142">
        <v>210</v>
      </c>
    </row>
    <row r="5765" spans="1:4" x14ac:dyDescent="0.2">
      <c r="A5765" s="143" t="s">
        <v>5710</v>
      </c>
      <c r="B5765" s="10" t="s">
        <v>5709</v>
      </c>
      <c r="C5765" s="143">
        <v>1</v>
      </c>
      <c r="D5765" s="142">
        <v>0.1</v>
      </c>
    </row>
    <row r="5766" spans="1:4" x14ac:dyDescent="0.2">
      <c r="A5766" s="143" t="s">
        <v>8149</v>
      </c>
      <c r="B5766" s="10" t="s">
        <v>8148</v>
      </c>
      <c r="C5766" s="143" t="s">
        <v>105</v>
      </c>
      <c r="D5766" s="142" t="s">
        <v>105</v>
      </c>
    </row>
    <row r="5767" spans="1:4" x14ac:dyDescent="0.2">
      <c r="A5767" s="143" t="s">
        <v>772</v>
      </c>
      <c r="B5767" s="10" t="s">
        <v>771</v>
      </c>
      <c r="C5767" s="143">
        <v>100</v>
      </c>
      <c r="D5767" s="142">
        <v>10</v>
      </c>
    </row>
    <row r="5768" spans="1:4" x14ac:dyDescent="0.2">
      <c r="A5768" s="143" t="s">
        <v>10828</v>
      </c>
      <c r="B5768" s="10" t="s">
        <v>10827</v>
      </c>
      <c r="C5768" s="143" t="s">
        <v>105</v>
      </c>
      <c r="D5768" s="142" t="s">
        <v>105</v>
      </c>
    </row>
    <row r="5769" spans="1:4" x14ac:dyDescent="0.2">
      <c r="A5769" s="143" t="s">
        <v>338</v>
      </c>
      <c r="B5769" s="10" t="s">
        <v>337</v>
      </c>
      <c r="C5769" s="143">
        <v>41700</v>
      </c>
      <c r="D5769" s="142">
        <v>4170</v>
      </c>
    </row>
    <row r="5770" spans="1:4" x14ac:dyDescent="0.2">
      <c r="A5770" s="143" t="s">
        <v>11997</v>
      </c>
      <c r="B5770" s="10" t="s">
        <v>11996</v>
      </c>
      <c r="C5770" s="143" t="s">
        <v>105</v>
      </c>
      <c r="D5770" s="142" t="s">
        <v>105</v>
      </c>
    </row>
    <row r="5771" spans="1:4" x14ac:dyDescent="0.2">
      <c r="A5771" s="143" t="s">
        <v>2923</v>
      </c>
      <c r="B5771" s="10" t="s">
        <v>2922</v>
      </c>
      <c r="C5771" s="143">
        <v>190</v>
      </c>
      <c r="D5771" s="142">
        <v>19</v>
      </c>
    </row>
    <row r="5772" spans="1:4" x14ac:dyDescent="0.2">
      <c r="A5772" s="143" t="s">
        <v>1106</v>
      </c>
      <c r="B5772" s="10" t="s">
        <v>1105</v>
      </c>
      <c r="C5772" s="143">
        <v>50</v>
      </c>
      <c r="D5772" s="142">
        <v>5</v>
      </c>
    </row>
    <row r="5773" spans="1:4" x14ac:dyDescent="0.2">
      <c r="A5773" s="143" t="s">
        <v>5354</v>
      </c>
      <c r="B5773" s="10" t="s">
        <v>5353</v>
      </c>
      <c r="C5773" s="143">
        <v>0.21</v>
      </c>
      <c r="D5773" s="142">
        <v>1.6999999999999999E-3</v>
      </c>
    </row>
    <row r="5774" spans="1:4" x14ac:dyDescent="0.2">
      <c r="A5774" s="143" t="s">
        <v>305</v>
      </c>
      <c r="B5774" s="10" t="s">
        <v>304</v>
      </c>
      <c r="C5774" s="143">
        <v>40</v>
      </c>
      <c r="D5774" s="142">
        <v>4</v>
      </c>
    </row>
    <row r="5775" spans="1:4" x14ac:dyDescent="0.2">
      <c r="A5775" s="143" t="s">
        <v>2919</v>
      </c>
      <c r="B5775" s="10" t="s">
        <v>2918</v>
      </c>
      <c r="C5775" s="143">
        <v>830</v>
      </c>
      <c r="D5775" s="142">
        <v>83</v>
      </c>
    </row>
    <row r="5776" spans="1:4" x14ac:dyDescent="0.2">
      <c r="A5776" s="143" t="s">
        <v>11427</v>
      </c>
      <c r="B5776" s="10" t="s">
        <v>11426</v>
      </c>
      <c r="C5776" s="143" t="s">
        <v>105</v>
      </c>
      <c r="D5776" s="142" t="s">
        <v>105</v>
      </c>
    </row>
    <row r="5777" spans="1:4" x14ac:dyDescent="0.2">
      <c r="A5777" s="143" t="s">
        <v>1737</v>
      </c>
      <c r="B5777" s="10" t="s">
        <v>1736</v>
      </c>
      <c r="C5777" s="143" t="s">
        <v>105</v>
      </c>
      <c r="D5777" s="142" t="s">
        <v>105</v>
      </c>
    </row>
    <row r="5778" spans="1:4" x14ac:dyDescent="0.2">
      <c r="A5778" s="143" t="s">
        <v>1738</v>
      </c>
      <c r="B5778" s="10" t="s">
        <v>1736</v>
      </c>
      <c r="C5778" s="143">
        <v>600</v>
      </c>
      <c r="D5778" s="142">
        <v>60</v>
      </c>
    </row>
    <row r="5779" spans="1:4" x14ac:dyDescent="0.2">
      <c r="A5779" s="143" t="s">
        <v>7735</v>
      </c>
      <c r="B5779" s="10" t="s">
        <v>7734</v>
      </c>
      <c r="C5779" s="143" t="s">
        <v>105</v>
      </c>
      <c r="D5779" s="142" t="s">
        <v>105</v>
      </c>
    </row>
    <row r="5780" spans="1:4" x14ac:dyDescent="0.2">
      <c r="A5780" s="143" t="s">
        <v>5830</v>
      </c>
      <c r="B5780" s="10" t="s">
        <v>5829</v>
      </c>
      <c r="C5780" s="143">
        <v>1</v>
      </c>
      <c r="D5780" s="142">
        <v>0.1</v>
      </c>
    </row>
    <row r="5781" spans="1:4" x14ac:dyDescent="0.2">
      <c r="A5781" s="143" t="s">
        <v>12393</v>
      </c>
      <c r="B5781" s="10" t="s">
        <v>12392</v>
      </c>
      <c r="C5781" s="143">
        <v>1</v>
      </c>
      <c r="D5781" s="142">
        <v>0.1</v>
      </c>
    </row>
    <row r="5782" spans="1:4" x14ac:dyDescent="0.2">
      <c r="A5782" s="143" t="s">
        <v>2195</v>
      </c>
      <c r="B5782" s="10" t="s">
        <v>2194</v>
      </c>
      <c r="C5782" s="143">
        <v>87</v>
      </c>
      <c r="D5782" s="142">
        <v>8.6999999999999993</v>
      </c>
    </row>
    <row r="5783" spans="1:4" x14ac:dyDescent="0.2">
      <c r="A5783" s="143" t="s">
        <v>4709</v>
      </c>
      <c r="B5783" s="10" t="s">
        <v>4708</v>
      </c>
      <c r="C5783" s="143" t="s">
        <v>105</v>
      </c>
      <c r="D5783" s="142" t="s">
        <v>105</v>
      </c>
    </row>
    <row r="5784" spans="1:4" x14ac:dyDescent="0.2">
      <c r="A5784" s="143" t="s">
        <v>11342</v>
      </c>
      <c r="B5784" s="10" t="s">
        <v>11341</v>
      </c>
      <c r="C5784" s="143" t="s">
        <v>105</v>
      </c>
      <c r="D5784" s="142" t="s">
        <v>105</v>
      </c>
    </row>
    <row r="5785" spans="1:4" x14ac:dyDescent="0.2">
      <c r="A5785" s="143" t="s">
        <v>12172</v>
      </c>
      <c r="B5785" s="10" t="s">
        <v>12171</v>
      </c>
      <c r="C5785" s="143">
        <v>170</v>
      </c>
      <c r="D5785" s="142">
        <v>17</v>
      </c>
    </row>
    <row r="5786" spans="1:4" x14ac:dyDescent="0.2">
      <c r="A5786" s="143" t="s">
        <v>2420</v>
      </c>
      <c r="B5786" s="10" t="s">
        <v>2419</v>
      </c>
      <c r="C5786" s="143">
        <v>1000</v>
      </c>
      <c r="D5786" s="142">
        <v>100</v>
      </c>
    </row>
    <row r="5787" spans="1:4" x14ac:dyDescent="0.2">
      <c r="A5787" s="143" t="s">
        <v>1281</v>
      </c>
      <c r="B5787" s="10" t="s">
        <v>1280</v>
      </c>
      <c r="C5787" s="143">
        <v>5700</v>
      </c>
      <c r="D5787" s="142">
        <v>570</v>
      </c>
    </row>
    <row r="5788" spans="1:4" x14ac:dyDescent="0.2">
      <c r="A5788" s="143" t="s">
        <v>4779</v>
      </c>
      <c r="B5788" s="10" t="s">
        <v>4778</v>
      </c>
      <c r="C5788" s="143" t="s">
        <v>105</v>
      </c>
      <c r="D5788" s="142" t="s">
        <v>105</v>
      </c>
    </row>
    <row r="5789" spans="1:4" x14ac:dyDescent="0.2">
      <c r="A5789" s="143" t="s">
        <v>7522</v>
      </c>
      <c r="B5789" s="10" t="s">
        <v>7521</v>
      </c>
      <c r="C5789" s="143">
        <v>3.3</v>
      </c>
      <c r="D5789" s="142">
        <v>6.3E-2</v>
      </c>
    </row>
    <row r="5790" spans="1:4" x14ac:dyDescent="0.2">
      <c r="A5790" s="143" t="s">
        <v>6250</v>
      </c>
      <c r="B5790" s="10" t="s">
        <v>6249</v>
      </c>
      <c r="C5790" s="143">
        <v>140</v>
      </c>
      <c r="D5790" s="142">
        <v>14</v>
      </c>
    </row>
    <row r="5791" spans="1:4" x14ac:dyDescent="0.2">
      <c r="A5791" s="143" t="s">
        <v>3218</v>
      </c>
      <c r="B5791" s="10" t="s">
        <v>3217</v>
      </c>
      <c r="C5791" s="143">
        <v>50</v>
      </c>
      <c r="D5791" s="142">
        <v>5</v>
      </c>
    </row>
    <row r="5792" spans="1:4" x14ac:dyDescent="0.2">
      <c r="A5792" s="143" t="s">
        <v>11909</v>
      </c>
      <c r="B5792" s="10" t="s">
        <v>11908</v>
      </c>
      <c r="C5792" s="143">
        <v>3500</v>
      </c>
      <c r="D5792" s="142">
        <v>350</v>
      </c>
    </row>
    <row r="5793" spans="1:4" x14ac:dyDescent="0.2">
      <c r="A5793" s="143" t="s">
        <v>2072</v>
      </c>
      <c r="B5793" s="10" t="s">
        <v>2071</v>
      </c>
      <c r="C5793" s="143">
        <v>2000</v>
      </c>
      <c r="D5793" s="142">
        <v>200</v>
      </c>
    </row>
    <row r="5794" spans="1:4" x14ac:dyDescent="0.2">
      <c r="A5794" s="143" t="s">
        <v>214</v>
      </c>
      <c r="B5794" s="10" t="s">
        <v>213</v>
      </c>
      <c r="C5794" s="143">
        <v>70</v>
      </c>
      <c r="D5794" s="142">
        <v>7</v>
      </c>
    </row>
    <row r="5795" spans="1:4" x14ac:dyDescent="0.2">
      <c r="A5795" s="143" t="s">
        <v>11962</v>
      </c>
      <c r="B5795" s="10" t="s">
        <v>11961</v>
      </c>
      <c r="C5795" s="143">
        <v>250</v>
      </c>
      <c r="D5795" s="142">
        <v>25</v>
      </c>
    </row>
    <row r="5796" spans="1:4" x14ac:dyDescent="0.2">
      <c r="A5796" s="143" t="s">
        <v>4456</v>
      </c>
      <c r="B5796" s="10" t="s">
        <v>4455</v>
      </c>
      <c r="C5796" s="143">
        <v>25</v>
      </c>
      <c r="D5796" s="142">
        <v>2.5</v>
      </c>
    </row>
    <row r="5797" spans="1:4" x14ac:dyDescent="0.2">
      <c r="A5797" s="143" t="s">
        <v>9726</v>
      </c>
      <c r="B5797" s="10" t="s">
        <v>9725</v>
      </c>
      <c r="C5797" s="143">
        <v>5</v>
      </c>
      <c r="D5797" s="142">
        <v>0.5</v>
      </c>
    </row>
    <row r="5798" spans="1:4" x14ac:dyDescent="0.2">
      <c r="A5798" s="143" t="s">
        <v>5589</v>
      </c>
      <c r="B5798" s="10" t="s">
        <v>5588</v>
      </c>
      <c r="C5798" s="143">
        <v>1250</v>
      </c>
      <c r="D5798" s="142">
        <v>125</v>
      </c>
    </row>
    <row r="5799" spans="1:4" x14ac:dyDescent="0.2">
      <c r="A5799" s="143" t="s">
        <v>5560</v>
      </c>
      <c r="B5799" s="10" t="s">
        <v>5559</v>
      </c>
      <c r="C5799" s="143">
        <v>1600</v>
      </c>
      <c r="D5799" s="142">
        <v>160</v>
      </c>
    </row>
    <row r="5800" spans="1:4" x14ac:dyDescent="0.2">
      <c r="A5800" s="143" t="s">
        <v>2464</v>
      </c>
      <c r="B5800" s="10" t="s">
        <v>2463</v>
      </c>
      <c r="C5800" s="143">
        <v>1</v>
      </c>
      <c r="D5800" s="142">
        <v>0.1</v>
      </c>
    </row>
    <row r="5801" spans="1:4" x14ac:dyDescent="0.2">
      <c r="A5801" s="143" t="s">
        <v>3436</v>
      </c>
      <c r="B5801" s="10" t="s">
        <v>3435</v>
      </c>
      <c r="C5801" s="143">
        <v>100</v>
      </c>
      <c r="D5801" s="142">
        <v>10</v>
      </c>
    </row>
    <row r="5802" spans="1:4" x14ac:dyDescent="0.2">
      <c r="A5802" s="143" t="s">
        <v>8689</v>
      </c>
      <c r="B5802" s="10" t="s">
        <v>8688</v>
      </c>
      <c r="C5802" s="143" t="s">
        <v>105</v>
      </c>
      <c r="D5802" s="142" t="s">
        <v>105</v>
      </c>
    </row>
    <row r="5803" spans="1:4" x14ac:dyDescent="0.2">
      <c r="A5803" s="143" t="s">
        <v>6195</v>
      </c>
      <c r="B5803" s="10" t="s">
        <v>6194</v>
      </c>
      <c r="C5803" s="143">
        <v>180</v>
      </c>
      <c r="D5803" s="142">
        <v>92</v>
      </c>
    </row>
    <row r="5804" spans="1:4" x14ac:dyDescent="0.2">
      <c r="A5804" s="143" t="s">
        <v>1318</v>
      </c>
      <c r="B5804" s="10" t="s">
        <v>1317</v>
      </c>
      <c r="C5804" s="143">
        <v>50</v>
      </c>
      <c r="D5804" s="142">
        <v>5</v>
      </c>
    </row>
    <row r="5805" spans="1:4" x14ac:dyDescent="0.2">
      <c r="A5805" s="143" t="s">
        <v>1319</v>
      </c>
      <c r="B5805" s="10" t="s">
        <v>1317</v>
      </c>
      <c r="C5805" s="143">
        <v>800</v>
      </c>
      <c r="D5805" s="142">
        <v>80</v>
      </c>
    </row>
    <row r="5806" spans="1:4" x14ac:dyDescent="0.2">
      <c r="A5806" s="143" t="s">
        <v>8417</v>
      </c>
      <c r="B5806" s="10" t="s">
        <v>8416</v>
      </c>
      <c r="C5806" s="143">
        <v>180</v>
      </c>
      <c r="D5806" s="142">
        <v>18</v>
      </c>
    </row>
    <row r="5807" spans="1:4" x14ac:dyDescent="0.2">
      <c r="A5807" s="143" t="s">
        <v>10816</v>
      </c>
      <c r="B5807" s="10" t="s">
        <v>10815</v>
      </c>
      <c r="C5807" s="143">
        <v>50</v>
      </c>
      <c r="D5807" s="142">
        <v>5</v>
      </c>
    </row>
    <row r="5808" spans="1:4" x14ac:dyDescent="0.2">
      <c r="A5808" s="143" t="s">
        <v>4909</v>
      </c>
      <c r="B5808" s="10" t="s">
        <v>4908</v>
      </c>
      <c r="C5808" s="143" t="s">
        <v>105</v>
      </c>
      <c r="D5808" s="142" t="s">
        <v>105</v>
      </c>
    </row>
    <row r="5809" spans="1:4" x14ac:dyDescent="0.2">
      <c r="A5809" s="143" t="s">
        <v>8003</v>
      </c>
      <c r="B5809" s="10" t="s">
        <v>8002</v>
      </c>
      <c r="C5809" s="143">
        <v>25</v>
      </c>
      <c r="D5809" s="142">
        <v>2.5</v>
      </c>
    </row>
    <row r="5810" spans="1:4" x14ac:dyDescent="0.2">
      <c r="A5810" s="143" t="s">
        <v>6276</v>
      </c>
      <c r="B5810" s="10" t="s">
        <v>6275</v>
      </c>
      <c r="C5810" s="143" t="s">
        <v>105</v>
      </c>
      <c r="D5810" s="142" t="s">
        <v>105</v>
      </c>
    </row>
    <row r="5811" spans="1:4" x14ac:dyDescent="0.2">
      <c r="A5811" s="143" t="s">
        <v>5749</v>
      </c>
      <c r="B5811" s="10" t="s">
        <v>5748</v>
      </c>
      <c r="C5811" s="143">
        <v>50</v>
      </c>
      <c r="D5811" s="142">
        <v>5</v>
      </c>
    </row>
    <row r="5812" spans="1:4" x14ac:dyDescent="0.2">
      <c r="A5812" s="143" t="s">
        <v>12525</v>
      </c>
      <c r="B5812" s="10" t="s">
        <v>12524</v>
      </c>
      <c r="C5812" s="143">
        <v>50</v>
      </c>
      <c r="D5812" s="142">
        <v>5</v>
      </c>
    </row>
    <row r="5813" spans="1:4" x14ac:dyDescent="0.2">
      <c r="A5813" s="143" t="s">
        <v>10866</v>
      </c>
      <c r="B5813" s="10" t="s">
        <v>10865</v>
      </c>
      <c r="C5813" s="143">
        <v>600</v>
      </c>
      <c r="D5813" s="142">
        <v>60</v>
      </c>
    </row>
    <row r="5814" spans="1:4" x14ac:dyDescent="0.2">
      <c r="A5814" s="143" t="s">
        <v>10577</v>
      </c>
      <c r="B5814" s="10" t="s">
        <v>10576</v>
      </c>
      <c r="C5814" s="143">
        <v>10</v>
      </c>
      <c r="D5814" s="142">
        <v>1</v>
      </c>
    </row>
    <row r="5815" spans="1:4" x14ac:dyDescent="0.2">
      <c r="A5815" s="143" t="s">
        <v>1694</v>
      </c>
      <c r="B5815" s="10" t="s">
        <v>1693</v>
      </c>
      <c r="C5815" s="143">
        <v>100</v>
      </c>
      <c r="D5815" s="142">
        <v>10</v>
      </c>
    </row>
    <row r="5816" spans="1:4" x14ac:dyDescent="0.2">
      <c r="A5816" s="143" t="s">
        <v>11152</v>
      </c>
      <c r="B5816" s="10" t="s">
        <v>11151</v>
      </c>
      <c r="C5816" s="143" t="s">
        <v>105</v>
      </c>
      <c r="D5816" s="142" t="s">
        <v>105</v>
      </c>
    </row>
    <row r="5817" spans="1:4" x14ac:dyDescent="0.2">
      <c r="A5817" s="143" t="s">
        <v>2135</v>
      </c>
      <c r="B5817" s="10" t="s">
        <v>2134</v>
      </c>
      <c r="C5817" s="143">
        <v>50</v>
      </c>
      <c r="D5817" s="142">
        <v>5</v>
      </c>
    </row>
    <row r="5818" spans="1:4" x14ac:dyDescent="0.2">
      <c r="A5818" s="143" t="s">
        <v>8900</v>
      </c>
      <c r="B5818" s="10" t="s">
        <v>8899</v>
      </c>
      <c r="C5818" s="143" t="s">
        <v>105</v>
      </c>
      <c r="D5818" s="142" t="s">
        <v>105</v>
      </c>
    </row>
    <row r="5819" spans="1:4" x14ac:dyDescent="0.2">
      <c r="A5819" s="143" t="s">
        <v>10323</v>
      </c>
      <c r="B5819" s="10" t="s">
        <v>10322</v>
      </c>
      <c r="C5819" s="143" t="s">
        <v>105</v>
      </c>
      <c r="D5819" s="142" t="s">
        <v>105</v>
      </c>
    </row>
    <row r="5820" spans="1:4" x14ac:dyDescent="0.2">
      <c r="A5820" s="143" t="s">
        <v>10324</v>
      </c>
      <c r="B5820" s="10" t="s">
        <v>10322</v>
      </c>
      <c r="C5820" s="143">
        <v>700</v>
      </c>
      <c r="D5820" s="142">
        <v>70</v>
      </c>
    </row>
    <row r="5821" spans="1:4" x14ac:dyDescent="0.2">
      <c r="A5821" s="143" t="s">
        <v>12448</v>
      </c>
      <c r="B5821" s="10" t="s">
        <v>12447</v>
      </c>
      <c r="C5821" s="143" t="s">
        <v>105</v>
      </c>
      <c r="D5821" s="142" t="s">
        <v>105</v>
      </c>
    </row>
    <row r="5822" spans="1:4" x14ac:dyDescent="0.2">
      <c r="A5822" s="143" t="s">
        <v>12449</v>
      </c>
      <c r="B5822" s="10" t="s">
        <v>12447</v>
      </c>
      <c r="C5822" s="143">
        <v>1500</v>
      </c>
      <c r="D5822" s="142">
        <v>150</v>
      </c>
    </row>
    <row r="5823" spans="1:4" x14ac:dyDescent="0.2">
      <c r="A5823" s="143" t="s">
        <v>5900</v>
      </c>
      <c r="B5823" s="10" t="s">
        <v>5899</v>
      </c>
      <c r="C5823" s="143">
        <v>50</v>
      </c>
      <c r="D5823" s="142">
        <v>5</v>
      </c>
    </row>
    <row r="5824" spans="1:4" x14ac:dyDescent="0.2">
      <c r="A5824" s="143" t="s">
        <v>6846</v>
      </c>
      <c r="B5824" s="10" t="s">
        <v>6845</v>
      </c>
      <c r="C5824" s="143">
        <v>1000</v>
      </c>
      <c r="D5824" s="142">
        <v>100</v>
      </c>
    </row>
    <row r="5825" spans="1:4" x14ac:dyDescent="0.2">
      <c r="A5825" s="143" t="s">
        <v>2682</v>
      </c>
      <c r="B5825" s="10" t="s">
        <v>2681</v>
      </c>
      <c r="C5825" s="143" t="s">
        <v>105</v>
      </c>
      <c r="D5825" s="142" t="s">
        <v>105</v>
      </c>
    </row>
    <row r="5826" spans="1:4" x14ac:dyDescent="0.2">
      <c r="A5826" s="143" t="s">
        <v>10061</v>
      </c>
      <c r="B5826" s="10" t="s">
        <v>10060</v>
      </c>
      <c r="C5826" s="143" t="s">
        <v>105</v>
      </c>
      <c r="D5826" s="142" t="s">
        <v>105</v>
      </c>
    </row>
    <row r="5827" spans="1:4" x14ac:dyDescent="0.2">
      <c r="A5827" s="143" t="s">
        <v>9077</v>
      </c>
      <c r="B5827" s="10" t="s">
        <v>9076</v>
      </c>
      <c r="C5827" s="143">
        <v>40</v>
      </c>
      <c r="D5827" s="142">
        <v>4</v>
      </c>
    </row>
    <row r="5828" spans="1:4" x14ac:dyDescent="0.2">
      <c r="A5828" s="143" t="s">
        <v>4136</v>
      </c>
      <c r="B5828" s="10" t="s">
        <v>4135</v>
      </c>
      <c r="C5828" s="143">
        <v>50</v>
      </c>
      <c r="D5828" s="142">
        <v>5</v>
      </c>
    </row>
    <row r="5829" spans="1:4" x14ac:dyDescent="0.2">
      <c r="A5829" s="143" t="s">
        <v>5950</v>
      </c>
      <c r="B5829" s="10" t="s">
        <v>5949</v>
      </c>
      <c r="C5829" s="143">
        <v>50</v>
      </c>
      <c r="D5829" s="142">
        <v>5</v>
      </c>
    </row>
    <row r="5830" spans="1:4" x14ac:dyDescent="0.2">
      <c r="A5830" s="143" t="s">
        <v>8790</v>
      </c>
      <c r="B5830" s="10" t="s">
        <v>8789</v>
      </c>
      <c r="C5830" s="143">
        <v>0.2</v>
      </c>
      <c r="D5830" s="142">
        <v>0.02</v>
      </c>
    </row>
    <row r="5831" spans="1:4" x14ac:dyDescent="0.2">
      <c r="A5831" s="143" t="s">
        <v>6060</v>
      </c>
      <c r="B5831" s="10" t="s">
        <v>6059</v>
      </c>
      <c r="C5831" s="143">
        <v>50</v>
      </c>
      <c r="D5831" s="142">
        <v>5</v>
      </c>
    </row>
    <row r="5832" spans="1:4" x14ac:dyDescent="0.2">
      <c r="A5832" s="143" t="s">
        <v>5822</v>
      </c>
      <c r="B5832" s="10" t="s">
        <v>5821</v>
      </c>
      <c r="C5832" s="143">
        <v>6</v>
      </c>
      <c r="D5832" s="142">
        <v>0.6</v>
      </c>
    </row>
    <row r="5833" spans="1:4" x14ac:dyDescent="0.2">
      <c r="A5833" s="143" t="s">
        <v>573</v>
      </c>
      <c r="B5833" s="10" t="s">
        <v>572</v>
      </c>
      <c r="C5833" s="143">
        <v>50</v>
      </c>
      <c r="D5833" s="142">
        <v>5</v>
      </c>
    </row>
    <row r="5834" spans="1:4" x14ac:dyDescent="0.2">
      <c r="A5834" s="143" t="s">
        <v>4669</v>
      </c>
      <c r="B5834" s="10" t="s">
        <v>4668</v>
      </c>
      <c r="C5834" s="143">
        <v>50</v>
      </c>
      <c r="D5834" s="142">
        <v>5</v>
      </c>
    </row>
    <row r="5835" spans="1:4" x14ac:dyDescent="0.2">
      <c r="A5835" s="143" t="s">
        <v>3242</v>
      </c>
      <c r="B5835" s="10" t="s">
        <v>3241</v>
      </c>
      <c r="C5835" s="143">
        <v>400</v>
      </c>
      <c r="D5835" s="142">
        <v>40</v>
      </c>
    </row>
    <row r="5836" spans="1:4" x14ac:dyDescent="0.2">
      <c r="A5836" s="143" t="s">
        <v>8126</v>
      </c>
      <c r="B5836" s="10" t="s">
        <v>8125</v>
      </c>
      <c r="C5836" s="143">
        <v>1000</v>
      </c>
      <c r="D5836" s="142">
        <v>100</v>
      </c>
    </row>
    <row r="5837" spans="1:4" ht="28.5" x14ac:dyDescent="0.2">
      <c r="A5837" s="143" t="s">
        <v>3960</v>
      </c>
      <c r="B5837" s="10" t="s">
        <v>3959</v>
      </c>
      <c r="C5837" s="143">
        <v>3.6</v>
      </c>
      <c r="D5837" s="142">
        <v>4.1000000000000002E-2</v>
      </c>
    </row>
    <row r="5838" spans="1:4" x14ac:dyDescent="0.2">
      <c r="A5838" s="143" t="s">
        <v>4296</v>
      </c>
      <c r="B5838" s="10" t="s">
        <v>4295</v>
      </c>
      <c r="C5838" s="143">
        <v>2450</v>
      </c>
      <c r="D5838" s="142">
        <v>245</v>
      </c>
    </row>
    <row r="5839" spans="1:4" x14ac:dyDescent="0.2">
      <c r="A5839" s="143" t="s">
        <v>6876</v>
      </c>
      <c r="B5839" s="10" t="s">
        <v>6875</v>
      </c>
      <c r="C5839" s="143" t="s">
        <v>105</v>
      </c>
      <c r="D5839" s="142" t="s">
        <v>105</v>
      </c>
    </row>
    <row r="5840" spans="1:4" x14ac:dyDescent="0.2">
      <c r="A5840" s="143" t="s">
        <v>6877</v>
      </c>
      <c r="B5840" s="10" t="s">
        <v>6875</v>
      </c>
      <c r="C5840" s="143">
        <v>1000</v>
      </c>
      <c r="D5840" s="142">
        <v>100</v>
      </c>
    </row>
    <row r="5841" spans="1:4" x14ac:dyDescent="0.2">
      <c r="A5841" s="143" t="s">
        <v>6345</v>
      </c>
      <c r="B5841" s="10" t="s">
        <v>6344</v>
      </c>
      <c r="C5841" s="143">
        <v>1</v>
      </c>
      <c r="D5841" s="142">
        <v>0.1</v>
      </c>
    </row>
    <row r="5842" spans="1:4" x14ac:dyDescent="0.2">
      <c r="A5842" s="143" t="s">
        <v>9877</v>
      </c>
      <c r="B5842" s="10" t="s">
        <v>9876</v>
      </c>
      <c r="C5842" s="143">
        <v>8</v>
      </c>
      <c r="D5842" s="142">
        <v>0.8</v>
      </c>
    </row>
    <row r="5843" spans="1:4" x14ac:dyDescent="0.2">
      <c r="A5843" s="143" t="s">
        <v>8723</v>
      </c>
      <c r="B5843" s="10" t="s">
        <v>8722</v>
      </c>
      <c r="C5843" s="143" t="s">
        <v>105</v>
      </c>
      <c r="D5843" s="142" t="s">
        <v>105</v>
      </c>
    </row>
    <row r="5844" spans="1:4" x14ac:dyDescent="0.2">
      <c r="A5844" s="143" t="s">
        <v>1425</v>
      </c>
      <c r="B5844" s="10" t="s">
        <v>1424</v>
      </c>
      <c r="C5844" s="143">
        <v>50</v>
      </c>
      <c r="D5844" s="142">
        <v>5</v>
      </c>
    </row>
    <row r="5845" spans="1:4" x14ac:dyDescent="0.2">
      <c r="A5845" s="143" t="s">
        <v>5745</v>
      </c>
      <c r="B5845" s="10" t="s">
        <v>5744</v>
      </c>
      <c r="C5845" s="143">
        <v>1250</v>
      </c>
      <c r="D5845" s="142">
        <v>125</v>
      </c>
    </row>
    <row r="5846" spans="1:4" x14ac:dyDescent="0.2">
      <c r="A5846" s="143" t="s">
        <v>8828</v>
      </c>
      <c r="B5846" s="10" t="s">
        <v>8827</v>
      </c>
      <c r="C5846" s="143">
        <v>100</v>
      </c>
      <c r="D5846" s="142">
        <v>10</v>
      </c>
    </row>
    <row r="5847" spans="1:4" x14ac:dyDescent="0.2">
      <c r="A5847" s="143" t="s">
        <v>9017</v>
      </c>
      <c r="B5847" s="10" t="s">
        <v>9016</v>
      </c>
      <c r="C5847" s="143">
        <v>100</v>
      </c>
      <c r="D5847" s="142">
        <v>10</v>
      </c>
    </row>
    <row r="5848" spans="1:4" ht="28.5" x14ac:dyDescent="0.2">
      <c r="A5848" s="143" t="s">
        <v>3958</v>
      </c>
      <c r="B5848" s="10" t="s">
        <v>3957</v>
      </c>
      <c r="C5848" s="143">
        <v>3.6</v>
      </c>
      <c r="D5848" s="142">
        <v>4.1000000000000002E-2</v>
      </c>
    </row>
    <row r="5849" spans="1:4" x14ac:dyDescent="0.2">
      <c r="A5849" s="143" t="s">
        <v>3962</v>
      </c>
      <c r="B5849" s="10" t="s">
        <v>3961</v>
      </c>
      <c r="C5849" s="143">
        <v>3.6</v>
      </c>
      <c r="D5849" s="142">
        <v>4.1000000000000002E-2</v>
      </c>
    </row>
    <row r="5850" spans="1:4" x14ac:dyDescent="0.2">
      <c r="A5850" s="143" t="s">
        <v>3718</v>
      </c>
      <c r="B5850" s="10" t="s">
        <v>3717</v>
      </c>
      <c r="C5850" s="143" t="s">
        <v>105</v>
      </c>
      <c r="D5850" s="142" t="s">
        <v>105</v>
      </c>
    </row>
    <row r="5851" spans="1:4" x14ac:dyDescent="0.2">
      <c r="A5851" s="143" t="s">
        <v>7509</v>
      </c>
      <c r="B5851" s="10" t="s">
        <v>7508</v>
      </c>
      <c r="C5851" s="143">
        <v>0.05</v>
      </c>
      <c r="D5851" s="142">
        <v>5.0000000000000001E-3</v>
      </c>
    </row>
    <row r="5852" spans="1:4" x14ac:dyDescent="0.2">
      <c r="A5852" s="143" t="s">
        <v>11738</v>
      </c>
      <c r="B5852" s="10" t="s">
        <v>11737</v>
      </c>
      <c r="C5852" s="143">
        <v>60</v>
      </c>
      <c r="D5852" s="142">
        <v>6</v>
      </c>
    </row>
    <row r="5853" spans="1:4" x14ac:dyDescent="0.2">
      <c r="A5853" s="143" t="s">
        <v>10020</v>
      </c>
      <c r="B5853" s="10" t="s">
        <v>10019</v>
      </c>
      <c r="C5853" s="143">
        <v>60</v>
      </c>
      <c r="D5853" s="142">
        <v>6</v>
      </c>
    </row>
    <row r="5854" spans="1:4" x14ac:dyDescent="0.2">
      <c r="A5854" s="143" t="s">
        <v>6246</v>
      </c>
      <c r="B5854" s="10" t="s">
        <v>6245</v>
      </c>
      <c r="C5854" s="143">
        <v>50</v>
      </c>
      <c r="D5854" s="142">
        <v>5</v>
      </c>
    </row>
    <row r="5855" spans="1:4" x14ac:dyDescent="0.2">
      <c r="A5855" s="143" t="s">
        <v>3684</v>
      </c>
      <c r="B5855" s="10" t="s">
        <v>3683</v>
      </c>
      <c r="C5855" s="143">
        <v>100</v>
      </c>
      <c r="D5855" s="142">
        <v>10</v>
      </c>
    </row>
    <row r="5856" spans="1:4" x14ac:dyDescent="0.2">
      <c r="A5856" s="143" t="s">
        <v>5677</v>
      </c>
      <c r="B5856" s="10" t="s">
        <v>5676</v>
      </c>
      <c r="C5856" s="143">
        <v>1500</v>
      </c>
      <c r="D5856" s="142">
        <v>150</v>
      </c>
    </row>
    <row r="5857" spans="1:4" x14ac:dyDescent="0.2">
      <c r="A5857" s="143" t="s">
        <v>8648</v>
      </c>
      <c r="B5857" s="10" t="s">
        <v>8647</v>
      </c>
      <c r="C5857" s="143" t="s">
        <v>105</v>
      </c>
      <c r="D5857" s="142" t="s">
        <v>105</v>
      </c>
    </row>
    <row r="5858" spans="1:4" x14ac:dyDescent="0.2">
      <c r="A5858" s="143" t="s">
        <v>8649</v>
      </c>
      <c r="B5858" s="10" t="s">
        <v>8647</v>
      </c>
      <c r="C5858" s="143">
        <v>600</v>
      </c>
      <c r="D5858" s="142">
        <v>60</v>
      </c>
    </row>
    <row r="5859" spans="1:4" x14ac:dyDescent="0.2">
      <c r="A5859" s="143" t="s">
        <v>4392</v>
      </c>
      <c r="B5859" s="10" t="s">
        <v>4391</v>
      </c>
      <c r="C5859" s="143">
        <v>50</v>
      </c>
      <c r="D5859" s="142">
        <v>5</v>
      </c>
    </row>
    <row r="5860" spans="1:4" x14ac:dyDescent="0.2">
      <c r="A5860" s="143" t="s">
        <v>3585</v>
      </c>
      <c r="B5860" s="10" t="s">
        <v>3584</v>
      </c>
      <c r="C5860" s="143">
        <v>1500</v>
      </c>
      <c r="D5860" s="142">
        <v>150</v>
      </c>
    </row>
    <row r="5861" spans="1:4" x14ac:dyDescent="0.2">
      <c r="A5861" s="143" t="s">
        <v>8866</v>
      </c>
      <c r="B5861" s="10" t="s">
        <v>8865</v>
      </c>
      <c r="C5861" s="143">
        <v>100</v>
      </c>
      <c r="D5861" s="142">
        <v>10</v>
      </c>
    </row>
    <row r="5862" spans="1:4" x14ac:dyDescent="0.2">
      <c r="A5862" s="143" t="s">
        <v>7039</v>
      </c>
      <c r="B5862" s="10" t="s">
        <v>7038</v>
      </c>
      <c r="C5862" s="143">
        <v>400</v>
      </c>
      <c r="D5862" s="142">
        <v>40</v>
      </c>
    </row>
    <row r="5863" spans="1:4" x14ac:dyDescent="0.2">
      <c r="A5863" s="143" t="s">
        <v>10039</v>
      </c>
      <c r="B5863" s="10" t="s">
        <v>10038</v>
      </c>
      <c r="C5863" s="143" t="s">
        <v>105</v>
      </c>
      <c r="D5863" s="142" t="s">
        <v>105</v>
      </c>
    </row>
    <row r="5864" spans="1:4" x14ac:dyDescent="0.2">
      <c r="A5864" s="143" t="s">
        <v>111</v>
      </c>
      <c r="B5864" s="10" t="s">
        <v>110</v>
      </c>
      <c r="C5864" s="143" t="s">
        <v>105</v>
      </c>
      <c r="D5864" s="142" t="s">
        <v>105</v>
      </c>
    </row>
    <row r="5865" spans="1:4" x14ac:dyDescent="0.2">
      <c r="A5865" s="143" t="s">
        <v>112</v>
      </c>
      <c r="B5865" s="10" t="s">
        <v>110</v>
      </c>
      <c r="C5865" s="143">
        <v>1000</v>
      </c>
      <c r="D5865" s="142">
        <v>100</v>
      </c>
    </row>
    <row r="5866" spans="1:4" x14ac:dyDescent="0.2">
      <c r="A5866" s="143" t="s">
        <v>5177</v>
      </c>
      <c r="B5866" s="10" t="s">
        <v>5176</v>
      </c>
      <c r="C5866" s="143">
        <v>3.6</v>
      </c>
      <c r="D5866" s="142">
        <v>4.1000000000000002E-2</v>
      </c>
    </row>
    <row r="5867" spans="1:4" x14ac:dyDescent="0.2">
      <c r="A5867" s="143" t="s">
        <v>8381</v>
      </c>
      <c r="B5867" s="10" t="s">
        <v>8380</v>
      </c>
      <c r="C5867" s="143" t="s">
        <v>105</v>
      </c>
      <c r="D5867" s="142" t="s">
        <v>105</v>
      </c>
    </row>
    <row r="5868" spans="1:4" x14ac:dyDescent="0.2">
      <c r="A5868" s="143" t="s">
        <v>7331</v>
      </c>
      <c r="B5868" s="10" t="s">
        <v>7330</v>
      </c>
      <c r="C5868" s="143">
        <v>3500</v>
      </c>
      <c r="D5868" s="142">
        <v>350</v>
      </c>
    </row>
    <row r="5869" spans="1:4" x14ac:dyDescent="0.2">
      <c r="A5869" s="143" t="s">
        <v>9307</v>
      </c>
      <c r="B5869" s="10" t="s">
        <v>9306</v>
      </c>
      <c r="C5869" s="143">
        <v>1</v>
      </c>
      <c r="D5869" s="142">
        <v>0.1</v>
      </c>
    </row>
    <row r="5870" spans="1:4" x14ac:dyDescent="0.2">
      <c r="A5870" s="143" t="s">
        <v>4204</v>
      </c>
      <c r="B5870" s="10" t="s">
        <v>4203</v>
      </c>
      <c r="C5870" s="143">
        <v>2</v>
      </c>
      <c r="D5870" s="142">
        <v>0.2</v>
      </c>
    </row>
    <row r="5871" spans="1:4" x14ac:dyDescent="0.2">
      <c r="A5871" s="143" t="s">
        <v>9815</v>
      </c>
      <c r="B5871" s="10" t="s">
        <v>9814</v>
      </c>
      <c r="C5871" s="143">
        <v>200</v>
      </c>
      <c r="D5871" s="142">
        <v>20</v>
      </c>
    </row>
    <row r="5872" spans="1:4" x14ac:dyDescent="0.2">
      <c r="A5872" s="143" t="s">
        <v>2993</v>
      </c>
      <c r="B5872" s="10" t="s">
        <v>2992</v>
      </c>
      <c r="C5872" s="143">
        <v>140</v>
      </c>
      <c r="D5872" s="142">
        <v>14</v>
      </c>
    </row>
    <row r="5873" spans="1:4" x14ac:dyDescent="0.2">
      <c r="A5873" s="143" t="s">
        <v>10445</v>
      </c>
      <c r="B5873" s="10" t="s">
        <v>10444</v>
      </c>
      <c r="C5873" s="143" t="s">
        <v>105</v>
      </c>
      <c r="D5873" s="142" t="s">
        <v>105</v>
      </c>
    </row>
    <row r="5874" spans="1:4" x14ac:dyDescent="0.2">
      <c r="A5874" s="143" t="s">
        <v>7209</v>
      </c>
      <c r="B5874" s="10" t="s">
        <v>7208</v>
      </c>
      <c r="C5874" s="143">
        <v>10</v>
      </c>
      <c r="D5874" s="142">
        <v>1</v>
      </c>
    </row>
    <row r="5875" spans="1:4" x14ac:dyDescent="0.2">
      <c r="A5875" s="143" t="s">
        <v>4971</v>
      </c>
      <c r="B5875" s="10" t="s">
        <v>4970</v>
      </c>
      <c r="C5875" s="143">
        <v>100</v>
      </c>
      <c r="D5875" s="142">
        <v>10</v>
      </c>
    </row>
    <row r="5876" spans="1:4" x14ac:dyDescent="0.2">
      <c r="A5876" s="143" t="s">
        <v>9708</v>
      </c>
      <c r="B5876" s="10" t="s">
        <v>9707</v>
      </c>
      <c r="C5876" s="143" t="s">
        <v>105</v>
      </c>
      <c r="D5876" s="142" t="s">
        <v>105</v>
      </c>
    </row>
    <row r="5877" spans="1:4" x14ac:dyDescent="0.2">
      <c r="A5877" s="143" t="s">
        <v>6470</v>
      </c>
      <c r="B5877" s="10" t="s">
        <v>6469</v>
      </c>
      <c r="C5877" s="143" t="s">
        <v>105</v>
      </c>
      <c r="D5877" s="142" t="s">
        <v>105</v>
      </c>
    </row>
    <row r="5878" spans="1:4" x14ac:dyDescent="0.2">
      <c r="A5878" s="143" t="s">
        <v>1177</v>
      </c>
      <c r="B5878" s="10" t="s">
        <v>1176</v>
      </c>
      <c r="C5878" s="143">
        <v>50</v>
      </c>
      <c r="D5878" s="142">
        <v>5</v>
      </c>
    </row>
    <row r="5879" spans="1:4" x14ac:dyDescent="0.2">
      <c r="A5879" s="143" t="s">
        <v>2197</v>
      </c>
      <c r="B5879" s="10" t="s">
        <v>2196</v>
      </c>
      <c r="C5879" s="143">
        <v>3200</v>
      </c>
      <c r="D5879" s="142">
        <v>320</v>
      </c>
    </row>
    <row r="5880" spans="1:4" x14ac:dyDescent="0.2">
      <c r="A5880" s="143" t="s">
        <v>282</v>
      </c>
      <c r="B5880" s="10" t="s">
        <v>281</v>
      </c>
      <c r="C5880" s="143">
        <v>3</v>
      </c>
      <c r="D5880" s="142">
        <v>0.3</v>
      </c>
    </row>
    <row r="5881" spans="1:4" x14ac:dyDescent="0.2">
      <c r="A5881" s="143" t="s">
        <v>891</v>
      </c>
      <c r="B5881" s="10" t="s">
        <v>890</v>
      </c>
      <c r="C5881" s="143">
        <v>260</v>
      </c>
      <c r="D5881" s="142">
        <v>26</v>
      </c>
    </row>
    <row r="5882" spans="1:4" x14ac:dyDescent="0.2">
      <c r="A5882" s="143" t="s">
        <v>11127</v>
      </c>
      <c r="B5882" s="10" t="s">
        <v>11126</v>
      </c>
      <c r="C5882" s="143" t="s">
        <v>105</v>
      </c>
      <c r="D5882" s="142" t="s">
        <v>105</v>
      </c>
    </row>
    <row r="5883" spans="1:4" x14ac:dyDescent="0.2">
      <c r="A5883" s="143" t="s">
        <v>11128</v>
      </c>
      <c r="B5883" s="10" t="s">
        <v>11126</v>
      </c>
      <c r="C5883" s="143">
        <v>930</v>
      </c>
      <c r="D5883" s="142">
        <v>93</v>
      </c>
    </row>
    <row r="5884" spans="1:4" x14ac:dyDescent="0.2">
      <c r="A5884" s="143" t="s">
        <v>1232</v>
      </c>
      <c r="B5884" s="10" t="s">
        <v>1231</v>
      </c>
      <c r="C5884" s="143">
        <v>16400</v>
      </c>
      <c r="D5884" s="142">
        <v>1640</v>
      </c>
    </row>
    <row r="5885" spans="1:4" x14ac:dyDescent="0.2">
      <c r="A5885" s="143" t="s">
        <v>9533</v>
      </c>
      <c r="B5885" s="10" t="s">
        <v>9532</v>
      </c>
      <c r="C5885" s="143" t="s">
        <v>105</v>
      </c>
      <c r="D5885" s="142" t="s">
        <v>105</v>
      </c>
    </row>
    <row r="5886" spans="1:4" x14ac:dyDescent="0.2">
      <c r="A5886" s="143" t="s">
        <v>2382</v>
      </c>
      <c r="B5886" s="10" t="s">
        <v>2381</v>
      </c>
      <c r="C5886" s="143">
        <v>1700</v>
      </c>
      <c r="D5886" s="142">
        <v>330</v>
      </c>
    </row>
    <row r="5887" spans="1:4" x14ac:dyDescent="0.2">
      <c r="A5887" s="143" t="s">
        <v>1024</v>
      </c>
      <c r="B5887" s="10" t="s">
        <v>1023</v>
      </c>
      <c r="C5887" s="143">
        <v>5700</v>
      </c>
      <c r="D5887" s="142">
        <v>570</v>
      </c>
    </row>
    <row r="5888" spans="1:4" x14ac:dyDescent="0.2">
      <c r="A5888" s="143" t="s">
        <v>7824</v>
      </c>
      <c r="B5888" s="10" t="s">
        <v>7823</v>
      </c>
      <c r="C5888" s="143">
        <v>400</v>
      </c>
      <c r="D5888" s="142">
        <v>40</v>
      </c>
    </row>
    <row r="5889" spans="1:4" x14ac:dyDescent="0.2">
      <c r="A5889" s="143" t="s">
        <v>9887</v>
      </c>
      <c r="B5889" s="10" t="s">
        <v>9886</v>
      </c>
      <c r="C5889" s="143" t="s">
        <v>105</v>
      </c>
      <c r="D5889" s="142" t="s">
        <v>105</v>
      </c>
    </row>
    <row r="5890" spans="1:4" x14ac:dyDescent="0.2">
      <c r="A5890" s="143" t="s">
        <v>12380</v>
      </c>
      <c r="B5890" s="10" t="s">
        <v>12379</v>
      </c>
      <c r="C5890" s="143">
        <v>87</v>
      </c>
      <c r="D5890" s="142">
        <v>8.6999999999999993</v>
      </c>
    </row>
    <row r="5891" spans="1:4" x14ac:dyDescent="0.2">
      <c r="A5891" s="143" t="s">
        <v>1668</v>
      </c>
      <c r="B5891" s="10" t="s">
        <v>1667</v>
      </c>
      <c r="C5891" s="143">
        <v>61</v>
      </c>
      <c r="D5891" s="142">
        <v>6.1</v>
      </c>
    </row>
    <row r="5892" spans="1:4" x14ac:dyDescent="0.2">
      <c r="A5892" s="143" t="s">
        <v>9281</v>
      </c>
      <c r="B5892" s="10" t="s">
        <v>9280</v>
      </c>
      <c r="C5892" s="143">
        <v>420</v>
      </c>
      <c r="D5892" s="142">
        <v>42</v>
      </c>
    </row>
    <row r="5893" spans="1:4" x14ac:dyDescent="0.2">
      <c r="A5893" s="143" t="s">
        <v>2171</v>
      </c>
      <c r="B5893" s="10" t="s">
        <v>2170</v>
      </c>
      <c r="C5893" s="143">
        <v>570</v>
      </c>
      <c r="D5893" s="142">
        <v>57</v>
      </c>
    </row>
    <row r="5894" spans="1:4" x14ac:dyDescent="0.2">
      <c r="A5894" s="143" t="s">
        <v>2951</v>
      </c>
      <c r="B5894" s="10" t="s">
        <v>2950</v>
      </c>
      <c r="C5894" s="143">
        <v>20</v>
      </c>
      <c r="D5894" s="142">
        <v>2</v>
      </c>
    </row>
    <row r="5895" spans="1:4" x14ac:dyDescent="0.2">
      <c r="A5895" s="143" t="s">
        <v>5118</v>
      </c>
      <c r="B5895" s="10" t="s">
        <v>5117</v>
      </c>
      <c r="C5895" s="143" t="s">
        <v>105</v>
      </c>
      <c r="D5895" s="142" t="s">
        <v>105</v>
      </c>
    </row>
    <row r="5896" spans="1:4" x14ac:dyDescent="0.2">
      <c r="A5896" s="143" t="s">
        <v>2569</v>
      </c>
      <c r="B5896" s="10" t="s">
        <v>2568</v>
      </c>
      <c r="C5896" s="143">
        <v>1000</v>
      </c>
      <c r="D5896" s="142">
        <v>100</v>
      </c>
    </row>
    <row r="5897" spans="1:4" ht="28.5" x14ac:dyDescent="0.2">
      <c r="A5897" s="143" t="s">
        <v>9638</v>
      </c>
      <c r="B5897" s="10" t="s">
        <v>9637</v>
      </c>
      <c r="C5897" s="143" t="s">
        <v>105</v>
      </c>
      <c r="D5897" s="142" t="s">
        <v>105</v>
      </c>
    </row>
    <row r="5898" spans="1:4" x14ac:dyDescent="0.2">
      <c r="A5898" s="143" t="s">
        <v>3276</v>
      </c>
      <c r="B5898" s="10" t="s">
        <v>3275</v>
      </c>
      <c r="C5898" s="143" t="s">
        <v>105</v>
      </c>
      <c r="D5898" s="142" t="s">
        <v>105</v>
      </c>
    </row>
    <row r="5899" spans="1:4" x14ac:dyDescent="0.2">
      <c r="A5899" s="143" t="s">
        <v>3338</v>
      </c>
      <c r="B5899" s="10" t="s">
        <v>3337</v>
      </c>
      <c r="C5899" s="143">
        <v>5</v>
      </c>
      <c r="D5899" s="142">
        <v>0.5</v>
      </c>
    </row>
    <row r="5900" spans="1:4" x14ac:dyDescent="0.2">
      <c r="A5900" s="143" t="s">
        <v>774</v>
      </c>
      <c r="B5900" s="10" t="s">
        <v>773</v>
      </c>
      <c r="C5900" s="143">
        <v>2450</v>
      </c>
      <c r="D5900" s="142">
        <v>245</v>
      </c>
    </row>
    <row r="5901" spans="1:4" x14ac:dyDescent="0.2">
      <c r="A5901" s="143" t="s">
        <v>4432</v>
      </c>
      <c r="B5901" s="10" t="s">
        <v>4431</v>
      </c>
      <c r="C5901" s="143">
        <v>1100</v>
      </c>
      <c r="D5901" s="142">
        <v>110</v>
      </c>
    </row>
    <row r="5902" spans="1:4" x14ac:dyDescent="0.2">
      <c r="A5902" s="143" t="s">
        <v>2328</v>
      </c>
      <c r="B5902" s="10" t="s">
        <v>2327</v>
      </c>
      <c r="C5902" s="143">
        <v>1250</v>
      </c>
      <c r="D5902" s="142">
        <v>125</v>
      </c>
    </row>
    <row r="5903" spans="1:4" x14ac:dyDescent="0.2">
      <c r="A5903" s="143" t="s">
        <v>3639</v>
      </c>
      <c r="B5903" s="10" t="s">
        <v>3638</v>
      </c>
      <c r="C5903" s="143">
        <v>410</v>
      </c>
      <c r="D5903" s="142">
        <v>41</v>
      </c>
    </row>
    <row r="5904" spans="1:4" x14ac:dyDescent="0.2">
      <c r="A5904" s="143" t="s">
        <v>515</v>
      </c>
      <c r="B5904" s="10" t="s">
        <v>514</v>
      </c>
      <c r="C5904" s="143" t="s">
        <v>105</v>
      </c>
      <c r="D5904" s="142" t="s">
        <v>105</v>
      </c>
    </row>
    <row r="5905" spans="1:4" x14ac:dyDescent="0.2">
      <c r="A5905" s="143" t="s">
        <v>516</v>
      </c>
      <c r="B5905" s="10" t="s">
        <v>514</v>
      </c>
      <c r="C5905" s="143">
        <v>400</v>
      </c>
      <c r="D5905" s="142">
        <v>40</v>
      </c>
    </row>
    <row r="5906" spans="1:4" x14ac:dyDescent="0.2">
      <c r="A5906" s="143" t="s">
        <v>1866</v>
      </c>
      <c r="B5906" s="10" t="s">
        <v>1865</v>
      </c>
      <c r="C5906" s="143">
        <v>110</v>
      </c>
      <c r="D5906" s="142">
        <v>11</v>
      </c>
    </row>
    <row r="5907" spans="1:4" x14ac:dyDescent="0.2">
      <c r="A5907" s="143" t="s">
        <v>10693</v>
      </c>
      <c r="B5907" s="10" t="s">
        <v>10692</v>
      </c>
      <c r="C5907" s="143">
        <v>20</v>
      </c>
      <c r="D5907" s="142">
        <v>2</v>
      </c>
    </row>
    <row r="5908" spans="1:4" x14ac:dyDescent="0.2">
      <c r="A5908" s="143" t="s">
        <v>6114</v>
      </c>
      <c r="B5908" s="10" t="s">
        <v>6113</v>
      </c>
      <c r="C5908" s="143">
        <v>25</v>
      </c>
      <c r="D5908" s="142">
        <v>2.5</v>
      </c>
    </row>
    <row r="5909" spans="1:4" x14ac:dyDescent="0.2">
      <c r="A5909" s="143" t="s">
        <v>7467</v>
      </c>
      <c r="B5909" s="10" t="s">
        <v>7466</v>
      </c>
      <c r="C5909" s="143">
        <v>2</v>
      </c>
      <c r="D5909" s="142">
        <v>0.2</v>
      </c>
    </row>
    <row r="5910" spans="1:4" x14ac:dyDescent="0.2">
      <c r="A5910" s="143" t="s">
        <v>11545</v>
      </c>
      <c r="B5910" s="10" t="s">
        <v>11544</v>
      </c>
      <c r="C5910" s="143">
        <v>100</v>
      </c>
      <c r="D5910" s="142">
        <v>10</v>
      </c>
    </row>
    <row r="5911" spans="1:4" x14ac:dyDescent="0.2">
      <c r="A5911" s="143" t="s">
        <v>547</v>
      </c>
      <c r="B5911" s="10" t="s">
        <v>546</v>
      </c>
      <c r="C5911" s="143">
        <v>2450</v>
      </c>
      <c r="D5911" s="142">
        <v>245</v>
      </c>
    </row>
    <row r="5912" spans="1:4" x14ac:dyDescent="0.2">
      <c r="A5912" s="143" t="s">
        <v>8320</v>
      </c>
      <c r="B5912" s="10" t="s">
        <v>8319</v>
      </c>
      <c r="C5912" s="143" t="s">
        <v>105</v>
      </c>
      <c r="D5912" s="142" t="s">
        <v>105</v>
      </c>
    </row>
    <row r="5913" spans="1:4" x14ac:dyDescent="0.2">
      <c r="A5913" s="143" t="s">
        <v>9728</v>
      </c>
      <c r="B5913" s="10" t="s">
        <v>9727</v>
      </c>
      <c r="C5913" s="143">
        <v>5</v>
      </c>
      <c r="D5913" s="142">
        <v>0.5</v>
      </c>
    </row>
    <row r="5914" spans="1:4" x14ac:dyDescent="0.2">
      <c r="A5914" s="143" t="s">
        <v>12019</v>
      </c>
      <c r="B5914" s="10" t="s">
        <v>12018</v>
      </c>
      <c r="C5914" s="143">
        <v>50</v>
      </c>
      <c r="D5914" s="142">
        <v>5</v>
      </c>
    </row>
    <row r="5915" spans="1:4" x14ac:dyDescent="0.2">
      <c r="A5915" s="143" t="s">
        <v>12418</v>
      </c>
      <c r="B5915" s="10" t="s">
        <v>12417</v>
      </c>
      <c r="C5915" s="143">
        <v>1000</v>
      </c>
      <c r="D5915" s="142">
        <v>100</v>
      </c>
    </row>
    <row r="5916" spans="1:4" x14ac:dyDescent="0.2">
      <c r="A5916" s="143" t="s">
        <v>5169</v>
      </c>
      <c r="B5916" s="10" t="s">
        <v>5168</v>
      </c>
      <c r="C5916" s="143">
        <v>125</v>
      </c>
      <c r="D5916" s="142">
        <v>12.5</v>
      </c>
    </row>
    <row r="5917" spans="1:4" x14ac:dyDescent="0.2">
      <c r="A5917" s="143" t="s">
        <v>1690</v>
      </c>
      <c r="B5917" s="10" t="s">
        <v>1689</v>
      </c>
      <c r="C5917" s="143">
        <v>440</v>
      </c>
      <c r="D5917" s="142">
        <v>44</v>
      </c>
    </row>
    <row r="5918" spans="1:4" x14ac:dyDescent="0.2">
      <c r="A5918" s="143" t="s">
        <v>9415</v>
      </c>
      <c r="B5918" s="10" t="s">
        <v>9414</v>
      </c>
      <c r="C5918" s="143">
        <v>6.9</v>
      </c>
      <c r="D5918" s="142">
        <v>0.41</v>
      </c>
    </row>
    <row r="5919" spans="1:4" x14ac:dyDescent="0.2">
      <c r="A5919" s="143" t="s">
        <v>1004</v>
      </c>
      <c r="B5919" s="10" t="s">
        <v>1003</v>
      </c>
      <c r="C5919" s="143">
        <v>600</v>
      </c>
      <c r="D5919" s="142">
        <v>20</v>
      </c>
    </row>
    <row r="5920" spans="1:4" x14ac:dyDescent="0.2">
      <c r="A5920" s="143" t="s">
        <v>9583</v>
      </c>
      <c r="B5920" s="10" t="s">
        <v>9582</v>
      </c>
      <c r="C5920" s="143">
        <v>89</v>
      </c>
      <c r="D5920" s="142">
        <v>8.9</v>
      </c>
    </row>
    <row r="5921" spans="1:4" x14ac:dyDescent="0.2">
      <c r="A5921" s="143" t="s">
        <v>2343</v>
      </c>
      <c r="B5921" s="10" t="s">
        <v>2342</v>
      </c>
      <c r="C5921" s="143">
        <v>24</v>
      </c>
      <c r="D5921" s="142">
        <v>2.4</v>
      </c>
    </row>
    <row r="5922" spans="1:4" x14ac:dyDescent="0.2">
      <c r="A5922" s="143" t="s">
        <v>9616</v>
      </c>
      <c r="B5922" s="10" t="s">
        <v>9615</v>
      </c>
      <c r="C5922" s="143">
        <v>2750</v>
      </c>
      <c r="D5922" s="142">
        <v>275</v>
      </c>
    </row>
    <row r="5923" spans="1:4" x14ac:dyDescent="0.2">
      <c r="A5923" s="143" t="s">
        <v>132</v>
      </c>
      <c r="B5923" s="10" t="s">
        <v>131</v>
      </c>
      <c r="C5923" s="143" t="s">
        <v>105</v>
      </c>
      <c r="D5923" s="142" t="s">
        <v>105</v>
      </c>
    </row>
    <row r="5924" spans="1:4" x14ac:dyDescent="0.2">
      <c r="A5924" s="143" t="s">
        <v>136</v>
      </c>
      <c r="B5924" s="10" t="s">
        <v>135</v>
      </c>
      <c r="C5924" s="143" t="s">
        <v>105</v>
      </c>
      <c r="D5924" s="142" t="s">
        <v>105</v>
      </c>
    </row>
    <row r="5925" spans="1:4" x14ac:dyDescent="0.2">
      <c r="A5925" s="143" t="s">
        <v>2523</v>
      </c>
      <c r="B5925" s="10" t="s">
        <v>2522</v>
      </c>
      <c r="C5925" s="143">
        <v>3500</v>
      </c>
      <c r="D5925" s="142">
        <v>350</v>
      </c>
    </row>
    <row r="5926" spans="1:4" x14ac:dyDescent="0.2">
      <c r="A5926" s="143" t="s">
        <v>1817</v>
      </c>
      <c r="B5926" s="10" t="s">
        <v>1816</v>
      </c>
      <c r="C5926" s="143">
        <v>60</v>
      </c>
      <c r="D5926" s="142">
        <v>6</v>
      </c>
    </row>
    <row r="5927" spans="1:4" x14ac:dyDescent="0.2">
      <c r="A5927" s="143" t="s">
        <v>1767</v>
      </c>
      <c r="B5927" s="10" t="s">
        <v>1766</v>
      </c>
      <c r="C5927" s="143">
        <v>24</v>
      </c>
      <c r="D5927" s="142">
        <v>2.4</v>
      </c>
    </row>
    <row r="5928" spans="1:4" x14ac:dyDescent="0.2">
      <c r="A5928" s="143" t="s">
        <v>130</v>
      </c>
      <c r="B5928" s="10" t="s">
        <v>129</v>
      </c>
      <c r="C5928" s="143">
        <v>80</v>
      </c>
      <c r="D5928" s="142">
        <v>8</v>
      </c>
    </row>
    <row r="5929" spans="1:4" x14ac:dyDescent="0.2">
      <c r="A5929" s="143" t="s">
        <v>2236</v>
      </c>
      <c r="B5929" s="10" t="s">
        <v>2235</v>
      </c>
      <c r="C5929" s="143">
        <v>290</v>
      </c>
      <c r="D5929" s="142">
        <v>3.3</v>
      </c>
    </row>
    <row r="5930" spans="1:4" x14ac:dyDescent="0.2">
      <c r="A5930" s="143" t="s">
        <v>9546</v>
      </c>
      <c r="B5930" s="10" t="s">
        <v>9545</v>
      </c>
      <c r="C5930" s="143">
        <v>110</v>
      </c>
      <c r="D5930" s="142">
        <v>11</v>
      </c>
    </row>
    <row r="5931" spans="1:4" x14ac:dyDescent="0.2">
      <c r="A5931" s="143" t="s">
        <v>9542</v>
      </c>
      <c r="B5931" s="10" t="s">
        <v>9541</v>
      </c>
      <c r="C5931" s="143">
        <v>6.4</v>
      </c>
      <c r="D5931" s="142">
        <v>0.64</v>
      </c>
    </row>
    <row r="5932" spans="1:4" x14ac:dyDescent="0.2">
      <c r="A5932" s="143" t="s">
        <v>2414</v>
      </c>
      <c r="B5932" s="10" t="s">
        <v>2413</v>
      </c>
      <c r="C5932" s="143">
        <v>30</v>
      </c>
      <c r="D5932" s="142">
        <v>3</v>
      </c>
    </row>
    <row r="5933" spans="1:4" x14ac:dyDescent="0.2">
      <c r="A5933" s="143" t="s">
        <v>9544</v>
      </c>
      <c r="B5933" s="10" t="s">
        <v>9543</v>
      </c>
      <c r="C5933" s="143">
        <v>40</v>
      </c>
      <c r="D5933" s="142">
        <v>4</v>
      </c>
    </row>
    <row r="5934" spans="1:4" x14ac:dyDescent="0.2">
      <c r="A5934" s="143" t="s">
        <v>6244</v>
      </c>
      <c r="B5934" s="10" t="s">
        <v>6243</v>
      </c>
      <c r="C5934" s="143">
        <v>8</v>
      </c>
      <c r="D5934" s="142">
        <v>0.8</v>
      </c>
    </row>
    <row r="5935" spans="1:4" x14ac:dyDescent="0.2">
      <c r="A5935" s="143" t="s">
        <v>10031</v>
      </c>
      <c r="B5935" s="10" t="s">
        <v>10030</v>
      </c>
      <c r="C5935" s="143">
        <v>1</v>
      </c>
      <c r="D5935" s="142">
        <v>0.1</v>
      </c>
    </row>
    <row r="5936" spans="1:4" x14ac:dyDescent="0.2">
      <c r="A5936" s="143" t="s">
        <v>6333</v>
      </c>
      <c r="B5936" s="10" t="s">
        <v>6332</v>
      </c>
      <c r="C5936" s="143">
        <v>3100</v>
      </c>
      <c r="D5936" s="142">
        <v>310</v>
      </c>
    </row>
    <row r="5937" spans="1:4" x14ac:dyDescent="0.2">
      <c r="A5937" s="143" t="s">
        <v>10063</v>
      </c>
      <c r="B5937" s="10" t="s">
        <v>10062</v>
      </c>
      <c r="C5937" s="143" t="s">
        <v>105</v>
      </c>
      <c r="D5937" s="142" t="s">
        <v>105</v>
      </c>
    </row>
    <row r="5938" spans="1:4" x14ac:dyDescent="0.2">
      <c r="A5938" s="143" t="s">
        <v>10024</v>
      </c>
      <c r="B5938" s="10" t="s">
        <v>10023</v>
      </c>
      <c r="C5938" s="143">
        <v>28</v>
      </c>
      <c r="D5938" s="142">
        <v>2.8</v>
      </c>
    </row>
    <row r="5939" spans="1:4" x14ac:dyDescent="0.2">
      <c r="A5939" s="143" t="s">
        <v>10014</v>
      </c>
      <c r="B5939" s="10" t="s">
        <v>10013</v>
      </c>
      <c r="C5939" s="143" t="s">
        <v>105</v>
      </c>
      <c r="D5939" s="142" t="s">
        <v>105</v>
      </c>
    </row>
    <row r="5940" spans="1:4" x14ac:dyDescent="0.2">
      <c r="A5940" s="143" t="s">
        <v>10700</v>
      </c>
      <c r="B5940" s="10" t="s">
        <v>10699</v>
      </c>
      <c r="C5940" s="143">
        <v>2.5</v>
      </c>
      <c r="D5940" s="142">
        <v>0.25</v>
      </c>
    </row>
    <row r="5941" spans="1:4" x14ac:dyDescent="0.2">
      <c r="A5941" s="143" t="s">
        <v>10702</v>
      </c>
      <c r="B5941" s="10" t="s">
        <v>10701</v>
      </c>
      <c r="C5941" s="143">
        <v>2.5</v>
      </c>
      <c r="D5941" s="142">
        <v>0.25</v>
      </c>
    </row>
    <row r="5942" spans="1:4" x14ac:dyDescent="0.2">
      <c r="A5942" s="143" t="s">
        <v>6356</v>
      </c>
      <c r="B5942" s="10" t="s">
        <v>6355</v>
      </c>
      <c r="C5942" s="143" t="s">
        <v>105</v>
      </c>
      <c r="D5942" s="142" t="s">
        <v>105</v>
      </c>
    </row>
    <row r="5943" spans="1:4" x14ac:dyDescent="0.2">
      <c r="A5943" s="143" t="s">
        <v>2495</v>
      </c>
      <c r="B5943" s="10" t="s">
        <v>2494</v>
      </c>
      <c r="C5943" s="143" t="s">
        <v>105</v>
      </c>
      <c r="D5943" s="142" t="s">
        <v>105</v>
      </c>
    </row>
    <row r="5944" spans="1:4" x14ac:dyDescent="0.2">
      <c r="A5944" s="143" t="s">
        <v>5735</v>
      </c>
      <c r="B5944" s="10" t="s">
        <v>5734</v>
      </c>
      <c r="C5944" s="143">
        <v>1000</v>
      </c>
      <c r="D5944" s="142">
        <v>100</v>
      </c>
    </row>
    <row r="5945" spans="1:4" x14ac:dyDescent="0.2">
      <c r="A5945" s="143" t="s">
        <v>9577</v>
      </c>
      <c r="B5945" s="10" t="s">
        <v>9576</v>
      </c>
      <c r="C5945" s="143">
        <v>310</v>
      </c>
      <c r="D5945" s="142">
        <v>31</v>
      </c>
    </row>
    <row r="5946" spans="1:4" x14ac:dyDescent="0.2">
      <c r="A5946" s="143" t="s">
        <v>8344</v>
      </c>
      <c r="B5946" s="10" t="s">
        <v>8343</v>
      </c>
      <c r="C5946" s="143">
        <v>2340</v>
      </c>
      <c r="D5946" s="142">
        <v>234</v>
      </c>
    </row>
    <row r="5947" spans="1:4" x14ac:dyDescent="0.2">
      <c r="A5947" s="143" t="s">
        <v>11837</v>
      </c>
      <c r="B5947" s="10" t="s">
        <v>11836</v>
      </c>
      <c r="C5947" s="143">
        <v>290</v>
      </c>
      <c r="D5947" s="142">
        <v>3.3</v>
      </c>
    </row>
    <row r="5948" spans="1:4" x14ac:dyDescent="0.2">
      <c r="A5948" s="143" t="s">
        <v>11838</v>
      </c>
      <c r="B5948" s="10" t="s">
        <v>11836</v>
      </c>
      <c r="C5948" s="143" t="s">
        <v>105</v>
      </c>
      <c r="D5948" s="142" t="s">
        <v>105</v>
      </c>
    </row>
    <row r="5949" spans="1:4" x14ac:dyDescent="0.2">
      <c r="A5949" s="143" t="s">
        <v>753</v>
      </c>
      <c r="B5949" s="10" t="s">
        <v>752</v>
      </c>
      <c r="C5949" s="143" t="s">
        <v>105</v>
      </c>
      <c r="D5949" s="142" t="s">
        <v>105</v>
      </c>
    </row>
    <row r="5950" spans="1:4" x14ac:dyDescent="0.2">
      <c r="A5950" s="143" t="s">
        <v>754</v>
      </c>
      <c r="B5950" s="10" t="s">
        <v>752</v>
      </c>
      <c r="C5950" s="143">
        <v>2500</v>
      </c>
      <c r="D5950" s="142">
        <v>250</v>
      </c>
    </row>
    <row r="5951" spans="1:4" x14ac:dyDescent="0.2">
      <c r="A5951" s="143" t="s">
        <v>3433</v>
      </c>
      <c r="B5951" s="10" t="s">
        <v>3432</v>
      </c>
      <c r="C5951" s="143" t="s">
        <v>105</v>
      </c>
      <c r="D5951" s="142" t="s">
        <v>105</v>
      </c>
    </row>
    <row r="5952" spans="1:4" x14ac:dyDescent="0.2">
      <c r="A5952" s="143" t="s">
        <v>3434</v>
      </c>
      <c r="B5952" s="10" t="s">
        <v>3432</v>
      </c>
      <c r="C5952" s="143">
        <v>1000</v>
      </c>
      <c r="D5952" s="142">
        <v>100</v>
      </c>
    </row>
    <row r="5953" spans="1:4" x14ac:dyDescent="0.2">
      <c r="A5953" s="143" t="s">
        <v>7410</v>
      </c>
      <c r="B5953" s="10" t="s">
        <v>7409</v>
      </c>
      <c r="C5953" s="143" t="s">
        <v>105</v>
      </c>
      <c r="D5953" s="142" t="s">
        <v>105</v>
      </c>
    </row>
    <row r="5954" spans="1:4" x14ac:dyDescent="0.2">
      <c r="A5954" s="143" t="s">
        <v>2169</v>
      </c>
      <c r="B5954" s="10" t="s">
        <v>2168</v>
      </c>
      <c r="C5954" s="143">
        <v>290</v>
      </c>
      <c r="D5954" s="142">
        <v>3.3</v>
      </c>
    </row>
    <row r="5955" spans="1:4" x14ac:dyDescent="0.2">
      <c r="A5955" s="143" t="s">
        <v>7335</v>
      </c>
      <c r="B5955" s="10" t="s">
        <v>7334</v>
      </c>
      <c r="C5955" s="143" t="s">
        <v>105</v>
      </c>
      <c r="D5955" s="142" t="s">
        <v>105</v>
      </c>
    </row>
    <row r="5956" spans="1:4" x14ac:dyDescent="0.2">
      <c r="A5956" s="143" t="s">
        <v>5014</v>
      </c>
      <c r="B5956" s="10" t="s">
        <v>5013</v>
      </c>
      <c r="C5956" s="143" t="s">
        <v>105</v>
      </c>
      <c r="D5956" s="142" t="s">
        <v>105</v>
      </c>
    </row>
    <row r="5957" spans="1:4" x14ac:dyDescent="0.2">
      <c r="A5957" s="143" t="s">
        <v>3842</v>
      </c>
      <c r="B5957" s="10" t="s">
        <v>3841</v>
      </c>
      <c r="C5957" s="143">
        <v>240</v>
      </c>
      <c r="D5957" s="142">
        <v>24</v>
      </c>
    </row>
    <row r="5958" spans="1:4" x14ac:dyDescent="0.2">
      <c r="A5958" s="143" t="s">
        <v>10641</v>
      </c>
      <c r="B5958" s="10" t="s">
        <v>10640</v>
      </c>
      <c r="C5958" s="143">
        <v>240</v>
      </c>
      <c r="D5958" s="142">
        <v>24</v>
      </c>
    </row>
    <row r="5959" spans="1:4" x14ac:dyDescent="0.2">
      <c r="A5959" s="143" t="s">
        <v>10834</v>
      </c>
      <c r="B5959" s="10" t="s">
        <v>10833</v>
      </c>
      <c r="C5959" s="143">
        <v>90</v>
      </c>
      <c r="D5959" s="142">
        <v>9</v>
      </c>
    </row>
    <row r="5960" spans="1:4" x14ac:dyDescent="0.2">
      <c r="A5960" s="143" t="s">
        <v>10365</v>
      </c>
      <c r="B5960" s="10" t="s">
        <v>10364</v>
      </c>
      <c r="C5960" s="143" t="s">
        <v>105</v>
      </c>
      <c r="D5960" s="142" t="s">
        <v>105</v>
      </c>
    </row>
    <row r="5961" spans="1:4" x14ac:dyDescent="0.2">
      <c r="A5961" s="143" t="s">
        <v>10406</v>
      </c>
      <c r="B5961" s="10" t="s">
        <v>10405</v>
      </c>
      <c r="C5961" s="143" t="s">
        <v>105</v>
      </c>
      <c r="D5961" s="142" t="s">
        <v>105</v>
      </c>
    </row>
    <row r="5962" spans="1:4" x14ac:dyDescent="0.2">
      <c r="A5962" s="143" t="s">
        <v>10416</v>
      </c>
      <c r="B5962" s="10" t="s">
        <v>10415</v>
      </c>
      <c r="C5962" s="143">
        <v>50</v>
      </c>
      <c r="D5962" s="142">
        <v>5</v>
      </c>
    </row>
    <row r="5963" spans="1:4" x14ac:dyDescent="0.2">
      <c r="A5963" s="143" t="s">
        <v>10286</v>
      </c>
      <c r="B5963" s="10" t="s">
        <v>10285</v>
      </c>
      <c r="C5963" s="143" t="s">
        <v>105</v>
      </c>
      <c r="D5963" s="142" t="s">
        <v>105</v>
      </c>
    </row>
    <row r="5964" spans="1:4" x14ac:dyDescent="0.2">
      <c r="A5964" s="143" t="s">
        <v>10413</v>
      </c>
      <c r="B5964" s="10" t="s">
        <v>10412</v>
      </c>
      <c r="C5964" s="143" t="s">
        <v>105</v>
      </c>
      <c r="D5964" s="142" t="s">
        <v>105</v>
      </c>
    </row>
    <row r="5965" spans="1:4" x14ac:dyDescent="0.2">
      <c r="A5965" s="143" t="s">
        <v>10414</v>
      </c>
      <c r="B5965" s="10" t="s">
        <v>10412</v>
      </c>
      <c r="C5965" s="143">
        <v>100</v>
      </c>
      <c r="D5965" s="142">
        <v>10</v>
      </c>
    </row>
    <row r="5966" spans="1:4" x14ac:dyDescent="0.2">
      <c r="A5966" s="143" t="s">
        <v>3446</v>
      </c>
      <c r="B5966" s="10" t="s">
        <v>3445</v>
      </c>
      <c r="C5966" s="143">
        <v>20</v>
      </c>
      <c r="D5966" s="142">
        <v>2</v>
      </c>
    </row>
    <row r="5967" spans="1:4" x14ac:dyDescent="0.2">
      <c r="A5967" s="143" t="s">
        <v>6484</v>
      </c>
      <c r="B5967" s="10" t="s">
        <v>6483</v>
      </c>
      <c r="C5967" s="143" t="s">
        <v>105</v>
      </c>
      <c r="D5967" s="142" t="s">
        <v>105</v>
      </c>
    </row>
    <row r="5968" spans="1:4" x14ac:dyDescent="0.2">
      <c r="A5968" s="143" t="s">
        <v>6485</v>
      </c>
      <c r="B5968" s="10" t="s">
        <v>6483</v>
      </c>
      <c r="C5968" s="143">
        <v>1000</v>
      </c>
      <c r="D5968" s="142">
        <v>100</v>
      </c>
    </row>
    <row r="5969" spans="1:4" x14ac:dyDescent="0.2">
      <c r="A5969" s="143" t="s">
        <v>11875</v>
      </c>
      <c r="B5969" s="10" t="s">
        <v>11874</v>
      </c>
      <c r="C5969" s="143" t="s">
        <v>105</v>
      </c>
      <c r="D5969" s="142" t="s">
        <v>105</v>
      </c>
    </row>
    <row r="5970" spans="1:4" x14ac:dyDescent="0.2">
      <c r="A5970" s="143" t="s">
        <v>11876</v>
      </c>
      <c r="B5970" s="10" t="s">
        <v>11874</v>
      </c>
      <c r="C5970" s="143">
        <v>600</v>
      </c>
      <c r="D5970" s="142">
        <v>60</v>
      </c>
    </row>
    <row r="5971" spans="1:4" x14ac:dyDescent="0.2">
      <c r="A5971" s="143" t="s">
        <v>10306</v>
      </c>
      <c r="B5971" s="10" t="s">
        <v>10305</v>
      </c>
      <c r="C5971" s="143">
        <v>270</v>
      </c>
      <c r="D5971" s="142">
        <v>27</v>
      </c>
    </row>
    <row r="5972" spans="1:4" x14ac:dyDescent="0.2">
      <c r="A5972" s="143" t="s">
        <v>10244</v>
      </c>
      <c r="B5972" s="10" t="s">
        <v>10243</v>
      </c>
      <c r="C5972" s="143">
        <v>18</v>
      </c>
      <c r="D5972" s="142">
        <v>1.8</v>
      </c>
    </row>
    <row r="5973" spans="1:4" x14ac:dyDescent="0.2">
      <c r="A5973" s="143" t="s">
        <v>2483</v>
      </c>
      <c r="B5973" s="10" t="s">
        <v>2482</v>
      </c>
      <c r="C5973" s="143" t="s">
        <v>105</v>
      </c>
      <c r="D5973" s="142" t="s">
        <v>105</v>
      </c>
    </row>
    <row r="5974" spans="1:4" x14ac:dyDescent="0.2">
      <c r="A5974" s="143" t="s">
        <v>11205</v>
      </c>
      <c r="B5974" s="10" t="s">
        <v>11204</v>
      </c>
      <c r="C5974" s="143">
        <v>18</v>
      </c>
      <c r="D5974" s="142">
        <v>1.8</v>
      </c>
    </row>
    <row r="5975" spans="1:4" x14ac:dyDescent="0.2">
      <c r="A5975" s="143" t="s">
        <v>10242</v>
      </c>
      <c r="B5975" s="10" t="s">
        <v>10241</v>
      </c>
      <c r="C5975" s="143" t="s">
        <v>105</v>
      </c>
      <c r="D5975" s="142" t="s">
        <v>105</v>
      </c>
    </row>
    <row r="5976" spans="1:4" x14ac:dyDescent="0.2">
      <c r="A5976" s="143" t="s">
        <v>10380</v>
      </c>
      <c r="B5976" s="10" t="s">
        <v>10379</v>
      </c>
      <c r="C5976" s="143" t="s">
        <v>105</v>
      </c>
      <c r="D5976" s="142" t="s">
        <v>105</v>
      </c>
    </row>
    <row r="5977" spans="1:4" x14ac:dyDescent="0.2">
      <c r="A5977" s="143" t="s">
        <v>10381</v>
      </c>
      <c r="B5977" s="10" t="s">
        <v>10379</v>
      </c>
      <c r="C5977" s="143">
        <v>1000</v>
      </c>
      <c r="D5977" s="142">
        <v>100</v>
      </c>
    </row>
    <row r="5978" spans="1:4" x14ac:dyDescent="0.2">
      <c r="A5978" s="143" t="s">
        <v>10137</v>
      </c>
      <c r="B5978" s="10" t="s">
        <v>10136</v>
      </c>
      <c r="C5978" s="143">
        <v>1000</v>
      </c>
      <c r="D5978" s="142">
        <v>100</v>
      </c>
    </row>
    <row r="5979" spans="1:4" x14ac:dyDescent="0.2">
      <c r="A5979" s="143" t="s">
        <v>4629</v>
      </c>
      <c r="B5979" s="10" t="s">
        <v>4628</v>
      </c>
      <c r="C5979" s="143" t="s">
        <v>105</v>
      </c>
      <c r="D5979" s="142" t="s">
        <v>105</v>
      </c>
    </row>
    <row r="5980" spans="1:4" x14ac:dyDescent="0.2">
      <c r="A5980" s="143" t="s">
        <v>4630</v>
      </c>
      <c r="B5980" s="10" t="s">
        <v>4628</v>
      </c>
      <c r="C5980" s="143">
        <v>1000</v>
      </c>
      <c r="D5980" s="142">
        <v>100</v>
      </c>
    </row>
    <row r="5981" spans="1:4" x14ac:dyDescent="0.2">
      <c r="A5981" s="143" t="s">
        <v>729</v>
      </c>
      <c r="B5981" s="10" t="s">
        <v>728</v>
      </c>
      <c r="C5981" s="143" t="s">
        <v>105</v>
      </c>
      <c r="D5981" s="142" t="s">
        <v>105</v>
      </c>
    </row>
    <row r="5982" spans="1:4" x14ac:dyDescent="0.2">
      <c r="A5982" s="143" t="s">
        <v>3565</v>
      </c>
      <c r="B5982" s="10" t="s">
        <v>3564</v>
      </c>
      <c r="C5982" s="143" t="s">
        <v>105</v>
      </c>
      <c r="D5982" s="142" t="s">
        <v>105</v>
      </c>
    </row>
    <row r="5983" spans="1:4" x14ac:dyDescent="0.2">
      <c r="A5983" s="143" t="s">
        <v>10334</v>
      </c>
      <c r="B5983" s="10" t="s">
        <v>10333</v>
      </c>
      <c r="C5983" s="143">
        <v>23000</v>
      </c>
      <c r="D5983" s="142">
        <v>7100</v>
      </c>
    </row>
    <row r="5984" spans="1:4" x14ac:dyDescent="0.2">
      <c r="A5984" s="143" t="s">
        <v>10157</v>
      </c>
      <c r="B5984" s="10" t="s">
        <v>10156</v>
      </c>
      <c r="C5984" s="143">
        <v>5000</v>
      </c>
      <c r="D5984" s="142">
        <v>500</v>
      </c>
    </row>
    <row r="5985" spans="1:4" x14ac:dyDescent="0.2">
      <c r="A5985" s="143" t="s">
        <v>10262</v>
      </c>
      <c r="B5985" s="10" t="s">
        <v>10261</v>
      </c>
      <c r="C5985" s="143">
        <v>5000</v>
      </c>
      <c r="D5985" s="142">
        <v>500</v>
      </c>
    </row>
    <row r="5986" spans="1:4" x14ac:dyDescent="0.2">
      <c r="A5986" s="143" t="s">
        <v>10336</v>
      </c>
      <c r="B5986" s="10" t="s">
        <v>10335</v>
      </c>
      <c r="C5986" s="143" t="s">
        <v>105</v>
      </c>
      <c r="D5986" s="142" t="s">
        <v>105</v>
      </c>
    </row>
    <row r="5987" spans="1:4" x14ac:dyDescent="0.2">
      <c r="A5987" s="143" t="s">
        <v>6571</v>
      </c>
      <c r="B5987" s="10" t="s">
        <v>6570</v>
      </c>
      <c r="C5987" s="143" t="s">
        <v>105</v>
      </c>
      <c r="D5987" s="142" t="s">
        <v>105</v>
      </c>
    </row>
    <row r="5988" spans="1:4" x14ac:dyDescent="0.2">
      <c r="A5988" s="143" t="s">
        <v>10404</v>
      </c>
      <c r="B5988" s="10" t="s">
        <v>10403</v>
      </c>
      <c r="C5988" s="143" t="s">
        <v>105</v>
      </c>
      <c r="D5988" s="142" t="s">
        <v>105</v>
      </c>
    </row>
    <row r="5989" spans="1:4" x14ac:dyDescent="0.2">
      <c r="A5989" s="143" t="s">
        <v>3563</v>
      </c>
      <c r="B5989" s="10" t="s">
        <v>3562</v>
      </c>
      <c r="C5989" s="143" t="s">
        <v>105</v>
      </c>
      <c r="D5989" s="142" t="s">
        <v>105</v>
      </c>
    </row>
    <row r="5990" spans="1:4" x14ac:dyDescent="0.2">
      <c r="A5990" s="143" t="s">
        <v>5094</v>
      </c>
      <c r="B5990" s="10" t="s">
        <v>5093</v>
      </c>
      <c r="C5990" s="143">
        <v>1</v>
      </c>
      <c r="D5990" s="142">
        <v>0.1</v>
      </c>
    </row>
    <row r="5991" spans="1:4" x14ac:dyDescent="0.2">
      <c r="A5991" s="143" t="s">
        <v>9433</v>
      </c>
      <c r="B5991" s="10" t="s">
        <v>9432</v>
      </c>
      <c r="C5991" s="143">
        <v>5</v>
      </c>
      <c r="D5991" s="142">
        <v>0.5</v>
      </c>
    </row>
    <row r="5992" spans="1:4" x14ac:dyDescent="0.2">
      <c r="A5992" s="143" t="s">
        <v>5010</v>
      </c>
      <c r="B5992" s="10" t="s">
        <v>5009</v>
      </c>
      <c r="C5992" s="143" t="s">
        <v>105</v>
      </c>
      <c r="D5992" s="142" t="s">
        <v>105</v>
      </c>
    </row>
    <row r="5993" spans="1:4" x14ac:dyDescent="0.2">
      <c r="A5993" s="143" t="s">
        <v>5042</v>
      </c>
      <c r="B5993" s="10" t="s">
        <v>5041</v>
      </c>
      <c r="C5993" s="143" t="s">
        <v>105</v>
      </c>
      <c r="D5993" s="142" t="s">
        <v>105</v>
      </c>
    </row>
    <row r="5994" spans="1:4" x14ac:dyDescent="0.2">
      <c r="A5994" s="143" t="s">
        <v>5044</v>
      </c>
      <c r="B5994" s="10" t="s">
        <v>5043</v>
      </c>
      <c r="C5994" s="143" t="s">
        <v>105</v>
      </c>
      <c r="D5994" s="142" t="s">
        <v>105</v>
      </c>
    </row>
    <row r="5995" spans="1:4" x14ac:dyDescent="0.2">
      <c r="A5995" s="143" t="s">
        <v>5046</v>
      </c>
      <c r="B5995" s="10" t="s">
        <v>5045</v>
      </c>
      <c r="C5995" s="143" t="s">
        <v>105</v>
      </c>
      <c r="D5995" s="142" t="s">
        <v>105</v>
      </c>
    </row>
    <row r="5996" spans="1:4" x14ac:dyDescent="0.2">
      <c r="A5996" s="143" t="s">
        <v>5048</v>
      </c>
      <c r="B5996" s="10" t="s">
        <v>5047</v>
      </c>
      <c r="C5996" s="143" t="s">
        <v>105</v>
      </c>
      <c r="D5996" s="142" t="s">
        <v>105</v>
      </c>
    </row>
    <row r="5997" spans="1:4" x14ac:dyDescent="0.2">
      <c r="A5997" s="143" t="s">
        <v>5050</v>
      </c>
      <c r="B5997" s="10" t="s">
        <v>5049</v>
      </c>
      <c r="C5997" s="143" t="s">
        <v>105</v>
      </c>
      <c r="D5997" s="142" t="s">
        <v>105</v>
      </c>
    </row>
    <row r="5998" spans="1:4" x14ac:dyDescent="0.2">
      <c r="A5998" s="143" t="s">
        <v>5716</v>
      </c>
      <c r="B5998" s="10" t="s">
        <v>5715</v>
      </c>
      <c r="C5998" s="143" t="s">
        <v>105</v>
      </c>
      <c r="D5998" s="142" t="s">
        <v>105</v>
      </c>
    </row>
    <row r="5999" spans="1:4" x14ac:dyDescent="0.2">
      <c r="A5999" s="143" t="s">
        <v>6670</v>
      </c>
      <c r="B5999" s="10" t="s">
        <v>6669</v>
      </c>
      <c r="C5999" s="143" t="s">
        <v>105</v>
      </c>
      <c r="D5999" s="142" t="s">
        <v>105</v>
      </c>
    </row>
    <row r="6000" spans="1:4" x14ac:dyDescent="0.2">
      <c r="A6000" s="143" t="s">
        <v>7717</v>
      </c>
      <c r="B6000" s="10" t="s">
        <v>7716</v>
      </c>
      <c r="C6000" s="143" t="s">
        <v>105</v>
      </c>
      <c r="D6000" s="142" t="s">
        <v>105</v>
      </c>
    </row>
    <row r="6001" spans="1:4" x14ac:dyDescent="0.2">
      <c r="A6001" s="143" t="s">
        <v>9255</v>
      </c>
      <c r="B6001" s="10" t="s">
        <v>9254</v>
      </c>
      <c r="C6001" s="143" t="s">
        <v>105</v>
      </c>
      <c r="D6001" s="142" t="s">
        <v>105</v>
      </c>
    </row>
    <row r="6002" spans="1:4" x14ac:dyDescent="0.2">
      <c r="A6002" s="143" t="s">
        <v>10187</v>
      </c>
      <c r="B6002" s="10" t="s">
        <v>10186</v>
      </c>
      <c r="C6002" s="143">
        <v>1000</v>
      </c>
      <c r="D6002" s="142">
        <v>100</v>
      </c>
    </row>
    <row r="6003" spans="1:4" x14ac:dyDescent="0.2">
      <c r="A6003" s="143" t="s">
        <v>10264</v>
      </c>
      <c r="B6003" s="10" t="s">
        <v>10263</v>
      </c>
      <c r="C6003" s="143">
        <v>600</v>
      </c>
      <c r="D6003" s="142">
        <v>60</v>
      </c>
    </row>
    <row r="6004" spans="1:4" x14ac:dyDescent="0.2">
      <c r="A6004" s="143" t="s">
        <v>10185</v>
      </c>
      <c r="B6004" s="10" t="s">
        <v>10184</v>
      </c>
      <c r="C6004" s="143">
        <v>600</v>
      </c>
      <c r="D6004" s="142">
        <v>60</v>
      </c>
    </row>
    <row r="6005" spans="1:4" x14ac:dyDescent="0.2">
      <c r="A6005" s="143" t="s">
        <v>11156</v>
      </c>
      <c r="B6005" s="10" t="s">
        <v>11155</v>
      </c>
      <c r="C6005" s="143" t="s">
        <v>105</v>
      </c>
      <c r="D6005" s="142" t="s">
        <v>105</v>
      </c>
    </row>
    <row r="6006" spans="1:4" x14ac:dyDescent="0.2">
      <c r="A6006" s="143" t="s">
        <v>3833</v>
      </c>
      <c r="B6006" s="10" t="s">
        <v>3832</v>
      </c>
      <c r="C6006" s="143" t="s">
        <v>105</v>
      </c>
      <c r="D6006" s="142" t="s">
        <v>105</v>
      </c>
    </row>
    <row r="6007" spans="1:4" x14ac:dyDescent="0.2">
      <c r="A6007" s="143" t="s">
        <v>3834</v>
      </c>
      <c r="B6007" s="10" t="s">
        <v>3832</v>
      </c>
      <c r="C6007" s="143">
        <v>1000</v>
      </c>
      <c r="D6007" s="142">
        <v>100</v>
      </c>
    </row>
    <row r="6008" spans="1:4" x14ac:dyDescent="0.2">
      <c r="A6008" s="143" t="s">
        <v>10183</v>
      </c>
      <c r="B6008" s="10" t="s">
        <v>10182</v>
      </c>
      <c r="C6008" s="143">
        <v>1000</v>
      </c>
      <c r="D6008" s="142">
        <v>100</v>
      </c>
    </row>
    <row r="6009" spans="1:4" x14ac:dyDescent="0.2">
      <c r="A6009" s="143" t="s">
        <v>10302</v>
      </c>
      <c r="B6009" s="10" t="s">
        <v>10301</v>
      </c>
      <c r="C6009" s="143">
        <v>200</v>
      </c>
      <c r="D6009" s="142">
        <v>20</v>
      </c>
    </row>
    <row r="6010" spans="1:4" x14ac:dyDescent="0.2">
      <c r="A6010" s="143" t="s">
        <v>10304</v>
      </c>
      <c r="B6010" s="10" t="s">
        <v>10303</v>
      </c>
      <c r="C6010" s="143">
        <v>1000</v>
      </c>
      <c r="D6010" s="142">
        <v>100</v>
      </c>
    </row>
    <row r="6011" spans="1:4" x14ac:dyDescent="0.2">
      <c r="A6011" s="143" t="s">
        <v>11340</v>
      </c>
      <c r="B6011" s="10" t="s">
        <v>11339</v>
      </c>
      <c r="C6011" s="143">
        <v>600</v>
      </c>
      <c r="D6011" s="142">
        <v>60</v>
      </c>
    </row>
    <row r="6012" spans="1:4" x14ac:dyDescent="0.2">
      <c r="A6012" s="143" t="s">
        <v>2258</v>
      </c>
      <c r="B6012" s="10" t="s">
        <v>2257</v>
      </c>
      <c r="C6012" s="143">
        <v>290</v>
      </c>
      <c r="D6012" s="142">
        <v>3.3</v>
      </c>
    </row>
    <row r="6013" spans="1:4" x14ac:dyDescent="0.2">
      <c r="A6013" s="143" t="s">
        <v>11330</v>
      </c>
      <c r="B6013" s="10" t="s">
        <v>11329</v>
      </c>
      <c r="C6013" s="143" t="s">
        <v>105</v>
      </c>
      <c r="D6013" s="142" t="s">
        <v>105</v>
      </c>
    </row>
    <row r="6014" spans="1:4" x14ac:dyDescent="0.2">
      <c r="A6014" s="143" t="s">
        <v>10360</v>
      </c>
      <c r="B6014" s="10" t="s">
        <v>10359</v>
      </c>
      <c r="C6014" s="143" t="s">
        <v>105</v>
      </c>
      <c r="D6014" s="142" t="s">
        <v>105</v>
      </c>
    </row>
    <row r="6015" spans="1:4" x14ac:dyDescent="0.2">
      <c r="A6015" s="143" t="s">
        <v>10361</v>
      </c>
      <c r="B6015" s="10" t="s">
        <v>10359</v>
      </c>
      <c r="C6015" s="143">
        <v>600</v>
      </c>
      <c r="D6015" s="142">
        <v>60</v>
      </c>
    </row>
    <row r="6016" spans="1:4" x14ac:dyDescent="0.2">
      <c r="A6016" s="143" t="s">
        <v>10402</v>
      </c>
      <c r="B6016" s="10" t="s">
        <v>10401</v>
      </c>
      <c r="C6016" s="143">
        <v>1000</v>
      </c>
      <c r="D6016" s="142">
        <v>100</v>
      </c>
    </row>
    <row r="6017" spans="1:4" x14ac:dyDescent="0.2">
      <c r="A6017" s="143" t="s">
        <v>814</v>
      </c>
      <c r="B6017" s="10" t="s">
        <v>813</v>
      </c>
      <c r="C6017" s="143">
        <v>1000</v>
      </c>
      <c r="D6017" s="142">
        <v>100</v>
      </c>
    </row>
    <row r="6018" spans="1:4" x14ac:dyDescent="0.2">
      <c r="A6018" s="143" t="s">
        <v>10363</v>
      </c>
      <c r="B6018" s="10" t="s">
        <v>10362</v>
      </c>
      <c r="C6018" s="143">
        <v>1000</v>
      </c>
      <c r="D6018" s="142">
        <v>100</v>
      </c>
    </row>
    <row r="6019" spans="1:4" x14ac:dyDescent="0.2">
      <c r="A6019" s="143" t="s">
        <v>11287</v>
      </c>
      <c r="B6019" s="10" t="s">
        <v>11286</v>
      </c>
      <c r="C6019" s="143">
        <v>1000</v>
      </c>
      <c r="D6019" s="142">
        <v>100</v>
      </c>
    </row>
    <row r="6020" spans="1:4" x14ac:dyDescent="0.2">
      <c r="A6020" s="143" t="s">
        <v>5040</v>
      </c>
      <c r="B6020" s="10" t="s">
        <v>5039</v>
      </c>
      <c r="C6020" s="143" t="s">
        <v>105</v>
      </c>
      <c r="D6020" s="142" t="s">
        <v>105</v>
      </c>
    </row>
    <row r="6021" spans="1:4" x14ac:dyDescent="0.2">
      <c r="A6021" s="143" t="s">
        <v>10818</v>
      </c>
      <c r="B6021" s="10" t="s">
        <v>10817</v>
      </c>
      <c r="C6021" s="143" t="s">
        <v>105</v>
      </c>
      <c r="D6021" s="142" t="s">
        <v>105</v>
      </c>
    </row>
    <row r="6022" spans="1:4" x14ac:dyDescent="0.2">
      <c r="A6022" s="143" t="s">
        <v>10358</v>
      </c>
      <c r="B6022" s="10" t="s">
        <v>10357</v>
      </c>
      <c r="C6022" s="143">
        <v>1000</v>
      </c>
      <c r="D6022" s="142">
        <v>100</v>
      </c>
    </row>
    <row r="6023" spans="1:4" x14ac:dyDescent="0.2">
      <c r="A6023" s="143" t="s">
        <v>1341</v>
      </c>
      <c r="B6023" s="10" t="s">
        <v>1340</v>
      </c>
      <c r="C6023" s="143">
        <v>20</v>
      </c>
      <c r="D6023" s="142">
        <v>2</v>
      </c>
    </row>
    <row r="6024" spans="1:4" x14ac:dyDescent="0.2">
      <c r="A6024" s="143" t="s">
        <v>10411</v>
      </c>
      <c r="B6024" s="10" t="s">
        <v>10410</v>
      </c>
      <c r="C6024" s="143" t="s">
        <v>105</v>
      </c>
      <c r="D6024" s="142" t="s">
        <v>105</v>
      </c>
    </row>
    <row r="6025" spans="1:4" x14ac:dyDescent="0.2">
      <c r="A6025" s="143" t="s">
        <v>10201</v>
      </c>
      <c r="B6025" s="10" t="s">
        <v>10200</v>
      </c>
      <c r="C6025" s="143" t="s">
        <v>105</v>
      </c>
      <c r="D6025" s="142" t="s">
        <v>105</v>
      </c>
    </row>
    <row r="6026" spans="1:4" x14ac:dyDescent="0.2">
      <c r="A6026" s="143" t="s">
        <v>2036</v>
      </c>
      <c r="B6026" s="10" t="s">
        <v>2035</v>
      </c>
      <c r="C6026" s="143" t="s">
        <v>105</v>
      </c>
      <c r="D6026" s="142" t="s">
        <v>105</v>
      </c>
    </row>
    <row r="6027" spans="1:4" x14ac:dyDescent="0.2">
      <c r="A6027" s="143" t="s">
        <v>10230</v>
      </c>
      <c r="B6027" s="10" t="s">
        <v>10229</v>
      </c>
      <c r="C6027" s="143" t="s">
        <v>105</v>
      </c>
      <c r="D6027" s="142" t="s">
        <v>105</v>
      </c>
    </row>
    <row r="6028" spans="1:4" x14ac:dyDescent="0.2">
      <c r="A6028" s="143" t="s">
        <v>10196</v>
      </c>
      <c r="B6028" s="10" t="s">
        <v>10195</v>
      </c>
      <c r="C6028" s="143" t="s">
        <v>105</v>
      </c>
      <c r="D6028" s="142" t="s">
        <v>105</v>
      </c>
    </row>
    <row r="6029" spans="1:4" x14ac:dyDescent="0.2">
      <c r="A6029" s="143" t="s">
        <v>10197</v>
      </c>
      <c r="B6029" s="10" t="s">
        <v>10195</v>
      </c>
      <c r="C6029" s="143">
        <v>370</v>
      </c>
      <c r="D6029" s="142">
        <v>37</v>
      </c>
    </row>
    <row r="6030" spans="1:4" x14ac:dyDescent="0.2">
      <c r="A6030" s="143" t="s">
        <v>10191</v>
      </c>
      <c r="B6030" s="10" t="s">
        <v>10190</v>
      </c>
      <c r="C6030" s="143" t="s">
        <v>105</v>
      </c>
      <c r="D6030" s="142" t="s">
        <v>105</v>
      </c>
    </row>
    <row r="6031" spans="1:4" x14ac:dyDescent="0.2">
      <c r="A6031" s="143" t="s">
        <v>1173</v>
      </c>
      <c r="B6031" s="10" t="s">
        <v>1172</v>
      </c>
      <c r="C6031" s="143">
        <v>200</v>
      </c>
      <c r="D6031" s="142">
        <v>20</v>
      </c>
    </row>
    <row r="6032" spans="1:4" x14ac:dyDescent="0.2">
      <c r="A6032" s="143" t="s">
        <v>1715</v>
      </c>
      <c r="B6032" s="10" t="s">
        <v>1714</v>
      </c>
      <c r="C6032" s="143">
        <v>2200</v>
      </c>
      <c r="D6032" s="142">
        <v>220</v>
      </c>
    </row>
    <row r="6033" spans="1:4" x14ac:dyDescent="0.2">
      <c r="A6033" s="143" t="s">
        <v>3811</v>
      </c>
      <c r="B6033" s="10" t="s">
        <v>3810</v>
      </c>
      <c r="C6033" s="143" t="s">
        <v>105</v>
      </c>
      <c r="D6033" s="142" t="s">
        <v>105</v>
      </c>
    </row>
    <row r="6034" spans="1:4" x14ac:dyDescent="0.2">
      <c r="A6034" s="143" t="s">
        <v>3812</v>
      </c>
      <c r="B6034" s="10" t="s">
        <v>3810</v>
      </c>
      <c r="C6034" s="143">
        <v>1000</v>
      </c>
      <c r="D6034" s="142">
        <v>100</v>
      </c>
    </row>
    <row r="6035" spans="1:4" x14ac:dyDescent="0.2">
      <c r="A6035" s="143" t="s">
        <v>3808</v>
      </c>
      <c r="B6035" s="10" t="s">
        <v>3807</v>
      </c>
      <c r="C6035" s="143" t="s">
        <v>105</v>
      </c>
      <c r="D6035" s="142" t="s">
        <v>105</v>
      </c>
    </row>
    <row r="6036" spans="1:4" x14ac:dyDescent="0.2">
      <c r="A6036" s="143" t="s">
        <v>3809</v>
      </c>
      <c r="B6036" s="10" t="s">
        <v>3807</v>
      </c>
      <c r="C6036" s="143">
        <v>1000</v>
      </c>
      <c r="D6036" s="142">
        <v>100</v>
      </c>
    </row>
    <row r="6037" spans="1:4" x14ac:dyDescent="0.2">
      <c r="A6037" s="143" t="s">
        <v>1181</v>
      </c>
      <c r="B6037" s="10" t="s">
        <v>1180</v>
      </c>
      <c r="C6037" s="143">
        <v>20</v>
      </c>
      <c r="D6037" s="142">
        <v>2</v>
      </c>
    </row>
    <row r="6038" spans="1:4" x14ac:dyDescent="0.2">
      <c r="A6038" s="143" t="s">
        <v>10639</v>
      </c>
      <c r="B6038" s="10" t="s">
        <v>10638</v>
      </c>
      <c r="C6038" s="143">
        <v>400</v>
      </c>
      <c r="D6038" s="142">
        <v>40</v>
      </c>
    </row>
    <row r="6039" spans="1:4" x14ac:dyDescent="0.2">
      <c r="A6039" s="143" t="s">
        <v>10274</v>
      </c>
      <c r="B6039" s="10" t="s">
        <v>10273</v>
      </c>
      <c r="C6039" s="143" t="s">
        <v>105</v>
      </c>
      <c r="D6039" s="142" t="s">
        <v>105</v>
      </c>
    </row>
    <row r="6040" spans="1:4" x14ac:dyDescent="0.2">
      <c r="A6040" s="143" t="s">
        <v>10275</v>
      </c>
      <c r="B6040" s="10" t="s">
        <v>10273</v>
      </c>
      <c r="C6040" s="143">
        <v>1000</v>
      </c>
      <c r="D6040" s="142">
        <v>100</v>
      </c>
    </row>
    <row r="6041" spans="1:4" x14ac:dyDescent="0.2">
      <c r="A6041" s="143" t="s">
        <v>9353</v>
      </c>
      <c r="B6041" s="10" t="s">
        <v>9352</v>
      </c>
      <c r="C6041" s="143" t="s">
        <v>105</v>
      </c>
      <c r="D6041" s="142" t="s">
        <v>105</v>
      </c>
    </row>
    <row r="6042" spans="1:4" x14ac:dyDescent="0.2">
      <c r="A6042" s="143" t="s">
        <v>9354</v>
      </c>
      <c r="B6042" s="10" t="s">
        <v>9352</v>
      </c>
      <c r="C6042" s="143">
        <v>600</v>
      </c>
      <c r="D6042" s="142">
        <v>60</v>
      </c>
    </row>
    <row r="6043" spans="1:4" x14ac:dyDescent="0.2">
      <c r="A6043" s="143" t="s">
        <v>10345</v>
      </c>
      <c r="B6043" s="10" t="s">
        <v>10344</v>
      </c>
      <c r="C6043" s="143">
        <v>8.1</v>
      </c>
      <c r="D6043" s="142">
        <v>0.55000000000000004</v>
      </c>
    </row>
    <row r="6044" spans="1:4" x14ac:dyDescent="0.2">
      <c r="A6044" s="143" t="s">
        <v>4309</v>
      </c>
      <c r="B6044" s="10" t="s">
        <v>4308</v>
      </c>
      <c r="C6044" s="143" t="s">
        <v>105</v>
      </c>
      <c r="D6044" s="142" t="s">
        <v>105</v>
      </c>
    </row>
    <row r="6045" spans="1:4" x14ac:dyDescent="0.2">
      <c r="A6045" s="143" t="s">
        <v>4310</v>
      </c>
      <c r="B6045" s="10" t="s">
        <v>4308</v>
      </c>
      <c r="C6045" s="143">
        <v>600</v>
      </c>
      <c r="D6045" s="142">
        <v>60</v>
      </c>
    </row>
    <row r="6046" spans="1:4" x14ac:dyDescent="0.2">
      <c r="A6046" s="143" t="s">
        <v>6517</v>
      </c>
      <c r="B6046" s="10" t="s">
        <v>6516</v>
      </c>
      <c r="C6046" s="143" t="s">
        <v>105</v>
      </c>
      <c r="D6046" s="142" t="s">
        <v>105</v>
      </c>
    </row>
    <row r="6047" spans="1:4" x14ac:dyDescent="0.2">
      <c r="A6047" s="143" t="s">
        <v>6518</v>
      </c>
      <c r="B6047" s="10" t="s">
        <v>6516</v>
      </c>
      <c r="C6047" s="143">
        <v>600</v>
      </c>
      <c r="D6047" s="142">
        <v>60</v>
      </c>
    </row>
    <row r="6048" spans="1:4" x14ac:dyDescent="0.2">
      <c r="A6048" s="143" t="s">
        <v>10178</v>
      </c>
      <c r="B6048" s="10" t="s">
        <v>10177</v>
      </c>
      <c r="C6048" s="143">
        <v>1000</v>
      </c>
      <c r="D6048" s="142">
        <v>100</v>
      </c>
    </row>
    <row r="6049" spans="1:4" x14ac:dyDescent="0.2">
      <c r="A6049" s="143" t="s">
        <v>9360</v>
      </c>
      <c r="B6049" s="10" t="s">
        <v>9359</v>
      </c>
      <c r="C6049" s="143" t="s">
        <v>105</v>
      </c>
      <c r="D6049" s="142" t="s">
        <v>105</v>
      </c>
    </row>
    <row r="6050" spans="1:4" x14ac:dyDescent="0.2">
      <c r="A6050" s="143" t="s">
        <v>8423</v>
      </c>
      <c r="B6050" s="10" t="s">
        <v>8422</v>
      </c>
      <c r="C6050" s="143" t="s">
        <v>105</v>
      </c>
      <c r="D6050" s="142" t="s">
        <v>105</v>
      </c>
    </row>
    <row r="6051" spans="1:4" x14ac:dyDescent="0.2">
      <c r="A6051" s="143" t="s">
        <v>8751</v>
      </c>
      <c r="B6051" s="10" t="s">
        <v>8750</v>
      </c>
      <c r="C6051" s="143">
        <v>600</v>
      </c>
      <c r="D6051" s="142">
        <v>60</v>
      </c>
    </row>
    <row r="6052" spans="1:4" x14ac:dyDescent="0.2">
      <c r="A6052" s="143" t="s">
        <v>10385</v>
      </c>
      <c r="B6052" s="10" t="s">
        <v>10384</v>
      </c>
      <c r="C6052" s="143">
        <v>1000</v>
      </c>
      <c r="D6052" s="142">
        <v>100</v>
      </c>
    </row>
    <row r="6053" spans="1:4" x14ac:dyDescent="0.2">
      <c r="A6053" s="143" t="s">
        <v>8657</v>
      </c>
      <c r="B6053" s="10" t="s">
        <v>8656</v>
      </c>
      <c r="C6053" s="143">
        <v>1000</v>
      </c>
      <c r="D6053" s="142">
        <v>100</v>
      </c>
    </row>
    <row r="6054" spans="1:4" x14ac:dyDescent="0.2">
      <c r="A6054" s="143" t="s">
        <v>10288</v>
      </c>
      <c r="B6054" s="10" t="s">
        <v>10287</v>
      </c>
      <c r="C6054" s="143">
        <v>600</v>
      </c>
      <c r="D6054" s="142">
        <v>60</v>
      </c>
    </row>
    <row r="6055" spans="1:4" x14ac:dyDescent="0.2">
      <c r="A6055" s="143" t="s">
        <v>8631</v>
      </c>
      <c r="B6055" s="10" t="s">
        <v>8630</v>
      </c>
      <c r="C6055" s="143" t="s">
        <v>105</v>
      </c>
      <c r="D6055" s="142" t="s">
        <v>105</v>
      </c>
    </row>
    <row r="6056" spans="1:4" x14ac:dyDescent="0.2">
      <c r="A6056" s="143" t="s">
        <v>3838</v>
      </c>
      <c r="B6056" s="10" t="s">
        <v>3837</v>
      </c>
      <c r="C6056" s="143">
        <v>1000</v>
      </c>
      <c r="D6056" s="142">
        <v>100</v>
      </c>
    </row>
    <row r="6057" spans="1:4" x14ac:dyDescent="0.2">
      <c r="A6057" s="143" t="s">
        <v>10298</v>
      </c>
      <c r="B6057" s="10" t="s">
        <v>10297</v>
      </c>
      <c r="C6057" s="143">
        <v>1000</v>
      </c>
      <c r="D6057" s="142">
        <v>100</v>
      </c>
    </row>
    <row r="6058" spans="1:4" x14ac:dyDescent="0.2">
      <c r="A6058" s="143" t="s">
        <v>3468</v>
      </c>
      <c r="B6058" s="10" t="s">
        <v>3467</v>
      </c>
      <c r="C6058" s="143">
        <v>2750</v>
      </c>
      <c r="D6058" s="142">
        <v>275</v>
      </c>
    </row>
    <row r="6059" spans="1:4" x14ac:dyDescent="0.2">
      <c r="A6059" s="143" t="s">
        <v>10391</v>
      </c>
      <c r="B6059" s="10" t="s">
        <v>10390</v>
      </c>
      <c r="C6059" s="143" t="s">
        <v>105</v>
      </c>
      <c r="D6059" s="142" t="s">
        <v>105</v>
      </c>
    </row>
    <row r="6060" spans="1:4" x14ac:dyDescent="0.2">
      <c r="A6060" s="143" t="s">
        <v>3885</v>
      </c>
      <c r="B6060" s="10" t="s">
        <v>3884</v>
      </c>
      <c r="C6060" s="143" t="s">
        <v>105</v>
      </c>
      <c r="D6060" s="142" t="s">
        <v>105</v>
      </c>
    </row>
    <row r="6061" spans="1:4" x14ac:dyDescent="0.2">
      <c r="A6061" s="143" t="s">
        <v>3886</v>
      </c>
      <c r="B6061" s="10" t="s">
        <v>3884</v>
      </c>
      <c r="C6061" s="143">
        <v>1000</v>
      </c>
      <c r="D6061" s="142">
        <v>100</v>
      </c>
    </row>
    <row r="6062" spans="1:4" x14ac:dyDescent="0.2">
      <c r="A6062" s="143" t="s">
        <v>10367</v>
      </c>
      <c r="B6062" s="10" t="s">
        <v>10366</v>
      </c>
      <c r="C6062" s="143">
        <v>180</v>
      </c>
      <c r="D6062" s="142">
        <v>18</v>
      </c>
    </row>
    <row r="6063" spans="1:4" x14ac:dyDescent="0.2">
      <c r="A6063" s="143" t="s">
        <v>3856</v>
      </c>
      <c r="B6063" s="10" t="s">
        <v>3855</v>
      </c>
      <c r="C6063" s="143" t="s">
        <v>105</v>
      </c>
      <c r="D6063" s="142" t="s">
        <v>105</v>
      </c>
    </row>
    <row r="6064" spans="1:4" x14ac:dyDescent="0.2">
      <c r="A6064" s="143" t="s">
        <v>4085</v>
      </c>
      <c r="B6064" s="10" t="s">
        <v>4084</v>
      </c>
      <c r="C6064" s="143" t="s">
        <v>105</v>
      </c>
      <c r="D6064" s="142" t="s">
        <v>105</v>
      </c>
    </row>
    <row r="6065" spans="1:4" x14ac:dyDescent="0.2">
      <c r="A6065" s="143" t="s">
        <v>10339</v>
      </c>
      <c r="B6065" s="10" t="s">
        <v>10338</v>
      </c>
      <c r="C6065" s="143" t="s">
        <v>105</v>
      </c>
      <c r="D6065" s="142" t="s">
        <v>105</v>
      </c>
    </row>
    <row r="6066" spans="1:4" x14ac:dyDescent="0.2">
      <c r="A6066" s="143" t="s">
        <v>1116</v>
      </c>
      <c r="B6066" s="10" t="s">
        <v>1115</v>
      </c>
      <c r="C6066" s="143">
        <v>375</v>
      </c>
      <c r="D6066" s="142">
        <v>38</v>
      </c>
    </row>
    <row r="6067" spans="1:4" x14ac:dyDescent="0.2">
      <c r="A6067" s="143" t="s">
        <v>10226</v>
      </c>
      <c r="B6067" s="10" t="s">
        <v>10225</v>
      </c>
      <c r="C6067" s="143">
        <v>8.1</v>
      </c>
      <c r="D6067" s="142">
        <v>0.55000000000000004</v>
      </c>
    </row>
    <row r="6068" spans="1:4" x14ac:dyDescent="0.2">
      <c r="A6068" s="143" t="s">
        <v>3682</v>
      </c>
      <c r="B6068" s="10" t="s">
        <v>3681</v>
      </c>
      <c r="C6068" s="143">
        <v>3500</v>
      </c>
      <c r="D6068" s="142">
        <v>350</v>
      </c>
    </row>
    <row r="6069" spans="1:4" x14ac:dyDescent="0.2">
      <c r="A6069" s="143" t="s">
        <v>4833</v>
      </c>
      <c r="B6069" s="10" t="s">
        <v>4832</v>
      </c>
      <c r="C6069" s="143">
        <v>3500</v>
      </c>
      <c r="D6069" s="142">
        <v>350</v>
      </c>
    </row>
    <row r="6070" spans="1:4" x14ac:dyDescent="0.2">
      <c r="A6070" s="143" t="s">
        <v>4837</v>
      </c>
      <c r="B6070" s="10" t="s">
        <v>4836</v>
      </c>
      <c r="C6070" s="143">
        <v>3500</v>
      </c>
      <c r="D6070" s="142">
        <v>350</v>
      </c>
    </row>
    <row r="6071" spans="1:4" x14ac:dyDescent="0.2">
      <c r="A6071" s="143" t="s">
        <v>5498</v>
      </c>
      <c r="B6071" s="10" t="s">
        <v>5497</v>
      </c>
      <c r="C6071" s="143" t="s">
        <v>105</v>
      </c>
      <c r="D6071" s="142" t="s">
        <v>105</v>
      </c>
    </row>
    <row r="6072" spans="1:4" x14ac:dyDescent="0.2">
      <c r="A6072" s="143" t="s">
        <v>10155</v>
      </c>
      <c r="B6072" s="10" t="s">
        <v>10154</v>
      </c>
      <c r="C6072" s="143">
        <v>8.1</v>
      </c>
      <c r="D6072" s="142">
        <v>0.55000000000000004</v>
      </c>
    </row>
    <row r="6073" spans="1:4" x14ac:dyDescent="0.2">
      <c r="A6073" s="143" t="s">
        <v>3422</v>
      </c>
      <c r="B6073" s="10" t="s">
        <v>3421</v>
      </c>
      <c r="C6073" s="143" t="s">
        <v>105</v>
      </c>
      <c r="D6073" s="142" t="s">
        <v>105</v>
      </c>
    </row>
    <row r="6074" spans="1:4" x14ac:dyDescent="0.2">
      <c r="A6074" s="143" t="s">
        <v>3423</v>
      </c>
      <c r="B6074" s="10" t="s">
        <v>3421</v>
      </c>
      <c r="C6074" s="143">
        <v>1000</v>
      </c>
      <c r="D6074" s="142">
        <v>100</v>
      </c>
    </row>
    <row r="6075" spans="1:4" x14ac:dyDescent="0.2">
      <c r="A6075" s="143" t="s">
        <v>1711</v>
      </c>
      <c r="B6075" s="10" t="s">
        <v>1710</v>
      </c>
      <c r="C6075" s="143">
        <v>420</v>
      </c>
      <c r="D6075" s="142">
        <v>42</v>
      </c>
    </row>
    <row r="6076" spans="1:4" x14ac:dyDescent="0.2">
      <c r="A6076" s="143" t="s">
        <v>8642</v>
      </c>
      <c r="B6076" s="10" t="s">
        <v>8641</v>
      </c>
      <c r="C6076" s="143" t="s">
        <v>105</v>
      </c>
      <c r="D6076" s="142" t="s">
        <v>105</v>
      </c>
    </row>
    <row r="6077" spans="1:4" x14ac:dyDescent="0.2">
      <c r="A6077" s="143" t="s">
        <v>8643</v>
      </c>
      <c r="B6077" s="10" t="s">
        <v>8641</v>
      </c>
      <c r="C6077" s="143">
        <v>1000</v>
      </c>
      <c r="D6077" s="142">
        <v>100</v>
      </c>
    </row>
    <row r="6078" spans="1:4" x14ac:dyDescent="0.2">
      <c r="A6078" s="143" t="s">
        <v>11207</v>
      </c>
      <c r="B6078" s="10" t="s">
        <v>11206</v>
      </c>
      <c r="C6078" s="143" t="s">
        <v>105</v>
      </c>
      <c r="D6078" s="142" t="s">
        <v>105</v>
      </c>
    </row>
    <row r="6079" spans="1:4" x14ac:dyDescent="0.2">
      <c r="A6079" s="143" t="s">
        <v>3803</v>
      </c>
      <c r="B6079" s="10" t="s">
        <v>3802</v>
      </c>
      <c r="C6079" s="143" t="s">
        <v>105</v>
      </c>
      <c r="D6079" s="142" t="s">
        <v>105</v>
      </c>
    </row>
    <row r="6080" spans="1:4" x14ac:dyDescent="0.2">
      <c r="A6080" s="143" t="s">
        <v>5061</v>
      </c>
      <c r="B6080" s="10" t="s">
        <v>5060</v>
      </c>
      <c r="C6080" s="143">
        <v>600</v>
      </c>
      <c r="D6080" s="142">
        <v>60</v>
      </c>
    </row>
    <row r="6081" spans="1:4" x14ac:dyDescent="0.2">
      <c r="A6081" s="143" t="s">
        <v>4164</v>
      </c>
      <c r="B6081" s="10" t="s">
        <v>4163</v>
      </c>
      <c r="C6081" s="143">
        <v>2200</v>
      </c>
      <c r="D6081" s="142">
        <v>180</v>
      </c>
    </row>
    <row r="6082" spans="1:4" x14ac:dyDescent="0.2">
      <c r="A6082" s="143" t="s">
        <v>9649</v>
      </c>
      <c r="B6082" s="10" t="s">
        <v>9648</v>
      </c>
      <c r="C6082" s="143" t="s">
        <v>105</v>
      </c>
      <c r="D6082" s="142" t="s">
        <v>105</v>
      </c>
    </row>
    <row r="6083" spans="1:4" x14ac:dyDescent="0.2">
      <c r="A6083" s="143" t="s">
        <v>9650</v>
      </c>
      <c r="B6083" s="10" t="s">
        <v>9648</v>
      </c>
      <c r="C6083" s="143">
        <v>1000</v>
      </c>
      <c r="D6083" s="142">
        <v>100</v>
      </c>
    </row>
    <row r="6084" spans="1:4" x14ac:dyDescent="0.2">
      <c r="A6084" s="143" t="s">
        <v>7134</v>
      </c>
      <c r="B6084" s="10" t="s">
        <v>7133</v>
      </c>
      <c r="C6084" s="143" t="s">
        <v>105</v>
      </c>
      <c r="D6084" s="142" t="s">
        <v>105</v>
      </c>
    </row>
    <row r="6085" spans="1:4" x14ac:dyDescent="0.2">
      <c r="A6085" s="143" t="s">
        <v>7135</v>
      </c>
      <c r="B6085" s="10" t="s">
        <v>7133</v>
      </c>
      <c r="C6085" s="143">
        <v>1000</v>
      </c>
      <c r="D6085" s="142">
        <v>100</v>
      </c>
    </row>
    <row r="6086" spans="1:4" x14ac:dyDescent="0.2">
      <c r="A6086" s="143" t="s">
        <v>7618</v>
      </c>
      <c r="B6086" s="10" t="s">
        <v>7617</v>
      </c>
      <c r="C6086" s="143">
        <v>1800</v>
      </c>
      <c r="D6086" s="142">
        <v>180</v>
      </c>
    </row>
    <row r="6087" spans="1:4" x14ac:dyDescent="0.2">
      <c r="A6087" s="143" t="s">
        <v>11888</v>
      </c>
      <c r="B6087" s="10" t="s">
        <v>11887</v>
      </c>
      <c r="C6087" s="143">
        <v>0.7</v>
      </c>
      <c r="D6087" s="142">
        <v>0.1</v>
      </c>
    </row>
    <row r="6088" spans="1:4" x14ac:dyDescent="0.2">
      <c r="A6088" s="143" t="s">
        <v>9553</v>
      </c>
      <c r="B6088" s="10" t="s">
        <v>9552</v>
      </c>
      <c r="C6088" s="143">
        <v>10</v>
      </c>
      <c r="D6088" s="142">
        <v>1</v>
      </c>
    </row>
    <row r="6089" spans="1:4" x14ac:dyDescent="0.2">
      <c r="A6089" s="143" t="s">
        <v>637</v>
      </c>
      <c r="B6089" s="10" t="s">
        <v>636</v>
      </c>
      <c r="C6089" s="143">
        <v>24</v>
      </c>
      <c r="D6089" s="142">
        <v>2.4</v>
      </c>
    </row>
    <row r="6090" spans="1:4" x14ac:dyDescent="0.2">
      <c r="A6090" s="143" t="s">
        <v>5666</v>
      </c>
      <c r="B6090" s="10" t="s">
        <v>5665</v>
      </c>
      <c r="C6090" s="143">
        <v>3500</v>
      </c>
      <c r="D6090" s="142">
        <v>350</v>
      </c>
    </row>
    <row r="6091" spans="1:4" x14ac:dyDescent="0.2">
      <c r="A6091" s="143" t="s">
        <v>9073</v>
      </c>
      <c r="B6091" s="10" t="s">
        <v>9072</v>
      </c>
      <c r="C6091" s="143">
        <v>440</v>
      </c>
      <c r="D6091" s="142">
        <v>50</v>
      </c>
    </row>
    <row r="6092" spans="1:4" x14ac:dyDescent="0.2">
      <c r="A6092" s="143" t="s">
        <v>10759</v>
      </c>
      <c r="B6092" s="10" t="s">
        <v>10758</v>
      </c>
      <c r="C6092" s="143">
        <v>260</v>
      </c>
      <c r="D6092" s="142">
        <v>26</v>
      </c>
    </row>
    <row r="6093" spans="1:4" x14ac:dyDescent="0.2">
      <c r="A6093" s="143" t="s">
        <v>3380</v>
      </c>
      <c r="B6093" s="10" t="s">
        <v>3379</v>
      </c>
      <c r="C6093" s="143">
        <v>410</v>
      </c>
      <c r="D6093" s="142">
        <v>41</v>
      </c>
    </row>
    <row r="6094" spans="1:4" x14ac:dyDescent="0.2">
      <c r="A6094" s="143" t="s">
        <v>8061</v>
      </c>
      <c r="B6094" s="10" t="s">
        <v>8060</v>
      </c>
      <c r="C6094" s="143" t="s">
        <v>105</v>
      </c>
      <c r="D6094" s="142" t="s">
        <v>105</v>
      </c>
    </row>
    <row r="6095" spans="1:4" x14ac:dyDescent="0.2">
      <c r="A6095" s="143" t="s">
        <v>8062</v>
      </c>
      <c r="B6095" s="10" t="s">
        <v>8060</v>
      </c>
      <c r="C6095" s="143">
        <v>1000</v>
      </c>
      <c r="D6095" s="142">
        <v>100</v>
      </c>
    </row>
    <row r="6096" spans="1:4" x14ac:dyDescent="0.2">
      <c r="A6096" s="143" t="s">
        <v>6623</v>
      </c>
      <c r="B6096" s="10" t="s">
        <v>6622</v>
      </c>
      <c r="C6096" s="143">
        <v>280</v>
      </c>
      <c r="D6096" s="142">
        <v>28</v>
      </c>
    </row>
    <row r="6097" spans="1:4" x14ac:dyDescent="0.2">
      <c r="A6097" s="143" t="s">
        <v>2378</v>
      </c>
      <c r="B6097" s="10" t="s">
        <v>2377</v>
      </c>
      <c r="C6097" s="143">
        <v>200</v>
      </c>
      <c r="D6097" s="142">
        <v>20</v>
      </c>
    </row>
    <row r="6098" spans="1:4" x14ac:dyDescent="0.2">
      <c r="A6098" s="143" t="s">
        <v>2058</v>
      </c>
      <c r="B6098" s="10" t="s">
        <v>2057</v>
      </c>
      <c r="C6098" s="143">
        <v>50</v>
      </c>
      <c r="D6098" s="142">
        <v>5</v>
      </c>
    </row>
    <row r="6099" spans="1:4" x14ac:dyDescent="0.2">
      <c r="A6099" s="143" t="s">
        <v>2410</v>
      </c>
      <c r="B6099" s="10" t="s">
        <v>2409</v>
      </c>
      <c r="C6099" s="143">
        <v>0.05</v>
      </c>
      <c r="D6099" s="142">
        <v>5.0000000000000001E-3</v>
      </c>
    </row>
    <row r="6100" spans="1:4" x14ac:dyDescent="0.2">
      <c r="A6100" s="143" t="s">
        <v>3372</v>
      </c>
      <c r="B6100" s="10" t="s">
        <v>3371</v>
      </c>
      <c r="C6100" s="143">
        <v>260</v>
      </c>
      <c r="D6100" s="142">
        <v>26</v>
      </c>
    </row>
    <row r="6101" spans="1:4" x14ac:dyDescent="0.2">
      <c r="A6101" s="143" t="s">
        <v>2394</v>
      </c>
      <c r="B6101" s="10" t="s">
        <v>2393</v>
      </c>
      <c r="C6101" s="143">
        <v>260</v>
      </c>
      <c r="D6101" s="142">
        <v>26</v>
      </c>
    </row>
    <row r="6102" spans="1:4" x14ac:dyDescent="0.2">
      <c r="A6102" s="143" t="s">
        <v>5494</v>
      </c>
      <c r="B6102" s="10" t="s">
        <v>5493</v>
      </c>
      <c r="C6102" s="143" t="s">
        <v>105</v>
      </c>
      <c r="D6102" s="142" t="s">
        <v>105</v>
      </c>
    </row>
    <row r="6103" spans="1:4" x14ac:dyDescent="0.2">
      <c r="A6103" s="143" t="s">
        <v>8951</v>
      </c>
      <c r="B6103" s="10" t="s">
        <v>8950</v>
      </c>
      <c r="C6103" s="143">
        <v>100</v>
      </c>
      <c r="D6103" s="142">
        <v>10</v>
      </c>
    </row>
    <row r="6104" spans="1:4" x14ac:dyDescent="0.2">
      <c r="A6104" s="143" t="s">
        <v>2422</v>
      </c>
      <c r="B6104" s="10" t="s">
        <v>2421</v>
      </c>
      <c r="C6104" s="143">
        <v>170</v>
      </c>
      <c r="D6104" s="142">
        <v>17</v>
      </c>
    </row>
    <row r="6105" spans="1:4" x14ac:dyDescent="0.2">
      <c r="A6105" s="143" t="s">
        <v>11302</v>
      </c>
      <c r="B6105" s="10" t="s">
        <v>11301</v>
      </c>
      <c r="C6105" s="143">
        <v>100</v>
      </c>
      <c r="D6105" s="142">
        <v>10</v>
      </c>
    </row>
    <row r="6106" spans="1:4" x14ac:dyDescent="0.2">
      <c r="A6106" s="143" t="s">
        <v>3956</v>
      </c>
      <c r="B6106" s="10" t="s">
        <v>3955</v>
      </c>
      <c r="C6106" s="143">
        <v>400</v>
      </c>
      <c r="D6106" s="142">
        <v>40</v>
      </c>
    </row>
    <row r="6107" spans="1:4" x14ac:dyDescent="0.2">
      <c r="A6107" s="143" t="s">
        <v>3981</v>
      </c>
      <c r="B6107" s="10" t="s">
        <v>3980</v>
      </c>
      <c r="C6107" s="143">
        <v>100</v>
      </c>
      <c r="D6107" s="142">
        <v>10</v>
      </c>
    </row>
    <row r="6108" spans="1:4" x14ac:dyDescent="0.2">
      <c r="A6108" s="143" t="s">
        <v>5391</v>
      </c>
      <c r="B6108" s="10" t="s">
        <v>5390</v>
      </c>
      <c r="C6108" s="143">
        <v>0.21</v>
      </c>
      <c r="D6108" s="142">
        <v>1.6999999999999999E-3</v>
      </c>
    </row>
    <row r="6109" spans="1:4" x14ac:dyDescent="0.2">
      <c r="A6109" s="143" t="s">
        <v>8392</v>
      </c>
      <c r="B6109" s="10" t="s">
        <v>8391</v>
      </c>
      <c r="C6109" s="143">
        <v>40</v>
      </c>
      <c r="D6109" s="142">
        <v>4</v>
      </c>
    </row>
    <row r="6110" spans="1:4" x14ac:dyDescent="0.2">
      <c r="A6110" s="143" t="s">
        <v>3932</v>
      </c>
      <c r="B6110" s="10" t="s">
        <v>3931</v>
      </c>
      <c r="C6110" s="143" t="s">
        <v>105</v>
      </c>
      <c r="D6110" s="142" t="s">
        <v>105</v>
      </c>
    </row>
    <row r="6111" spans="1:4" x14ac:dyDescent="0.2">
      <c r="A6111" s="143" t="s">
        <v>3933</v>
      </c>
      <c r="B6111" s="10" t="s">
        <v>3931</v>
      </c>
      <c r="C6111" s="143">
        <v>1000</v>
      </c>
      <c r="D6111" s="142">
        <v>100</v>
      </c>
    </row>
    <row r="6112" spans="1:4" x14ac:dyDescent="0.2">
      <c r="A6112" s="143" t="s">
        <v>2757</v>
      </c>
      <c r="B6112" s="10" t="s">
        <v>2756</v>
      </c>
      <c r="C6112" s="143">
        <v>2700</v>
      </c>
      <c r="D6112" s="142">
        <v>270</v>
      </c>
    </row>
    <row r="6113" spans="1:4" x14ac:dyDescent="0.2">
      <c r="A6113" s="143" t="s">
        <v>2734</v>
      </c>
      <c r="B6113" s="10" t="s">
        <v>2733</v>
      </c>
      <c r="C6113" s="143">
        <v>2200</v>
      </c>
      <c r="D6113" s="142">
        <v>220</v>
      </c>
    </row>
    <row r="6114" spans="1:4" x14ac:dyDescent="0.2">
      <c r="A6114" s="143" t="s">
        <v>2583</v>
      </c>
      <c r="B6114" s="10" t="s">
        <v>2582</v>
      </c>
      <c r="C6114" s="143">
        <v>1</v>
      </c>
      <c r="D6114" s="142">
        <v>0.1</v>
      </c>
    </row>
    <row r="6115" spans="1:4" x14ac:dyDescent="0.2">
      <c r="A6115" s="143" t="s">
        <v>4191</v>
      </c>
      <c r="B6115" s="10" t="s">
        <v>4190</v>
      </c>
      <c r="C6115" s="143">
        <v>3500</v>
      </c>
      <c r="D6115" s="142">
        <v>350</v>
      </c>
    </row>
    <row r="6116" spans="1:4" x14ac:dyDescent="0.2">
      <c r="A6116" s="143" t="s">
        <v>9410</v>
      </c>
      <c r="B6116" s="10" t="s">
        <v>9409</v>
      </c>
      <c r="C6116" s="143">
        <v>20</v>
      </c>
      <c r="D6116" s="142">
        <v>2</v>
      </c>
    </row>
    <row r="6117" spans="1:4" x14ac:dyDescent="0.2">
      <c r="A6117" s="143" t="s">
        <v>4839</v>
      </c>
      <c r="B6117" s="10" t="s">
        <v>4838</v>
      </c>
      <c r="C6117" s="143" t="s">
        <v>105</v>
      </c>
      <c r="D6117" s="142" t="s">
        <v>105</v>
      </c>
    </row>
    <row r="6118" spans="1:4" x14ac:dyDescent="0.2">
      <c r="A6118" s="143" t="s">
        <v>4840</v>
      </c>
      <c r="B6118" s="10" t="s">
        <v>4838</v>
      </c>
      <c r="C6118" s="143">
        <v>1000</v>
      </c>
      <c r="D6118" s="142">
        <v>100</v>
      </c>
    </row>
    <row r="6119" spans="1:4" x14ac:dyDescent="0.2">
      <c r="A6119" s="143" t="s">
        <v>9047</v>
      </c>
      <c r="B6119" s="10" t="s">
        <v>9046</v>
      </c>
      <c r="C6119" s="143">
        <v>3500</v>
      </c>
      <c r="D6119" s="142">
        <v>350</v>
      </c>
    </row>
    <row r="6120" spans="1:4" x14ac:dyDescent="0.2">
      <c r="A6120" s="143" t="s">
        <v>7622</v>
      </c>
      <c r="B6120" s="10" t="s">
        <v>7621</v>
      </c>
      <c r="C6120" s="143">
        <v>3500</v>
      </c>
      <c r="D6120" s="142">
        <v>350</v>
      </c>
    </row>
    <row r="6121" spans="1:4" x14ac:dyDescent="0.2">
      <c r="A6121" s="143" t="s">
        <v>9771</v>
      </c>
      <c r="B6121" s="10" t="s">
        <v>9770</v>
      </c>
      <c r="C6121" s="143">
        <v>59000</v>
      </c>
      <c r="D6121" s="142">
        <v>7100</v>
      </c>
    </row>
    <row r="6122" spans="1:4" x14ac:dyDescent="0.2">
      <c r="A6122" s="143" t="s">
        <v>7501</v>
      </c>
      <c r="B6122" s="10" t="s">
        <v>7500</v>
      </c>
      <c r="C6122" s="143">
        <v>700</v>
      </c>
      <c r="D6122" s="142">
        <v>70</v>
      </c>
    </row>
    <row r="6123" spans="1:4" x14ac:dyDescent="0.2">
      <c r="A6123" s="143" t="s">
        <v>7538</v>
      </c>
      <c r="B6123" s="10" t="s">
        <v>7537</v>
      </c>
      <c r="C6123" s="143">
        <v>5600</v>
      </c>
      <c r="D6123" s="142">
        <v>200</v>
      </c>
    </row>
    <row r="6124" spans="1:4" x14ac:dyDescent="0.2">
      <c r="A6124" s="143" t="s">
        <v>1591</v>
      </c>
      <c r="B6124" s="10" t="s">
        <v>1590</v>
      </c>
      <c r="C6124" s="143">
        <v>4800</v>
      </c>
      <c r="D6124" s="142">
        <v>450</v>
      </c>
    </row>
    <row r="6125" spans="1:4" x14ac:dyDescent="0.2">
      <c r="A6125" s="143" t="s">
        <v>9981</v>
      </c>
      <c r="B6125" s="10" t="s">
        <v>9980</v>
      </c>
      <c r="C6125" s="143">
        <v>3.6</v>
      </c>
      <c r="D6125" s="142">
        <v>4.1000000000000002E-2</v>
      </c>
    </row>
    <row r="6126" spans="1:4" x14ac:dyDescent="0.2">
      <c r="A6126" s="143" t="s">
        <v>2637</v>
      </c>
      <c r="B6126" s="10" t="s">
        <v>2636</v>
      </c>
      <c r="C6126" s="143">
        <v>4800</v>
      </c>
      <c r="D6126" s="142">
        <v>450</v>
      </c>
    </row>
    <row r="6127" spans="1:4" x14ac:dyDescent="0.2">
      <c r="A6127" s="143" t="s">
        <v>929</v>
      </c>
      <c r="B6127" s="10" t="s">
        <v>928</v>
      </c>
      <c r="C6127" s="143">
        <v>1400</v>
      </c>
      <c r="D6127" s="142">
        <v>140</v>
      </c>
    </row>
    <row r="6128" spans="1:4" x14ac:dyDescent="0.2">
      <c r="A6128" s="143" t="s">
        <v>5290</v>
      </c>
      <c r="B6128" s="10" t="s">
        <v>5289</v>
      </c>
      <c r="C6128" s="143">
        <v>1700</v>
      </c>
      <c r="D6128" s="142">
        <v>170</v>
      </c>
    </row>
    <row r="6129" spans="1:4" x14ac:dyDescent="0.2">
      <c r="A6129" s="143" t="s">
        <v>2106</v>
      </c>
      <c r="B6129" s="10" t="s">
        <v>2105</v>
      </c>
      <c r="C6129" s="143">
        <v>60</v>
      </c>
      <c r="D6129" s="142">
        <v>6</v>
      </c>
    </row>
    <row r="6130" spans="1:4" x14ac:dyDescent="0.2">
      <c r="A6130" s="143" t="s">
        <v>2220</v>
      </c>
      <c r="B6130" s="10" t="s">
        <v>2219</v>
      </c>
      <c r="C6130" s="143">
        <v>90</v>
      </c>
      <c r="D6130" s="142">
        <v>9</v>
      </c>
    </row>
    <row r="6131" spans="1:4" x14ac:dyDescent="0.2">
      <c r="A6131" s="143" t="s">
        <v>2668</v>
      </c>
      <c r="B6131" s="10" t="s">
        <v>2667</v>
      </c>
      <c r="C6131" s="143">
        <v>3500</v>
      </c>
      <c r="D6131" s="142">
        <v>350</v>
      </c>
    </row>
    <row r="6132" spans="1:4" x14ac:dyDescent="0.2">
      <c r="A6132" s="143" t="s">
        <v>9303</v>
      </c>
      <c r="B6132" s="10" t="s">
        <v>9302</v>
      </c>
      <c r="C6132" s="143">
        <v>1</v>
      </c>
      <c r="D6132" s="142">
        <v>0.1</v>
      </c>
    </row>
    <row r="6133" spans="1:4" x14ac:dyDescent="0.2">
      <c r="A6133" s="143" t="s">
        <v>9889</v>
      </c>
      <c r="B6133" s="10" t="s">
        <v>9888</v>
      </c>
      <c r="C6133" s="143" t="s">
        <v>105</v>
      </c>
      <c r="D6133" s="142" t="s">
        <v>105</v>
      </c>
    </row>
    <row r="6134" spans="1:4" x14ac:dyDescent="0.2">
      <c r="A6134" s="143" t="s">
        <v>9890</v>
      </c>
      <c r="B6134" s="10" t="s">
        <v>9888</v>
      </c>
      <c r="C6134" s="143">
        <v>450</v>
      </c>
      <c r="D6134" s="142">
        <v>45</v>
      </c>
    </row>
    <row r="6135" spans="1:4" x14ac:dyDescent="0.2">
      <c r="A6135" s="143" t="s">
        <v>6095</v>
      </c>
      <c r="B6135" s="10" t="s">
        <v>6094</v>
      </c>
      <c r="C6135" s="143">
        <v>100</v>
      </c>
      <c r="D6135" s="142">
        <v>10</v>
      </c>
    </row>
    <row r="6136" spans="1:4" x14ac:dyDescent="0.2">
      <c r="A6136" s="143" t="s">
        <v>6062</v>
      </c>
      <c r="B6136" s="10" t="s">
        <v>6061</v>
      </c>
      <c r="C6136" s="143">
        <v>100</v>
      </c>
      <c r="D6136" s="142">
        <v>10</v>
      </c>
    </row>
    <row r="6137" spans="1:4" x14ac:dyDescent="0.2">
      <c r="A6137" s="143" t="s">
        <v>420</v>
      </c>
      <c r="B6137" s="10" t="s">
        <v>419</v>
      </c>
      <c r="C6137" s="143">
        <v>3400</v>
      </c>
      <c r="D6137" s="142">
        <v>340</v>
      </c>
    </row>
    <row r="6138" spans="1:4" x14ac:dyDescent="0.2">
      <c r="A6138" s="143" t="s">
        <v>4458</v>
      </c>
      <c r="B6138" s="10" t="s">
        <v>4457</v>
      </c>
      <c r="C6138" s="143">
        <v>13</v>
      </c>
      <c r="D6138" s="142">
        <v>1.3</v>
      </c>
    </row>
    <row r="6139" spans="1:4" x14ac:dyDescent="0.2">
      <c r="A6139" s="143" t="s">
        <v>3320</v>
      </c>
      <c r="B6139" s="10" t="s">
        <v>3319</v>
      </c>
      <c r="C6139" s="143">
        <v>1800</v>
      </c>
      <c r="D6139" s="142">
        <v>180</v>
      </c>
    </row>
    <row r="6140" spans="1:4" x14ac:dyDescent="0.2">
      <c r="A6140" s="143" t="s">
        <v>10580</v>
      </c>
      <c r="B6140" s="10" t="s">
        <v>10579</v>
      </c>
      <c r="C6140" s="143">
        <v>60</v>
      </c>
      <c r="D6140" s="142">
        <v>20</v>
      </c>
    </row>
    <row r="6141" spans="1:4" x14ac:dyDescent="0.2">
      <c r="A6141" s="143" t="s">
        <v>747</v>
      </c>
      <c r="B6141" s="10" t="s">
        <v>746</v>
      </c>
      <c r="C6141" s="143">
        <v>160</v>
      </c>
      <c r="D6141" s="142">
        <v>16</v>
      </c>
    </row>
    <row r="6142" spans="1:4" x14ac:dyDescent="0.2">
      <c r="A6142" s="143" t="s">
        <v>6215</v>
      </c>
      <c r="B6142" s="10" t="s">
        <v>6214</v>
      </c>
      <c r="C6142" s="143">
        <v>200</v>
      </c>
      <c r="D6142" s="142">
        <v>20</v>
      </c>
    </row>
    <row r="6143" spans="1:4" x14ac:dyDescent="0.2">
      <c r="A6143" s="143" t="s">
        <v>3073</v>
      </c>
      <c r="B6143" s="10" t="s">
        <v>3072</v>
      </c>
      <c r="C6143" s="143">
        <v>1</v>
      </c>
      <c r="D6143" s="142">
        <v>0.1</v>
      </c>
    </row>
    <row r="6144" spans="1:4" x14ac:dyDescent="0.2">
      <c r="A6144" s="143" t="s">
        <v>2662</v>
      </c>
      <c r="B6144" s="10" t="s">
        <v>2661</v>
      </c>
      <c r="C6144" s="143">
        <v>4800</v>
      </c>
      <c r="D6144" s="142">
        <v>450</v>
      </c>
    </row>
    <row r="6145" spans="1:4" x14ac:dyDescent="0.2">
      <c r="A6145" s="143" t="s">
        <v>8035</v>
      </c>
      <c r="B6145" s="10" t="s">
        <v>8034</v>
      </c>
      <c r="C6145" s="143">
        <v>50</v>
      </c>
      <c r="D6145" s="142">
        <v>5</v>
      </c>
    </row>
    <row r="6146" spans="1:4" x14ac:dyDescent="0.2">
      <c r="A6146" s="143" t="s">
        <v>11631</v>
      </c>
      <c r="B6146" s="10" t="s">
        <v>11630</v>
      </c>
      <c r="C6146" s="143" t="s">
        <v>105</v>
      </c>
      <c r="D6146" s="142" t="s">
        <v>105</v>
      </c>
    </row>
    <row r="6147" spans="1:4" x14ac:dyDescent="0.2">
      <c r="A6147" s="143" t="s">
        <v>11632</v>
      </c>
      <c r="B6147" s="10" t="s">
        <v>11630</v>
      </c>
      <c r="C6147" s="143">
        <v>500</v>
      </c>
      <c r="D6147" s="142">
        <v>50</v>
      </c>
    </row>
    <row r="6148" spans="1:4" x14ac:dyDescent="0.2">
      <c r="A6148" s="143" t="s">
        <v>3374</v>
      </c>
      <c r="B6148" s="10" t="s">
        <v>3373</v>
      </c>
      <c r="C6148" s="143">
        <v>1000</v>
      </c>
      <c r="D6148" s="142">
        <v>100</v>
      </c>
    </row>
    <row r="6149" spans="1:4" x14ac:dyDescent="0.2">
      <c r="A6149" s="143" t="s">
        <v>4858</v>
      </c>
      <c r="B6149" s="10" t="s">
        <v>4857</v>
      </c>
      <c r="C6149" s="143">
        <v>50</v>
      </c>
      <c r="D6149" s="142">
        <v>5</v>
      </c>
    </row>
    <row r="6150" spans="1:4" x14ac:dyDescent="0.2">
      <c r="A6150" s="143" t="s">
        <v>12135</v>
      </c>
      <c r="B6150" s="10" t="s">
        <v>12134</v>
      </c>
      <c r="C6150" s="143" t="s">
        <v>105</v>
      </c>
      <c r="D6150" s="142" t="s">
        <v>105</v>
      </c>
    </row>
    <row r="6151" spans="1:4" x14ac:dyDescent="0.2">
      <c r="A6151" s="143" t="s">
        <v>12136</v>
      </c>
      <c r="B6151" s="10" t="s">
        <v>12134</v>
      </c>
      <c r="C6151" s="143">
        <v>1000</v>
      </c>
      <c r="D6151" s="142">
        <v>100</v>
      </c>
    </row>
    <row r="6152" spans="1:4" x14ac:dyDescent="0.2">
      <c r="A6152" s="143" t="s">
        <v>899</v>
      </c>
      <c r="B6152" s="10" t="s">
        <v>898</v>
      </c>
      <c r="C6152" s="143">
        <v>500</v>
      </c>
      <c r="D6152" s="142">
        <v>50</v>
      </c>
    </row>
    <row r="6153" spans="1:4" x14ac:dyDescent="0.2">
      <c r="A6153" s="143" t="s">
        <v>9897</v>
      </c>
      <c r="B6153" s="10" t="s">
        <v>9896</v>
      </c>
      <c r="C6153" s="143" t="s">
        <v>105</v>
      </c>
      <c r="D6153" s="142" t="s">
        <v>105</v>
      </c>
    </row>
    <row r="6154" spans="1:4" x14ac:dyDescent="0.2">
      <c r="A6154" s="143" t="s">
        <v>6367</v>
      </c>
      <c r="B6154" s="10" t="s">
        <v>6366</v>
      </c>
      <c r="C6154" s="143" t="s">
        <v>105</v>
      </c>
      <c r="D6154" s="142" t="s">
        <v>105</v>
      </c>
    </row>
    <row r="6155" spans="1:4" x14ac:dyDescent="0.2">
      <c r="A6155" s="143" t="s">
        <v>4338</v>
      </c>
      <c r="B6155" s="10" t="s">
        <v>4337</v>
      </c>
      <c r="C6155" s="143">
        <v>0.2</v>
      </c>
      <c r="D6155" s="142">
        <v>0.02</v>
      </c>
    </row>
    <row r="6156" spans="1:4" x14ac:dyDescent="0.2">
      <c r="A6156" s="143" t="s">
        <v>3360</v>
      </c>
      <c r="B6156" s="10" t="s">
        <v>3359</v>
      </c>
      <c r="C6156" s="143">
        <v>8200</v>
      </c>
      <c r="D6156" s="142">
        <v>820</v>
      </c>
    </row>
    <row r="6157" spans="1:4" x14ac:dyDescent="0.2">
      <c r="A6157" s="143" t="s">
        <v>1303</v>
      </c>
      <c r="B6157" s="10" t="s">
        <v>1302</v>
      </c>
      <c r="C6157" s="143">
        <v>380</v>
      </c>
      <c r="D6157" s="142">
        <v>38</v>
      </c>
    </row>
    <row r="6158" spans="1:4" x14ac:dyDescent="0.2">
      <c r="A6158" s="143" t="s">
        <v>6007</v>
      </c>
      <c r="B6158" s="10" t="s">
        <v>6006</v>
      </c>
      <c r="C6158" s="143">
        <v>290</v>
      </c>
      <c r="D6158" s="142">
        <v>29</v>
      </c>
    </row>
    <row r="6159" spans="1:4" x14ac:dyDescent="0.2">
      <c r="A6159" s="143" t="s">
        <v>6762</v>
      </c>
      <c r="B6159" s="10" t="s">
        <v>6761</v>
      </c>
      <c r="C6159" s="143">
        <v>250</v>
      </c>
      <c r="D6159" s="142">
        <v>77</v>
      </c>
    </row>
    <row r="6160" spans="1:4" x14ac:dyDescent="0.2">
      <c r="A6160" s="143" t="s">
        <v>2887</v>
      </c>
      <c r="B6160" s="10" t="s">
        <v>2886</v>
      </c>
      <c r="C6160" s="143">
        <v>60</v>
      </c>
      <c r="D6160" s="142">
        <v>6</v>
      </c>
    </row>
    <row r="6161" spans="1:4" x14ac:dyDescent="0.2">
      <c r="A6161" s="143" t="s">
        <v>9315</v>
      </c>
      <c r="B6161" s="10" t="s">
        <v>9314</v>
      </c>
      <c r="C6161" s="143">
        <v>1</v>
      </c>
      <c r="D6161" s="142">
        <v>0.1</v>
      </c>
    </row>
    <row r="6162" spans="1:4" x14ac:dyDescent="0.2">
      <c r="A6162" s="143" t="s">
        <v>2074</v>
      </c>
      <c r="B6162" s="10" t="s">
        <v>2073</v>
      </c>
      <c r="C6162" s="143">
        <v>1100</v>
      </c>
      <c r="D6162" s="142">
        <v>110</v>
      </c>
    </row>
    <row r="6163" spans="1:4" x14ac:dyDescent="0.2">
      <c r="A6163" s="143" t="s">
        <v>11922</v>
      </c>
      <c r="B6163" s="10" t="s">
        <v>11921</v>
      </c>
      <c r="C6163" s="143">
        <v>3500</v>
      </c>
      <c r="D6163" s="142">
        <v>350</v>
      </c>
    </row>
    <row r="6164" spans="1:4" x14ac:dyDescent="0.2">
      <c r="A6164" s="143" t="s">
        <v>595</v>
      </c>
      <c r="B6164" s="10" t="s">
        <v>594</v>
      </c>
      <c r="C6164" s="143">
        <v>250</v>
      </c>
      <c r="D6164" s="142">
        <v>25</v>
      </c>
    </row>
    <row r="6165" spans="1:4" x14ac:dyDescent="0.2">
      <c r="A6165" s="143" t="s">
        <v>7408</v>
      </c>
      <c r="B6165" s="10" t="s">
        <v>7407</v>
      </c>
      <c r="C6165" s="143">
        <v>50</v>
      </c>
      <c r="D6165" s="142">
        <v>5</v>
      </c>
    </row>
    <row r="6166" spans="1:4" x14ac:dyDescent="0.2">
      <c r="A6166" s="143" t="s">
        <v>2104</v>
      </c>
      <c r="B6166" s="10" t="s">
        <v>2103</v>
      </c>
      <c r="C6166" s="143">
        <v>900</v>
      </c>
      <c r="D6166" s="142">
        <v>90</v>
      </c>
    </row>
    <row r="6167" spans="1:4" x14ac:dyDescent="0.2">
      <c r="A6167" s="143" t="s">
        <v>8971</v>
      </c>
      <c r="B6167" s="10" t="s">
        <v>8970</v>
      </c>
      <c r="C6167" s="143">
        <v>280</v>
      </c>
      <c r="D6167" s="142">
        <v>28</v>
      </c>
    </row>
    <row r="6168" spans="1:4" x14ac:dyDescent="0.2">
      <c r="A6168" s="143" t="s">
        <v>957</v>
      </c>
      <c r="B6168" s="10" t="s">
        <v>956</v>
      </c>
      <c r="C6168" s="143">
        <v>1000</v>
      </c>
      <c r="D6168" s="142">
        <v>100</v>
      </c>
    </row>
    <row r="6169" spans="1:4" x14ac:dyDescent="0.2">
      <c r="A6169" s="143" t="s">
        <v>1423</v>
      </c>
      <c r="B6169" s="10" t="s">
        <v>1422</v>
      </c>
      <c r="C6169" s="143" t="s">
        <v>105</v>
      </c>
      <c r="D6169" s="142" t="s">
        <v>105</v>
      </c>
    </row>
    <row r="6170" spans="1:4" x14ac:dyDescent="0.2">
      <c r="A6170" s="143" t="s">
        <v>10388</v>
      </c>
      <c r="B6170" s="10" t="s">
        <v>10387</v>
      </c>
      <c r="C6170" s="143" t="s">
        <v>105</v>
      </c>
      <c r="D6170" s="142" t="s">
        <v>105</v>
      </c>
    </row>
    <row r="6171" spans="1:4" x14ac:dyDescent="0.2">
      <c r="A6171" s="143" t="s">
        <v>9594</v>
      </c>
      <c r="B6171" s="10" t="s">
        <v>9593</v>
      </c>
      <c r="C6171" s="143">
        <v>190</v>
      </c>
      <c r="D6171" s="142">
        <v>7.9</v>
      </c>
    </row>
    <row r="6172" spans="1:4" x14ac:dyDescent="0.2">
      <c r="A6172" s="143" t="s">
        <v>641</v>
      </c>
      <c r="B6172" s="10" t="s">
        <v>640</v>
      </c>
      <c r="C6172" s="143">
        <v>2450</v>
      </c>
      <c r="D6172" s="142">
        <v>245</v>
      </c>
    </row>
    <row r="6173" spans="1:4" x14ac:dyDescent="0.2">
      <c r="A6173" s="143" t="s">
        <v>776</v>
      </c>
      <c r="B6173" s="10" t="s">
        <v>775</v>
      </c>
      <c r="C6173" s="143">
        <v>2450</v>
      </c>
      <c r="D6173" s="142">
        <v>245</v>
      </c>
    </row>
    <row r="6174" spans="1:4" x14ac:dyDescent="0.2">
      <c r="A6174" s="143" t="s">
        <v>3122</v>
      </c>
      <c r="B6174" s="10" t="s">
        <v>3121</v>
      </c>
      <c r="C6174" s="143">
        <v>2450</v>
      </c>
      <c r="D6174" s="142">
        <v>245</v>
      </c>
    </row>
    <row r="6175" spans="1:4" x14ac:dyDescent="0.2">
      <c r="A6175" s="143" t="s">
        <v>2452</v>
      </c>
      <c r="B6175" s="10" t="s">
        <v>2451</v>
      </c>
      <c r="C6175" s="143">
        <v>500</v>
      </c>
      <c r="D6175" s="142">
        <v>50</v>
      </c>
    </row>
    <row r="6176" spans="1:4" x14ac:dyDescent="0.2">
      <c r="A6176" s="143" t="s">
        <v>1240</v>
      </c>
      <c r="B6176" s="10" t="s">
        <v>1239</v>
      </c>
      <c r="C6176" s="143">
        <v>440</v>
      </c>
      <c r="D6176" s="142">
        <v>44</v>
      </c>
    </row>
    <row r="6177" spans="1:4" x14ac:dyDescent="0.2">
      <c r="A6177" s="143" t="s">
        <v>10570</v>
      </c>
      <c r="B6177" s="10" t="s">
        <v>10569</v>
      </c>
      <c r="C6177" s="143">
        <v>190</v>
      </c>
      <c r="D6177" s="142">
        <v>19</v>
      </c>
    </row>
    <row r="6178" spans="1:4" x14ac:dyDescent="0.2">
      <c r="A6178" s="143" t="s">
        <v>11383</v>
      </c>
      <c r="B6178" s="10" t="s">
        <v>11382</v>
      </c>
      <c r="C6178" s="143">
        <v>450</v>
      </c>
      <c r="D6178" s="142">
        <v>4.5</v>
      </c>
    </row>
    <row r="6179" spans="1:4" x14ac:dyDescent="0.2">
      <c r="A6179" s="143" t="s">
        <v>11384</v>
      </c>
      <c r="B6179" s="10" t="s">
        <v>11382</v>
      </c>
      <c r="C6179" s="143" t="s">
        <v>105</v>
      </c>
      <c r="D6179" s="142" t="s">
        <v>105</v>
      </c>
    </row>
    <row r="6180" spans="1:4" x14ac:dyDescent="0.2">
      <c r="A6180" s="143" t="s">
        <v>8444</v>
      </c>
      <c r="B6180" s="10" t="s">
        <v>8443</v>
      </c>
      <c r="C6180" s="143">
        <v>610</v>
      </c>
      <c r="D6180" s="142">
        <v>61</v>
      </c>
    </row>
    <row r="6181" spans="1:4" x14ac:dyDescent="0.2">
      <c r="A6181" s="143" t="s">
        <v>1301</v>
      </c>
      <c r="B6181" s="10" t="s">
        <v>1300</v>
      </c>
      <c r="C6181" s="143" t="s">
        <v>105</v>
      </c>
      <c r="D6181" s="142" t="s">
        <v>105</v>
      </c>
    </row>
    <row r="6182" spans="1:4" x14ac:dyDescent="0.2">
      <c r="A6182" s="143" t="s">
        <v>198</v>
      </c>
      <c r="B6182" s="10" t="s">
        <v>197</v>
      </c>
      <c r="C6182" s="143">
        <v>5700</v>
      </c>
      <c r="D6182" s="142">
        <v>570</v>
      </c>
    </row>
    <row r="6183" spans="1:4" x14ac:dyDescent="0.2">
      <c r="A6183" s="143" t="s">
        <v>9819</v>
      </c>
      <c r="B6183" s="10" t="s">
        <v>9818</v>
      </c>
      <c r="C6183" s="143" t="s">
        <v>105</v>
      </c>
      <c r="D6183" s="142" t="s">
        <v>105</v>
      </c>
    </row>
    <row r="6184" spans="1:4" x14ac:dyDescent="0.2">
      <c r="A6184" s="143" t="s">
        <v>1686</v>
      </c>
      <c r="B6184" s="10" t="s">
        <v>1685</v>
      </c>
      <c r="C6184" s="143" t="s">
        <v>105</v>
      </c>
      <c r="D6184" s="142" t="s">
        <v>105</v>
      </c>
    </row>
    <row r="6185" spans="1:4" x14ac:dyDescent="0.2">
      <c r="A6185" s="143" t="s">
        <v>7743</v>
      </c>
      <c r="B6185" s="10" t="s">
        <v>7742</v>
      </c>
      <c r="C6185" s="143" t="s">
        <v>105</v>
      </c>
      <c r="D6185" s="142" t="s">
        <v>105</v>
      </c>
    </row>
    <row r="6186" spans="1:4" x14ac:dyDescent="0.2">
      <c r="A6186" s="143" t="s">
        <v>3587</v>
      </c>
      <c r="B6186" s="10" t="s">
        <v>3586</v>
      </c>
      <c r="C6186" s="143">
        <v>1500</v>
      </c>
      <c r="D6186" s="142">
        <v>150</v>
      </c>
    </row>
    <row r="6187" spans="1:4" x14ac:dyDescent="0.2">
      <c r="A6187" s="143" t="s">
        <v>9525</v>
      </c>
      <c r="B6187" s="10" t="s">
        <v>9524</v>
      </c>
      <c r="C6187" s="143">
        <v>100</v>
      </c>
      <c r="D6187" s="142">
        <v>10</v>
      </c>
    </row>
    <row r="6188" spans="1:4" x14ac:dyDescent="0.2">
      <c r="A6188" s="143" t="s">
        <v>6654</v>
      </c>
      <c r="B6188" s="10" t="s">
        <v>6653</v>
      </c>
      <c r="C6188" s="143">
        <v>250</v>
      </c>
      <c r="D6188" s="142">
        <v>25</v>
      </c>
    </row>
    <row r="6189" spans="1:4" x14ac:dyDescent="0.2">
      <c r="A6189" s="143" t="s">
        <v>3699</v>
      </c>
      <c r="B6189" s="10" t="s">
        <v>3698</v>
      </c>
      <c r="C6189" s="143">
        <v>5700</v>
      </c>
      <c r="D6189" s="142">
        <v>570</v>
      </c>
    </row>
    <row r="6190" spans="1:4" x14ac:dyDescent="0.2">
      <c r="A6190" s="143" t="s">
        <v>3700</v>
      </c>
      <c r="B6190" s="10" t="s">
        <v>3698</v>
      </c>
      <c r="C6190" s="143" t="s">
        <v>105</v>
      </c>
      <c r="D6190" s="142" t="s">
        <v>105</v>
      </c>
    </row>
    <row r="6191" spans="1:4" x14ac:dyDescent="0.2">
      <c r="A6191" s="143" t="s">
        <v>11372</v>
      </c>
      <c r="B6191" s="10" t="s">
        <v>11371</v>
      </c>
      <c r="C6191" s="143">
        <v>1000</v>
      </c>
      <c r="D6191" s="142">
        <v>100</v>
      </c>
    </row>
    <row r="6192" spans="1:4" x14ac:dyDescent="0.2">
      <c r="A6192" s="143" t="s">
        <v>6285</v>
      </c>
      <c r="B6192" s="10" t="s">
        <v>6284</v>
      </c>
      <c r="C6192" s="143">
        <v>610</v>
      </c>
      <c r="D6192" s="142">
        <v>61</v>
      </c>
    </row>
    <row r="6193" spans="1:4" x14ac:dyDescent="0.2">
      <c r="A6193" s="143" t="s">
        <v>6286</v>
      </c>
      <c r="B6193" s="10" t="s">
        <v>6284</v>
      </c>
      <c r="C6193" s="143" t="s">
        <v>105</v>
      </c>
      <c r="D6193" s="142" t="s">
        <v>105</v>
      </c>
    </row>
    <row r="6194" spans="1:4" x14ac:dyDescent="0.2">
      <c r="A6194" s="143" t="s">
        <v>12376</v>
      </c>
      <c r="B6194" s="10" t="s">
        <v>12375</v>
      </c>
      <c r="C6194" s="143">
        <v>200</v>
      </c>
      <c r="D6194" s="142">
        <v>20</v>
      </c>
    </row>
    <row r="6195" spans="1:4" x14ac:dyDescent="0.2">
      <c r="A6195" s="143" t="s">
        <v>4298</v>
      </c>
      <c r="B6195" s="10" t="s">
        <v>4297</v>
      </c>
      <c r="C6195" s="143">
        <v>2450</v>
      </c>
      <c r="D6195" s="142">
        <v>245</v>
      </c>
    </row>
    <row r="6196" spans="1:4" x14ac:dyDescent="0.2">
      <c r="A6196" s="143" t="s">
        <v>252</v>
      </c>
      <c r="B6196" s="10" t="s">
        <v>251</v>
      </c>
      <c r="C6196" s="143" t="s">
        <v>105</v>
      </c>
      <c r="D6196" s="142" t="s">
        <v>105</v>
      </c>
    </row>
    <row r="6197" spans="1:4" x14ac:dyDescent="0.2">
      <c r="A6197" s="143" t="s">
        <v>10631</v>
      </c>
      <c r="B6197" s="10" t="s">
        <v>10630</v>
      </c>
      <c r="C6197" s="143" t="s">
        <v>105</v>
      </c>
      <c r="D6197" s="142" t="s">
        <v>105</v>
      </c>
    </row>
    <row r="6198" spans="1:4" x14ac:dyDescent="0.2">
      <c r="A6198" s="143" t="s">
        <v>5317</v>
      </c>
      <c r="B6198" s="10" t="s">
        <v>5316</v>
      </c>
      <c r="C6198" s="143">
        <v>1100</v>
      </c>
      <c r="D6198" s="142">
        <v>110</v>
      </c>
    </row>
    <row r="6199" spans="1:4" x14ac:dyDescent="0.2">
      <c r="A6199" s="143" t="s">
        <v>10103</v>
      </c>
      <c r="B6199" s="10" t="s">
        <v>10102</v>
      </c>
      <c r="C6199" s="143">
        <v>1120</v>
      </c>
      <c r="D6199" s="142">
        <v>112</v>
      </c>
    </row>
    <row r="6200" spans="1:4" x14ac:dyDescent="0.2">
      <c r="A6200" s="143" t="s">
        <v>12075</v>
      </c>
      <c r="B6200" s="10" t="s">
        <v>12074</v>
      </c>
      <c r="C6200" s="143">
        <v>2900</v>
      </c>
      <c r="D6200" s="142">
        <v>3700</v>
      </c>
    </row>
    <row r="6201" spans="1:4" x14ac:dyDescent="0.2">
      <c r="A6201" s="143" t="s">
        <v>6640</v>
      </c>
      <c r="B6201" s="10" t="s">
        <v>6639</v>
      </c>
      <c r="C6201" s="143">
        <v>500</v>
      </c>
      <c r="D6201" s="142">
        <v>50</v>
      </c>
    </row>
    <row r="6202" spans="1:4" x14ac:dyDescent="0.2">
      <c r="A6202" s="143" t="s">
        <v>8852</v>
      </c>
      <c r="B6202" s="10" t="s">
        <v>8851</v>
      </c>
      <c r="C6202" s="143">
        <v>50</v>
      </c>
      <c r="D6202" s="142">
        <v>5</v>
      </c>
    </row>
    <row r="6203" spans="1:4" x14ac:dyDescent="0.2">
      <c r="A6203" s="143" t="s">
        <v>4384</v>
      </c>
      <c r="B6203" s="10" t="s">
        <v>4383</v>
      </c>
      <c r="C6203" s="143">
        <v>50</v>
      </c>
      <c r="D6203" s="142">
        <v>5</v>
      </c>
    </row>
    <row r="6204" spans="1:4" x14ac:dyDescent="0.2">
      <c r="A6204" s="143" t="s">
        <v>790</v>
      </c>
      <c r="B6204" s="10" t="s">
        <v>789</v>
      </c>
      <c r="C6204" s="143" t="s">
        <v>105</v>
      </c>
      <c r="D6204" s="142" t="s">
        <v>105</v>
      </c>
    </row>
    <row r="6205" spans="1:4" x14ac:dyDescent="0.2">
      <c r="A6205" s="143" t="s">
        <v>7250</v>
      </c>
      <c r="B6205" s="10" t="s">
        <v>7249</v>
      </c>
      <c r="C6205" s="143">
        <v>1</v>
      </c>
      <c r="D6205" s="142">
        <v>0.1</v>
      </c>
    </row>
    <row r="6206" spans="1:4" x14ac:dyDescent="0.2">
      <c r="A6206" s="143" t="s">
        <v>8819</v>
      </c>
      <c r="B6206" s="10" t="s">
        <v>8818</v>
      </c>
      <c r="C6206" s="143">
        <v>100</v>
      </c>
      <c r="D6206" s="142">
        <v>10</v>
      </c>
    </row>
    <row r="6207" spans="1:4" x14ac:dyDescent="0.2">
      <c r="A6207" s="143" t="s">
        <v>6320</v>
      </c>
      <c r="B6207" s="10" t="s">
        <v>6319</v>
      </c>
      <c r="C6207" s="143">
        <v>220</v>
      </c>
      <c r="D6207" s="142">
        <v>22</v>
      </c>
    </row>
    <row r="6208" spans="1:4" x14ac:dyDescent="0.2">
      <c r="A6208" s="143" t="s">
        <v>6047</v>
      </c>
      <c r="B6208" s="10" t="s">
        <v>6046</v>
      </c>
      <c r="C6208" s="143">
        <v>350</v>
      </c>
      <c r="D6208" s="142">
        <v>35</v>
      </c>
    </row>
    <row r="6209" spans="1:4" x14ac:dyDescent="0.2">
      <c r="A6209" s="143" t="s">
        <v>10832</v>
      </c>
      <c r="B6209" s="10" t="s">
        <v>10831</v>
      </c>
      <c r="C6209" s="143">
        <v>350</v>
      </c>
      <c r="D6209" s="142">
        <v>35</v>
      </c>
    </row>
    <row r="6210" spans="1:4" x14ac:dyDescent="0.2">
      <c r="A6210" s="143" t="s">
        <v>830</v>
      </c>
      <c r="B6210" s="10" t="s">
        <v>829</v>
      </c>
      <c r="C6210" s="143">
        <v>250</v>
      </c>
      <c r="D6210" s="142">
        <v>25</v>
      </c>
    </row>
    <row r="6211" spans="1:4" x14ac:dyDescent="0.2">
      <c r="A6211" s="143" t="s">
        <v>11431</v>
      </c>
      <c r="B6211" s="10" t="s">
        <v>11430</v>
      </c>
      <c r="C6211" s="143" t="s">
        <v>105</v>
      </c>
      <c r="D6211" s="142" t="s">
        <v>105</v>
      </c>
    </row>
    <row r="6212" spans="1:4" x14ac:dyDescent="0.2">
      <c r="A6212" s="143" t="s">
        <v>9194</v>
      </c>
      <c r="B6212" s="10" t="s">
        <v>9193</v>
      </c>
      <c r="C6212" s="143">
        <v>90</v>
      </c>
      <c r="D6212" s="142">
        <v>9</v>
      </c>
    </row>
    <row r="6213" spans="1:4" x14ac:dyDescent="0.2">
      <c r="A6213" s="143" t="s">
        <v>1108</v>
      </c>
      <c r="B6213" s="10" t="s">
        <v>1107</v>
      </c>
      <c r="C6213" s="143">
        <v>100</v>
      </c>
      <c r="D6213" s="142">
        <v>10</v>
      </c>
    </row>
    <row r="6214" spans="1:4" x14ac:dyDescent="0.2">
      <c r="A6214" s="143" t="s">
        <v>3099</v>
      </c>
      <c r="B6214" s="10" t="s">
        <v>3098</v>
      </c>
      <c r="C6214" s="143">
        <v>20</v>
      </c>
      <c r="D6214" s="142">
        <v>2</v>
      </c>
    </row>
    <row r="6215" spans="1:4" x14ac:dyDescent="0.2">
      <c r="A6215" s="143" t="s">
        <v>5878</v>
      </c>
      <c r="B6215" s="10" t="s">
        <v>5877</v>
      </c>
      <c r="C6215" s="143">
        <v>20</v>
      </c>
      <c r="D6215" s="142">
        <v>2</v>
      </c>
    </row>
    <row r="6216" spans="1:4" x14ac:dyDescent="0.2">
      <c r="A6216" s="143" t="s">
        <v>208</v>
      </c>
      <c r="B6216" s="10" t="s">
        <v>207</v>
      </c>
      <c r="C6216" s="143">
        <v>24</v>
      </c>
      <c r="D6216" s="142">
        <v>2.4</v>
      </c>
    </row>
    <row r="6217" spans="1:4" x14ac:dyDescent="0.2">
      <c r="A6217" s="143" t="s">
        <v>549</v>
      </c>
      <c r="B6217" s="10" t="s">
        <v>548</v>
      </c>
      <c r="C6217" s="143">
        <v>2450</v>
      </c>
      <c r="D6217" s="142">
        <v>245</v>
      </c>
    </row>
    <row r="6218" spans="1:4" x14ac:dyDescent="0.2">
      <c r="A6218" s="143" t="s">
        <v>10864</v>
      </c>
      <c r="B6218" s="10" t="s">
        <v>10863</v>
      </c>
      <c r="C6218" s="143">
        <v>8</v>
      </c>
      <c r="D6218" s="142">
        <v>0.8</v>
      </c>
    </row>
    <row r="6219" spans="1:4" x14ac:dyDescent="0.2">
      <c r="A6219" s="143" t="s">
        <v>9001</v>
      </c>
      <c r="B6219" s="10" t="s">
        <v>9000</v>
      </c>
      <c r="C6219" s="143">
        <v>100</v>
      </c>
      <c r="D6219" s="142">
        <v>10</v>
      </c>
    </row>
    <row r="6220" spans="1:4" x14ac:dyDescent="0.2">
      <c r="A6220" s="143" t="s">
        <v>2116</v>
      </c>
      <c r="B6220" s="10" t="s">
        <v>2115</v>
      </c>
      <c r="C6220" s="143">
        <v>500</v>
      </c>
      <c r="D6220" s="142">
        <v>50</v>
      </c>
    </row>
    <row r="6221" spans="1:4" x14ac:dyDescent="0.2">
      <c r="A6221" s="143" t="s">
        <v>8394</v>
      </c>
      <c r="B6221" s="10" t="s">
        <v>8393</v>
      </c>
      <c r="C6221" s="143">
        <v>4</v>
      </c>
      <c r="D6221" s="142">
        <v>0.4</v>
      </c>
    </row>
    <row r="6222" spans="1:4" x14ac:dyDescent="0.2">
      <c r="A6222" s="143" t="s">
        <v>2044</v>
      </c>
      <c r="B6222" s="10" t="s">
        <v>2043</v>
      </c>
      <c r="C6222" s="143">
        <v>50</v>
      </c>
      <c r="D6222" s="142">
        <v>5</v>
      </c>
    </row>
    <row r="6223" spans="1:4" x14ac:dyDescent="0.2">
      <c r="A6223" s="143" t="s">
        <v>7737</v>
      </c>
      <c r="B6223" s="10" t="s">
        <v>7736</v>
      </c>
      <c r="C6223" s="143">
        <v>240</v>
      </c>
      <c r="D6223" s="142">
        <v>24</v>
      </c>
    </row>
    <row r="6224" spans="1:4" x14ac:dyDescent="0.2">
      <c r="A6224" s="143" t="s">
        <v>509</v>
      </c>
      <c r="B6224" s="10" t="s">
        <v>508</v>
      </c>
      <c r="C6224" s="143">
        <v>120</v>
      </c>
      <c r="D6224" s="142">
        <v>12</v>
      </c>
    </row>
    <row r="6225" spans="1:4" x14ac:dyDescent="0.2">
      <c r="A6225" s="143" t="s">
        <v>1295</v>
      </c>
      <c r="B6225" s="10" t="s">
        <v>1294</v>
      </c>
      <c r="C6225" s="143">
        <v>100</v>
      </c>
      <c r="D6225" s="142">
        <v>10</v>
      </c>
    </row>
    <row r="6226" spans="1:4" x14ac:dyDescent="0.2">
      <c r="A6226" s="143" t="s">
        <v>971</v>
      </c>
      <c r="B6226" s="10" t="s">
        <v>970</v>
      </c>
      <c r="C6226" s="143">
        <v>25</v>
      </c>
      <c r="D6226" s="142">
        <v>2.5</v>
      </c>
    </row>
    <row r="6227" spans="1:4" x14ac:dyDescent="0.2">
      <c r="A6227" s="143" t="s">
        <v>4374</v>
      </c>
      <c r="B6227" s="10" t="s">
        <v>4373</v>
      </c>
      <c r="C6227" s="143">
        <v>50</v>
      </c>
      <c r="D6227" s="142">
        <v>5</v>
      </c>
    </row>
    <row r="6228" spans="1:4" x14ac:dyDescent="0.2">
      <c r="A6228" s="143" t="s">
        <v>11421</v>
      </c>
      <c r="B6228" s="10" t="s">
        <v>11420</v>
      </c>
      <c r="C6228" s="143">
        <v>600</v>
      </c>
      <c r="D6228" s="142">
        <v>60</v>
      </c>
    </row>
    <row r="6229" spans="1:4" x14ac:dyDescent="0.2">
      <c r="A6229" s="143" t="s">
        <v>1335</v>
      </c>
      <c r="B6229" s="10" t="s">
        <v>1334</v>
      </c>
      <c r="C6229" s="143">
        <v>100</v>
      </c>
      <c r="D6229" s="142">
        <v>10</v>
      </c>
    </row>
    <row r="6230" spans="1:4" x14ac:dyDescent="0.2">
      <c r="A6230" s="143" t="s">
        <v>9632</v>
      </c>
      <c r="B6230" s="10" t="s">
        <v>9631</v>
      </c>
      <c r="C6230" s="143">
        <v>2200</v>
      </c>
      <c r="D6230" s="142">
        <v>180</v>
      </c>
    </row>
    <row r="6231" spans="1:4" x14ac:dyDescent="0.2">
      <c r="A6231" s="143" t="s">
        <v>7546</v>
      </c>
      <c r="B6231" s="10" t="s">
        <v>7545</v>
      </c>
      <c r="C6231" s="143">
        <v>100</v>
      </c>
      <c r="D6231" s="142">
        <v>10</v>
      </c>
    </row>
    <row r="6232" spans="1:4" x14ac:dyDescent="0.2">
      <c r="A6232" s="143" t="s">
        <v>9445</v>
      </c>
      <c r="B6232" s="10" t="s">
        <v>9444</v>
      </c>
      <c r="C6232" s="143">
        <v>4.4000000000000004</v>
      </c>
      <c r="D6232" s="142">
        <v>10</v>
      </c>
    </row>
    <row r="6233" spans="1:4" x14ac:dyDescent="0.2">
      <c r="A6233" s="143" t="s">
        <v>5161</v>
      </c>
      <c r="B6233" s="10" t="s">
        <v>5160</v>
      </c>
      <c r="C6233" s="143">
        <v>230</v>
      </c>
      <c r="D6233" s="142">
        <v>260</v>
      </c>
    </row>
    <row r="6234" spans="1:4" x14ac:dyDescent="0.2">
      <c r="A6234" s="143" t="s">
        <v>619</v>
      </c>
      <c r="B6234" s="10" t="s">
        <v>618</v>
      </c>
      <c r="C6234" s="143">
        <v>900</v>
      </c>
      <c r="D6234" s="142">
        <v>160</v>
      </c>
    </row>
    <row r="6235" spans="1:4" x14ac:dyDescent="0.2">
      <c r="A6235" s="143" t="s">
        <v>10300</v>
      </c>
      <c r="B6235" s="10" t="s">
        <v>10299</v>
      </c>
      <c r="C6235" s="143">
        <v>1000</v>
      </c>
      <c r="D6235" s="142">
        <v>100</v>
      </c>
    </row>
    <row r="6236" spans="1:4" x14ac:dyDescent="0.2">
      <c r="A6236" s="143" t="s">
        <v>9435</v>
      </c>
      <c r="B6236" s="10" t="s">
        <v>9434</v>
      </c>
      <c r="C6236" s="143">
        <v>46</v>
      </c>
      <c r="D6236" s="142">
        <v>4.5999999999999996</v>
      </c>
    </row>
    <row r="6237" spans="1:4" x14ac:dyDescent="0.2">
      <c r="A6237" s="143" t="s">
        <v>9589</v>
      </c>
      <c r="B6237" s="10" t="s">
        <v>9588</v>
      </c>
      <c r="C6237" s="143">
        <v>90</v>
      </c>
      <c r="D6237" s="142">
        <v>9</v>
      </c>
    </row>
    <row r="6238" spans="1:4" x14ac:dyDescent="0.2">
      <c r="A6238" s="143" t="s">
        <v>9548</v>
      </c>
      <c r="B6238" s="10" t="s">
        <v>9547</v>
      </c>
      <c r="C6238" s="143">
        <v>1</v>
      </c>
      <c r="D6238" s="142">
        <v>0.1</v>
      </c>
    </row>
    <row r="6239" spans="1:4" x14ac:dyDescent="0.2">
      <c r="A6239" s="143" t="s">
        <v>9439</v>
      </c>
      <c r="B6239" s="10" t="s">
        <v>9438</v>
      </c>
      <c r="C6239" s="143">
        <v>19</v>
      </c>
      <c r="D6239" s="142">
        <v>30</v>
      </c>
    </row>
    <row r="6240" spans="1:4" x14ac:dyDescent="0.2">
      <c r="A6240" s="143" t="s">
        <v>551</v>
      </c>
      <c r="B6240" s="10" t="s">
        <v>550</v>
      </c>
      <c r="C6240" s="143">
        <v>4400</v>
      </c>
      <c r="D6240" s="142">
        <v>54</v>
      </c>
    </row>
    <row r="6241" spans="1:4" x14ac:dyDescent="0.2">
      <c r="A6241" s="143" t="s">
        <v>2643</v>
      </c>
      <c r="B6241" s="10" t="s">
        <v>2642</v>
      </c>
      <c r="C6241" s="143">
        <v>290</v>
      </c>
      <c r="D6241" s="142">
        <v>3.3</v>
      </c>
    </row>
    <row r="6242" spans="1:4" x14ac:dyDescent="0.2">
      <c r="A6242" s="143" t="s">
        <v>8622</v>
      </c>
      <c r="B6242" s="10" t="s">
        <v>8621</v>
      </c>
      <c r="C6242" s="143">
        <v>20</v>
      </c>
      <c r="D6242" s="142">
        <v>2</v>
      </c>
    </row>
    <row r="6243" spans="1:4" x14ac:dyDescent="0.2">
      <c r="A6243" s="143" t="s">
        <v>2862</v>
      </c>
      <c r="B6243" s="10" t="s">
        <v>2861</v>
      </c>
      <c r="C6243" s="143">
        <v>100</v>
      </c>
      <c r="D6243" s="142">
        <v>10</v>
      </c>
    </row>
    <row r="6244" spans="1:4" x14ac:dyDescent="0.2">
      <c r="A6244" s="143" t="s">
        <v>2627</v>
      </c>
      <c r="B6244" s="10" t="s">
        <v>2626</v>
      </c>
      <c r="C6244" s="143">
        <v>46</v>
      </c>
      <c r="D6244" s="142">
        <v>4.5999999999999996</v>
      </c>
    </row>
    <row r="6245" spans="1:4" x14ac:dyDescent="0.2">
      <c r="A6245" s="143" t="s">
        <v>12699</v>
      </c>
      <c r="B6245" s="10" t="s">
        <v>7426</v>
      </c>
      <c r="C6245" s="143"/>
      <c r="D6245" s="142">
        <v>0.71</v>
      </c>
    </row>
    <row r="6246" spans="1:4" x14ac:dyDescent="0.2">
      <c r="A6246" s="143" t="s">
        <v>12698</v>
      </c>
      <c r="B6246" s="10" t="s">
        <v>7425</v>
      </c>
      <c r="C6246" s="143">
        <v>2.8</v>
      </c>
      <c r="D6246" s="142">
        <v>0.56999999999999995</v>
      </c>
    </row>
    <row r="6247" spans="1:4" x14ac:dyDescent="0.2">
      <c r="A6247" s="143" t="s">
        <v>7424</v>
      </c>
      <c r="B6247" s="10" t="s">
        <v>7423</v>
      </c>
      <c r="C6247" s="143">
        <v>17</v>
      </c>
      <c r="D6247" s="142">
        <v>8.1</v>
      </c>
    </row>
    <row r="6248" spans="1:4" x14ac:dyDescent="0.2">
      <c r="A6248" s="143" t="s">
        <v>11884</v>
      </c>
      <c r="B6248" s="10" t="s">
        <v>11883</v>
      </c>
      <c r="C6248" s="143">
        <v>2.5</v>
      </c>
      <c r="D6248" s="142">
        <v>0.25</v>
      </c>
    </row>
    <row r="6249" spans="1:4" x14ac:dyDescent="0.2">
      <c r="A6249" s="143" t="s">
        <v>1781</v>
      </c>
      <c r="B6249" s="10" t="s">
        <v>1780</v>
      </c>
      <c r="C6249" s="143">
        <v>46</v>
      </c>
      <c r="D6249" s="142">
        <v>4.5999999999999996</v>
      </c>
    </row>
    <row r="6250" spans="1:4" x14ac:dyDescent="0.2">
      <c r="A6250" s="143" t="s">
        <v>1834</v>
      </c>
      <c r="B6250" s="10" t="s">
        <v>1833</v>
      </c>
      <c r="C6250" s="143">
        <v>290</v>
      </c>
      <c r="D6250" s="142">
        <v>3.3</v>
      </c>
    </row>
    <row r="6251" spans="1:4" x14ac:dyDescent="0.2">
      <c r="A6251" s="143" t="s">
        <v>1097</v>
      </c>
      <c r="B6251" s="10" t="s">
        <v>1096</v>
      </c>
      <c r="C6251" s="143">
        <v>50</v>
      </c>
      <c r="D6251" s="142">
        <v>5</v>
      </c>
    </row>
    <row r="6252" spans="1:4" x14ac:dyDescent="0.2">
      <c r="A6252" s="143" t="s">
        <v>5946</v>
      </c>
      <c r="B6252" s="10" t="s">
        <v>5945</v>
      </c>
      <c r="C6252" s="143">
        <v>100</v>
      </c>
      <c r="D6252" s="142">
        <v>10</v>
      </c>
    </row>
    <row r="6253" spans="1:4" x14ac:dyDescent="0.2">
      <c r="A6253" s="143" t="s">
        <v>4488</v>
      </c>
      <c r="B6253" s="10" t="s">
        <v>4487</v>
      </c>
      <c r="C6253" s="143">
        <v>50</v>
      </c>
      <c r="D6253" s="142">
        <v>5</v>
      </c>
    </row>
    <row r="6254" spans="1:4" x14ac:dyDescent="0.2">
      <c r="A6254" s="143" t="s">
        <v>535</v>
      </c>
      <c r="B6254" s="10" t="s">
        <v>534</v>
      </c>
      <c r="C6254" s="143">
        <v>2450</v>
      </c>
      <c r="D6254" s="142">
        <v>245</v>
      </c>
    </row>
    <row r="6255" spans="1:4" x14ac:dyDescent="0.2">
      <c r="A6255" s="143" t="s">
        <v>530</v>
      </c>
      <c r="B6255" s="10" t="s">
        <v>529</v>
      </c>
      <c r="C6255" s="143" t="s">
        <v>105</v>
      </c>
      <c r="D6255" s="142" t="s">
        <v>105</v>
      </c>
    </row>
    <row r="6256" spans="1:4" x14ac:dyDescent="0.2">
      <c r="A6256" s="143" t="s">
        <v>531</v>
      </c>
      <c r="B6256" s="10" t="s">
        <v>529</v>
      </c>
      <c r="C6256" s="143">
        <v>400</v>
      </c>
      <c r="D6256" s="142">
        <v>40</v>
      </c>
    </row>
    <row r="6257" spans="1:4" x14ac:dyDescent="0.2">
      <c r="A6257" s="143" t="s">
        <v>1684</v>
      </c>
      <c r="B6257" s="10" t="s">
        <v>1683</v>
      </c>
      <c r="C6257" s="143">
        <v>440</v>
      </c>
      <c r="D6257" s="142">
        <v>44</v>
      </c>
    </row>
    <row r="6258" spans="1:4" x14ac:dyDescent="0.2">
      <c r="A6258" s="143" t="s">
        <v>3773</v>
      </c>
      <c r="B6258" s="10" t="s">
        <v>3772</v>
      </c>
      <c r="C6258" s="143">
        <v>110</v>
      </c>
      <c r="D6258" s="142">
        <v>11</v>
      </c>
    </row>
    <row r="6259" spans="1:4" x14ac:dyDescent="0.2">
      <c r="A6259" s="143" t="s">
        <v>11386</v>
      </c>
      <c r="B6259" s="10" t="s">
        <v>11385</v>
      </c>
      <c r="C6259" s="143">
        <v>310</v>
      </c>
      <c r="D6259" s="142">
        <v>210</v>
      </c>
    </row>
    <row r="6260" spans="1:4" x14ac:dyDescent="0.2">
      <c r="A6260" s="143" t="s">
        <v>5927</v>
      </c>
      <c r="B6260" s="10" t="s">
        <v>5926</v>
      </c>
      <c r="C6260" s="143">
        <v>20</v>
      </c>
      <c r="D6260" s="142">
        <v>2</v>
      </c>
    </row>
    <row r="6261" spans="1:4" x14ac:dyDescent="0.2">
      <c r="A6261" s="143" t="s">
        <v>607</v>
      </c>
      <c r="B6261" s="10" t="s">
        <v>606</v>
      </c>
      <c r="C6261" s="143">
        <v>0.1</v>
      </c>
      <c r="D6261" s="142">
        <v>0.01</v>
      </c>
    </row>
    <row r="6262" spans="1:4" x14ac:dyDescent="0.2">
      <c r="A6262" s="143" t="s">
        <v>2943</v>
      </c>
      <c r="B6262" s="10" t="s">
        <v>2942</v>
      </c>
      <c r="C6262" s="143">
        <v>5600</v>
      </c>
      <c r="D6262" s="142">
        <v>200</v>
      </c>
    </row>
    <row r="6263" spans="1:4" x14ac:dyDescent="0.2">
      <c r="A6263" s="143" t="s">
        <v>2349</v>
      </c>
      <c r="B6263" s="10" t="s">
        <v>2348</v>
      </c>
      <c r="C6263" s="143">
        <v>1800</v>
      </c>
      <c r="D6263" s="142">
        <v>180</v>
      </c>
    </row>
    <row r="6264" spans="1:4" x14ac:dyDescent="0.2">
      <c r="A6264" s="143" t="s">
        <v>518</v>
      </c>
      <c r="B6264" s="10" t="s">
        <v>517</v>
      </c>
      <c r="C6264" s="143">
        <v>600</v>
      </c>
      <c r="D6264" s="142">
        <v>60</v>
      </c>
    </row>
    <row r="6265" spans="1:4" x14ac:dyDescent="0.2">
      <c r="A6265" s="143" t="s">
        <v>522</v>
      </c>
      <c r="B6265" s="10" t="s">
        <v>521</v>
      </c>
      <c r="C6265" s="143">
        <v>45</v>
      </c>
      <c r="D6265" s="142">
        <v>4.5</v>
      </c>
    </row>
    <row r="6266" spans="1:4" ht="28.5" x14ac:dyDescent="0.2">
      <c r="A6266" s="143" t="s">
        <v>166</v>
      </c>
      <c r="B6266" s="10" t="s">
        <v>165</v>
      </c>
      <c r="C6266" s="143" t="s">
        <v>105</v>
      </c>
      <c r="D6266" s="142" t="s">
        <v>105</v>
      </c>
    </row>
    <row r="6267" spans="1:4" x14ac:dyDescent="0.2">
      <c r="A6267" s="143" t="s">
        <v>2971</v>
      </c>
      <c r="B6267" s="10" t="s">
        <v>2970</v>
      </c>
      <c r="C6267" s="143">
        <v>7000</v>
      </c>
      <c r="D6267" s="142">
        <v>700</v>
      </c>
    </row>
    <row r="6268" spans="1:4" x14ac:dyDescent="0.2">
      <c r="A6268" s="143" t="s">
        <v>749</v>
      </c>
      <c r="B6268" s="10" t="s">
        <v>748</v>
      </c>
      <c r="C6268" s="143">
        <v>130</v>
      </c>
      <c r="D6268" s="142">
        <v>13</v>
      </c>
    </row>
    <row r="6269" spans="1:4" x14ac:dyDescent="0.2">
      <c r="A6269" s="143" t="s">
        <v>2749</v>
      </c>
      <c r="B6269" s="10" t="s">
        <v>2748</v>
      </c>
      <c r="C6269" s="143">
        <v>50</v>
      </c>
      <c r="D6269" s="142">
        <v>5</v>
      </c>
    </row>
    <row r="6270" spans="1:4" x14ac:dyDescent="0.2">
      <c r="A6270" s="143" t="s">
        <v>11821</v>
      </c>
      <c r="B6270" s="10" t="s">
        <v>11820</v>
      </c>
      <c r="C6270" s="143">
        <v>190</v>
      </c>
      <c r="D6270" s="142">
        <v>19</v>
      </c>
    </row>
    <row r="6271" spans="1:4" x14ac:dyDescent="0.2">
      <c r="A6271" s="143" t="s">
        <v>8477</v>
      </c>
      <c r="B6271" s="10" t="s">
        <v>8476</v>
      </c>
      <c r="C6271" s="143">
        <v>360</v>
      </c>
      <c r="D6271" s="142">
        <v>36</v>
      </c>
    </row>
    <row r="6272" spans="1:4" x14ac:dyDescent="0.2">
      <c r="A6272" s="143" t="s">
        <v>8440</v>
      </c>
      <c r="B6272" s="10" t="s">
        <v>8439</v>
      </c>
      <c r="C6272" s="143">
        <v>60</v>
      </c>
      <c r="D6272" s="142">
        <v>7</v>
      </c>
    </row>
    <row r="6273" spans="1:4" x14ac:dyDescent="0.2">
      <c r="A6273" s="143" t="s">
        <v>5102</v>
      </c>
      <c r="B6273" s="10" t="s">
        <v>5101</v>
      </c>
      <c r="C6273" s="143">
        <v>45</v>
      </c>
      <c r="D6273" s="142">
        <v>4.5</v>
      </c>
    </row>
    <row r="6274" spans="1:4" x14ac:dyDescent="0.2">
      <c r="A6274" s="143" t="s">
        <v>8489</v>
      </c>
      <c r="B6274" s="10" t="s">
        <v>8488</v>
      </c>
      <c r="C6274" s="143">
        <v>250</v>
      </c>
      <c r="D6274" s="142">
        <v>25</v>
      </c>
    </row>
    <row r="6275" spans="1:4" x14ac:dyDescent="0.2">
      <c r="A6275" s="143" t="s">
        <v>8600</v>
      </c>
      <c r="B6275" s="10" t="s">
        <v>8599</v>
      </c>
      <c r="C6275" s="143">
        <v>2600</v>
      </c>
      <c r="D6275" s="142">
        <v>260</v>
      </c>
    </row>
    <row r="6276" spans="1:4" x14ac:dyDescent="0.2">
      <c r="A6276" s="143" t="s">
        <v>5635</v>
      </c>
      <c r="B6276" s="10" t="s">
        <v>5634</v>
      </c>
      <c r="C6276" s="143">
        <v>7200</v>
      </c>
      <c r="D6276" s="142">
        <v>720</v>
      </c>
    </row>
    <row r="6277" spans="1:4" x14ac:dyDescent="0.2">
      <c r="A6277" s="143" t="s">
        <v>6803</v>
      </c>
      <c r="B6277" s="10" t="s">
        <v>6802</v>
      </c>
      <c r="C6277" s="143" t="s">
        <v>105</v>
      </c>
      <c r="D6277" s="142" t="s">
        <v>105</v>
      </c>
    </row>
    <row r="6278" spans="1:4" x14ac:dyDescent="0.2">
      <c r="A6278" s="143" t="s">
        <v>2398</v>
      </c>
      <c r="B6278" s="10" t="s">
        <v>2397</v>
      </c>
      <c r="C6278" s="143">
        <v>1500</v>
      </c>
      <c r="D6278" s="142">
        <v>150</v>
      </c>
    </row>
    <row r="6279" spans="1:4" x14ac:dyDescent="0.2">
      <c r="A6279" s="143" t="s">
        <v>7311</v>
      </c>
      <c r="B6279" s="10" t="s">
        <v>7310</v>
      </c>
      <c r="C6279" s="143">
        <v>180</v>
      </c>
      <c r="D6279" s="142">
        <v>18</v>
      </c>
    </row>
    <row r="6280" spans="1:4" x14ac:dyDescent="0.2">
      <c r="A6280" s="143" t="s">
        <v>6770</v>
      </c>
      <c r="B6280" s="10" t="s">
        <v>6769</v>
      </c>
      <c r="C6280" s="143" t="s">
        <v>105</v>
      </c>
      <c r="D6280" s="142" t="s">
        <v>105</v>
      </c>
    </row>
    <row r="6281" spans="1:4" x14ac:dyDescent="0.2">
      <c r="A6281" s="143" t="s">
        <v>6771</v>
      </c>
      <c r="B6281" s="10" t="s">
        <v>6769</v>
      </c>
      <c r="C6281" s="143">
        <v>500</v>
      </c>
      <c r="D6281" s="142">
        <v>50</v>
      </c>
    </row>
    <row r="6282" spans="1:4" ht="28.5" x14ac:dyDescent="0.2">
      <c r="A6282" s="143" t="s">
        <v>7005</v>
      </c>
      <c r="B6282" s="10" t="s">
        <v>7004</v>
      </c>
      <c r="C6282" s="143" t="s">
        <v>105</v>
      </c>
      <c r="D6282" s="142" t="s">
        <v>105</v>
      </c>
    </row>
    <row r="6283" spans="1:4" ht="28.5" x14ac:dyDescent="0.2">
      <c r="A6283" s="143" t="s">
        <v>7006</v>
      </c>
      <c r="B6283" s="10" t="s">
        <v>7004</v>
      </c>
      <c r="C6283" s="143">
        <v>1000</v>
      </c>
      <c r="D6283" s="142">
        <v>100</v>
      </c>
    </row>
    <row r="6284" spans="1:4" x14ac:dyDescent="0.2">
      <c r="A6284" s="143" t="s">
        <v>3046</v>
      </c>
      <c r="B6284" s="10" t="s">
        <v>3045</v>
      </c>
      <c r="C6284" s="143">
        <v>50</v>
      </c>
      <c r="D6284" s="142">
        <v>5</v>
      </c>
    </row>
    <row r="6285" spans="1:4" x14ac:dyDescent="0.2">
      <c r="A6285" s="143" t="s">
        <v>1759</v>
      </c>
      <c r="B6285" s="10" t="s">
        <v>1758</v>
      </c>
      <c r="C6285" s="143">
        <v>290</v>
      </c>
      <c r="D6285" s="142">
        <v>3.3</v>
      </c>
    </row>
    <row r="6286" spans="1:4" x14ac:dyDescent="0.2">
      <c r="A6286" s="143" t="s">
        <v>921</v>
      </c>
      <c r="B6286" s="10" t="s">
        <v>920</v>
      </c>
      <c r="C6286" s="143" t="s">
        <v>105</v>
      </c>
      <c r="D6286" s="142" t="s">
        <v>105</v>
      </c>
    </row>
    <row r="6287" spans="1:4" x14ac:dyDescent="0.2">
      <c r="A6287" s="143" t="s">
        <v>3236</v>
      </c>
      <c r="B6287" s="10" t="s">
        <v>3235</v>
      </c>
      <c r="C6287" s="143">
        <v>30</v>
      </c>
      <c r="D6287" s="142">
        <v>3</v>
      </c>
    </row>
    <row r="6288" spans="1:4" x14ac:dyDescent="0.2">
      <c r="A6288" s="143" t="s">
        <v>6850</v>
      </c>
      <c r="B6288" s="10" t="s">
        <v>6849</v>
      </c>
      <c r="C6288" s="143">
        <v>560</v>
      </c>
      <c r="D6288" s="142">
        <v>56</v>
      </c>
    </row>
    <row r="6289" spans="1:4" x14ac:dyDescent="0.2">
      <c r="A6289" s="143" t="s">
        <v>3985</v>
      </c>
      <c r="B6289" s="10" t="s">
        <v>3984</v>
      </c>
      <c r="C6289" s="143">
        <v>100</v>
      </c>
      <c r="D6289" s="142">
        <v>10</v>
      </c>
    </row>
    <row r="6290" spans="1:4" x14ac:dyDescent="0.2">
      <c r="A6290" s="143" t="s">
        <v>3704</v>
      </c>
      <c r="B6290" s="10" t="s">
        <v>3703</v>
      </c>
      <c r="C6290" s="143">
        <v>5000</v>
      </c>
      <c r="D6290" s="142">
        <v>500</v>
      </c>
    </row>
    <row r="6291" spans="1:4" x14ac:dyDescent="0.2">
      <c r="A6291" s="143" t="s">
        <v>6674</v>
      </c>
      <c r="B6291" s="10" t="s">
        <v>6673</v>
      </c>
      <c r="C6291" s="143">
        <v>840</v>
      </c>
      <c r="D6291" s="142">
        <v>84</v>
      </c>
    </row>
    <row r="6292" spans="1:4" x14ac:dyDescent="0.2">
      <c r="A6292" s="143" t="s">
        <v>6630</v>
      </c>
      <c r="B6292" s="10" t="s">
        <v>6629</v>
      </c>
      <c r="C6292" s="143">
        <v>60</v>
      </c>
      <c r="D6292" s="142">
        <v>500</v>
      </c>
    </row>
    <row r="6293" spans="1:4" x14ac:dyDescent="0.2">
      <c r="A6293" s="143" t="s">
        <v>6684</v>
      </c>
      <c r="B6293" s="10" t="s">
        <v>6683</v>
      </c>
      <c r="C6293" s="143">
        <v>1930</v>
      </c>
      <c r="D6293" s="142">
        <v>193</v>
      </c>
    </row>
    <row r="6294" spans="1:4" x14ac:dyDescent="0.2">
      <c r="A6294" s="143" t="s">
        <v>7879</v>
      </c>
      <c r="B6294" s="10" t="s">
        <v>7878</v>
      </c>
      <c r="C6294" s="143">
        <v>900</v>
      </c>
      <c r="D6294" s="142">
        <v>90</v>
      </c>
    </row>
    <row r="6295" spans="1:4" x14ac:dyDescent="0.2">
      <c r="A6295" s="143" t="s">
        <v>4503</v>
      </c>
      <c r="B6295" s="10" t="s">
        <v>4502</v>
      </c>
      <c r="C6295" s="143">
        <v>30</v>
      </c>
      <c r="D6295" s="142">
        <v>3</v>
      </c>
    </row>
    <row r="6296" spans="1:4" x14ac:dyDescent="0.2">
      <c r="A6296" s="143" t="s">
        <v>6423</v>
      </c>
      <c r="B6296" s="10" t="s">
        <v>6422</v>
      </c>
      <c r="C6296" s="143">
        <v>20</v>
      </c>
      <c r="D6296" s="142">
        <v>2</v>
      </c>
    </row>
    <row r="6297" spans="1:4" x14ac:dyDescent="0.2">
      <c r="A6297" s="143" t="s">
        <v>8884</v>
      </c>
      <c r="B6297" s="10" t="s">
        <v>8883</v>
      </c>
      <c r="C6297" s="143">
        <v>180</v>
      </c>
      <c r="D6297" s="142">
        <v>18</v>
      </c>
    </row>
    <row r="6298" spans="1:4" x14ac:dyDescent="0.2">
      <c r="A6298" s="143" t="s">
        <v>2222</v>
      </c>
      <c r="B6298" s="10" t="s">
        <v>2221</v>
      </c>
      <c r="C6298" s="143">
        <v>3000</v>
      </c>
      <c r="D6298" s="142">
        <v>300</v>
      </c>
    </row>
    <row r="6299" spans="1:4" x14ac:dyDescent="0.2">
      <c r="A6299" s="143" t="s">
        <v>7863</v>
      </c>
      <c r="B6299" s="10" t="s">
        <v>7862</v>
      </c>
      <c r="C6299" s="143">
        <v>1900</v>
      </c>
      <c r="D6299" s="142">
        <v>190</v>
      </c>
    </row>
    <row r="6300" spans="1:4" x14ac:dyDescent="0.2">
      <c r="A6300" s="143" t="s">
        <v>4661</v>
      </c>
      <c r="B6300" s="10" t="s">
        <v>4660</v>
      </c>
      <c r="C6300" s="143">
        <v>3000</v>
      </c>
      <c r="D6300" s="142">
        <v>300</v>
      </c>
    </row>
    <row r="6301" spans="1:4" x14ac:dyDescent="0.2">
      <c r="A6301" s="143" t="s">
        <v>4667</v>
      </c>
      <c r="B6301" s="10" t="s">
        <v>4666</v>
      </c>
      <c r="C6301" s="143">
        <v>7000</v>
      </c>
      <c r="D6301" s="142">
        <v>700</v>
      </c>
    </row>
    <row r="6302" spans="1:4" x14ac:dyDescent="0.2">
      <c r="A6302" s="143" t="s">
        <v>6758</v>
      </c>
      <c r="B6302" s="10" t="s">
        <v>6757</v>
      </c>
      <c r="C6302" s="143">
        <v>700</v>
      </c>
      <c r="D6302" s="142">
        <v>70</v>
      </c>
    </row>
    <row r="6303" spans="1:4" x14ac:dyDescent="0.2">
      <c r="A6303" s="143" t="s">
        <v>12056</v>
      </c>
      <c r="B6303" s="10" t="s">
        <v>12055</v>
      </c>
      <c r="C6303" s="143">
        <v>20</v>
      </c>
      <c r="D6303" s="142">
        <v>2</v>
      </c>
    </row>
    <row r="6304" spans="1:4" x14ac:dyDescent="0.2">
      <c r="A6304" s="143" t="s">
        <v>2108</v>
      </c>
      <c r="B6304" s="10" t="s">
        <v>2107</v>
      </c>
      <c r="C6304" s="143">
        <v>3600</v>
      </c>
      <c r="D6304" s="142">
        <v>360</v>
      </c>
    </row>
    <row r="6305" spans="1:4" x14ac:dyDescent="0.2">
      <c r="A6305" s="143" t="s">
        <v>5098</v>
      </c>
      <c r="B6305" s="10" t="s">
        <v>5097</v>
      </c>
      <c r="C6305" s="143">
        <v>30</v>
      </c>
      <c r="D6305" s="142">
        <v>3</v>
      </c>
    </row>
    <row r="6306" spans="1:4" x14ac:dyDescent="0.2">
      <c r="A6306" s="143" t="s">
        <v>11736</v>
      </c>
      <c r="B6306" s="10" t="s">
        <v>11735</v>
      </c>
      <c r="C6306" s="143">
        <v>20</v>
      </c>
      <c r="D6306" s="142">
        <v>2</v>
      </c>
    </row>
    <row r="6307" spans="1:4" x14ac:dyDescent="0.2">
      <c r="A6307" s="143" t="s">
        <v>7296</v>
      </c>
      <c r="B6307" s="10" t="s">
        <v>7295</v>
      </c>
      <c r="C6307" s="143">
        <v>400</v>
      </c>
      <c r="D6307" s="142">
        <v>40</v>
      </c>
    </row>
    <row r="6308" spans="1:4" x14ac:dyDescent="0.2">
      <c r="A6308" s="143" t="s">
        <v>7294</v>
      </c>
      <c r="B6308" s="10" t="s">
        <v>7293</v>
      </c>
      <c r="C6308" s="143">
        <v>80</v>
      </c>
      <c r="D6308" s="142">
        <v>8</v>
      </c>
    </row>
    <row r="6309" spans="1:4" x14ac:dyDescent="0.2">
      <c r="A6309" s="143" t="s">
        <v>10043</v>
      </c>
      <c r="B6309" s="10" t="s">
        <v>10042</v>
      </c>
      <c r="C6309" s="143" t="s">
        <v>105</v>
      </c>
      <c r="D6309" s="142" t="s">
        <v>105</v>
      </c>
    </row>
    <row r="6310" spans="1:4" x14ac:dyDescent="0.2">
      <c r="A6310" s="143" t="s">
        <v>6199</v>
      </c>
      <c r="B6310" s="10" t="s">
        <v>6198</v>
      </c>
      <c r="C6310" s="143">
        <v>2450</v>
      </c>
      <c r="D6310" s="142">
        <v>245</v>
      </c>
    </row>
    <row r="6311" spans="1:4" x14ac:dyDescent="0.2">
      <c r="A6311" s="143" t="s">
        <v>4378</v>
      </c>
      <c r="B6311" s="10" t="s">
        <v>4377</v>
      </c>
      <c r="C6311" s="143">
        <v>8</v>
      </c>
      <c r="D6311" s="142">
        <v>0.8</v>
      </c>
    </row>
    <row r="6312" spans="1:4" x14ac:dyDescent="0.2">
      <c r="A6312" s="143" t="s">
        <v>4380</v>
      </c>
      <c r="B6312" s="10" t="s">
        <v>4379</v>
      </c>
      <c r="C6312" s="143">
        <v>125</v>
      </c>
      <c r="D6312" s="142">
        <v>12.5</v>
      </c>
    </row>
    <row r="6313" spans="1:4" x14ac:dyDescent="0.2">
      <c r="A6313" s="143" t="s">
        <v>2555</v>
      </c>
      <c r="B6313" s="10" t="s">
        <v>2554</v>
      </c>
      <c r="C6313" s="143">
        <v>20</v>
      </c>
      <c r="D6313" s="142">
        <v>2</v>
      </c>
    </row>
    <row r="6314" spans="1:4" x14ac:dyDescent="0.2">
      <c r="A6314" s="143" t="s">
        <v>11641</v>
      </c>
      <c r="B6314" s="10" t="s">
        <v>11640</v>
      </c>
      <c r="C6314" s="143">
        <v>3300</v>
      </c>
      <c r="D6314" s="142">
        <v>330</v>
      </c>
    </row>
    <row r="6315" spans="1:4" x14ac:dyDescent="0.2">
      <c r="A6315" s="143" t="s">
        <v>3256</v>
      </c>
      <c r="B6315" s="10" t="s">
        <v>3255</v>
      </c>
      <c r="C6315" s="143">
        <v>290</v>
      </c>
      <c r="D6315" s="142">
        <v>3.3</v>
      </c>
    </row>
    <row r="6316" spans="1:4" x14ac:dyDescent="0.2">
      <c r="A6316" s="143" t="s">
        <v>3257</v>
      </c>
      <c r="B6316" s="10" t="s">
        <v>3255</v>
      </c>
      <c r="C6316" s="143" t="s">
        <v>105</v>
      </c>
      <c r="D6316" s="142" t="s">
        <v>105</v>
      </c>
    </row>
    <row r="6317" spans="1:4" x14ac:dyDescent="0.2">
      <c r="A6317" s="143" t="s">
        <v>11600</v>
      </c>
      <c r="B6317" s="10" t="s">
        <v>11599</v>
      </c>
      <c r="C6317" s="143">
        <v>20</v>
      </c>
      <c r="D6317" s="142">
        <v>2</v>
      </c>
    </row>
    <row r="6318" spans="1:4" x14ac:dyDescent="0.2">
      <c r="A6318" s="143" t="s">
        <v>8691</v>
      </c>
      <c r="B6318" s="10" t="s">
        <v>8690</v>
      </c>
      <c r="C6318" s="143" t="s">
        <v>105</v>
      </c>
      <c r="D6318" s="142" t="s">
        <v>105</v>
      </c>
    </row>
    <row r="6319" spans="1:4" x14ac:dyDescent="0.2">
      <c r="A6319" s="143" t="s">
        <v>3262</v>
      </c>
      <c r="B6319" s="10" t="s">
        <v>3261</v>
      </c>
      <c r="C6319" s="143">
        <v>60</v>
      </c>
      <c r="D6319" s="142">
        <v>6</v>
      </c>
    </row>
    <row r="6320" spans="1:4" x14ac:dyDescent="0.2">
      <c r="A6320" s="143" t="s">
        <v>6621</v>
      </c>
      <c r="B6320" s="10" t="s">
        <v>6620</v>
      </c>
      <c r="C6320" s="143">
        <v>2700</v>
      </c>
      <c r="D6320" s="142">
        <v>270</v>
      </c>
    </row>
    <row r="6321" spans="1:4" x14ac:dyDescent="0.2">
      <c r="A6321" s="143" t="s">
        <v>3259</v>
      </c>
      <c r="B6321" s="10" t="s">
        <v>3258</v>
      </c>
      <c r="C6321" s="143">
        <v>2340</v>
      </c>
      <c r="D6321" s="142">
        <v>234</v>
      </c>
    </row>
    <row r="6322" spans="1:4" x14ac:dyDescent="0.2">
      <c r="A6322" s="143" t="s">
        <v>3260</v>
      </c>
      <c r="B6322" s="10" t="s">
        <v>3258</v>
      </c>
      <c r="C6322" s="143" t="s">
        <v>105</v>
      </c>
      <c r="D6322" s="142" t="s">
        <v>105</v>
      </c>
    </row>
    <row r="6323" spans="1:4" x14ac:dyDescent="0.2">
      <c r="A6323" s="143" t="s">
        <v>10650</v>
      </c>
      <c r="B6323" s="10" t="s">
        <v>10649</v>
      </c>
      <c r="C6323" s="143">
        <v>38</v>
      </c>
      <c r="D6323" s="142">
        <v>3.8</v>
      </c>
    </row>
    <row r="6324" spans="1:4" x14ac:dyDescent="0.2">
      <c r="A6324" s="143" t="s">
        <v>3878</v>
      </c>
      <c r="B6324" s="10" t="s">
        <v>3877</v>
      </c>
      <c r="C6324" s="143">
        <v>1000</v>
      </c>
      <c r="D6324" s="142">
        <v>100</v>
      </c>
    </row>
    <row r="6325" spans="1:4" x14ac:dyDescent="0.2">
      <c r="A6325" s="143" t="s">
        <v>1012</v>
      </c>
      <c r="B6325" s="10" t="s">
        <v>1011</v>
      </c>
      <c r="C6325" s="143">
        <v>1830</v>
      </c>
      <c r="D6325" s="142">
        <v>183</v>
      </c>
    </row>
    <row r="6326" spans="1:4" x14ac:dyDescent="0.2">
      <c r="A6326" s="143" t="s">
        <v>10657</v>
      </c>
      <c r="B6326" s="10" t="s">
        <v>10656</v>
      </c>
      <c r="C6326" s="143" t="s">
        <v>105</v>
      </c>
      <c r="D6326" s="142" t="s">
        <v>105</v>
      </c>
    </row>
    <row r="6327" spans="1:4" x14ac:dyDescent="0.2">
      <c r="A6327" s="143" t="s">
        <v>3170</v>
      </c>
      <c r="B6327" s="10" t="s">
        <v>3169</v>
      </c>
      <c r="C6327" s="143">
        <v>550</v>
      </c>
      <c r="D6327" s="142">
        <v>55</v>
      </c>
    </row>
    <row r="6328" spans="1:4" x14ac:dyDescent="0.2">
      <c r="A6328" s="143" t="s">
        <v>5518</v>
      </c>
      <c r="B6328" s="10" t="s">
        <v>5517</v>
      </c>
      <c r="C6328" s="143">
        <v>650</v>
      </c>
      <c r="D6328" s="142">
        <v>250</v>
      </c>
    </row>
    <row r="6329" spans="1:4" x14ac:dyDescent="0.2">
      <c r="A6329" s="143" t="s">
        <v>3870</v>
      </c>
      <c r="B6329" s="10" t="s">
        <v>3869</v>
      </c>
      <c r="C6329" s="143">
        <v>250</v>
      </c>
      <c r="D6329" s="142">
        <v>48</v>
      </c>
    </row>
    <row r="6330" spans="1:4" x14ac:dyDescent="0.2">
      <c r="A6330" s="143" t="s">
        <v>3868</v>
      </c>
      <c r="B6330" s="10" t="s">
        <v>3867</v>
      </c>
      <c r="C6330" s="143">
        <v>200</v>
      </c>
      <c r="D6330" s="142">
        <v>20</v>
      </c>
    </row>
    <row r="6331" spans="1:4" x14ac:dyDescent="0.2">
      <c r="A6331" s="143" t="s">
        <v>3495</v>
      </c>
      <c r="B6331" s="10" t="s">
        <v>3494</v>
      </c>
      <c r="C6331" s="143">
        <v>490</v>
      </c>
      <c r="D6331" s="142">
        <v>49</v>
      </c>
    </row>
    <row r="6332" spans="1:4" x14ac:dyDescent="0.2">
      <c r="A6332" s="143" t="s">
        <v>206</v>
      </c>
      <c r="B6332" s="10" t="s">
        <v>205</v>
      </c>
      <c r="C6332" s="143">
        <v>20</v>
      </c>
      <c r="D6332" s="142">
        <v>2</v>
      </c>
    </row>
    <row r="6333" spans="1:4" x14ac:dyDescent="0.2">
      <c r="A6333" s="143" t="s">
        <v>4382</v>
      </c>
      <c r="B6333" s="10" t="s">
        <v>4381</v>
      </c>
      <c r="C6333" s="143">
        <v>28</v>
      </c>
      <c r="D6333" s="142">
        <v>2.8</v>
      </c>
    </row>
    <row r="6334" spans="1:4" x14ac:dyDescent="0.2">
      <c r="A6334" s="143" t="s">
        <v>4707</v>
      </c>
      <c r="B6334" s="10" t="s">
        <v>4706</v>
      </c>
      <c r="C6334" s="143" t="s">
        <v>105</v>
      </c>
      <c r="D6334" s="142" t="s">
        <v>105</v>
      </c>
    </row>
    <row r="6335" spans="1:4" x14ac:dyDescent="0.2">
      <c r="A6335" s="143" t="s">
        <v>8977</v>
      </c>
      <c r="B6335" s="10" t="s">
        <v>8976</v>
      </c>
      <c r="C6335" s="143">
        <v>100</v>
      </c>
      <c r="D6335" s="142">
        <v>10</v>
      </c>
    </row>
    <row r="6336" spans="1:4" x14ac:dyDescent="0.2">
      <c r="A6336" s="143" t="s">
        <v>9253</v>
      </c>
      <c r="B6336" s="10" t="s">
        <v>9252</v>
      </c>
      <c r="C6336" s="143">
        <v>50</v>
      </c>
      <c r="D6336" s="142">
        <v>5</v>
      </c>
    </row>
    <row r="6337" spans="1:4" x14ac:dyDescent="0.2">
      <c r="A6337" s="143" t="s">
        <v>2995</v>
      </c>
      <c r="B6337" s="10" t="s">
        <v>2994</v>
      </c>
      <c r="C6337" s="143">
        <v>250</v>
      </c>
      <c r="D6337" s="142">
        <v>25</v>
      </c>
    </row>
    <row r="6338" spans="1:4" x14ac:dyDescent="0.2">
      <c r="A6338" s="143" t="s">
        <v>8719</v>
      </c>
      <c r="B6338" s="10" t="s">
        <v>8718</v>
      </c>
      <c r="C6338" s="143">
        <v>110</v>
      </c>
      <c r="D6338" s="142">
        <v>11</v>
      </c>
    </row>
    <row r="6339" spans="1:4" x14ac:dyDescent="0.2">
      <c r="A6339" s="143" t="s">
        <v>2961</v>
      </c>
      <c r="B6339" s="10" t="s">
        <v>2960</v>
      </c>
      <c r="C6339" s="143">
        <v>30</v>
      </c>
      <c r="D6339" s="142">
        <v>3</v>
      </c>
    </row>
    <row r="6340" spans="1:4" x14ac:dyDescent="0.2">
      <c r="A6340" s="143" t="s">
        <v>8559</v>
      </c>
      <c r="B6340" s="10" t="s">
        <v>8558</v>
      </c>
      <c r="C6340" s="143">
        <v>1000</v>
      </c>
      <c r="D6340" s="142">
        <v>100</v>
      </c>
    </row>
    <row r="6341" spans="1:4" x14ac:dyDescent="0.2">
      <c r="A6341" s="143" t="s">
        <v>1860</v>
      </c>
      <c r="B6341" s="10" t="s">
        <v>1859</v>
      </c>
      <c r="C6341" s="143">
        <v>50</v>
      </c>
      <c r="D6341" s="142">
        <v>5</v>
      </c>
    </row>
    <row r="6342" spans="1:4" x14ac:dyDescent="0.2">
      <c r="A6342" s="143" t="s">
        <v>703</v>
      </c>
      <c r="B6342" s="10" t="s">
        <v>702</v>
      </c>
      <c r="C6342" s="143">
        <v>10</v>
      </c>
      <c r="D6342" s="142">
        <v>1</v>
      </c>
    </row>
    <row r="6343" spans="1:4" x14ac:dyDescent="0.2">
      <c r="A6343" s="143" t="s">
        <v>10051</v>
      </c>
      <c r="B6343" s="10" t="s">
        <v>10050</v>
      </c>
      <c r="C6343" s="143" t="s">
        <v>105</v>
      </c>
      <c r="D6343" s="142" t="s">
        <v>105</v>
      </c>
    </row>
    <row r="6344" spans="1:4" x14ac:dyDescent="0.2">
      <c r="A6344" s="143" t="s">
        <v>11581</v>
      </c>
      <c r="B6344" s="10" t="s">
        <v>11580</v>
      </c>
      <c r="C6344" s="143">
        <v>800</v>
      </c>
      <c r="D6344" s="142">
        <v>80</v>
      </c>
    </row>
    <row r="6345" spans="1:4" x14ac:dyDescent="0.2">
      <c r="A6345" s="143" t="s">
        <v>9120</v>
      </c>
      <c r="B6345" s="10" t="s">
        <v>9119</v>
      </c>
      <c r="C6345" s="143">
        <v>100</v>
      </c>
      <c r="D6345" s="142">
        <v>10</v>
      </c>
    </row>
    <row r="6346" spans="1:4" x14ac:dyDescent="0.2">
      <c r="A6346" s="143" t="s">
        <v>2337</v>
      </c>
      <c r="B6346" s="10" t="s">
        <v>2336</v>
      </c>
      <c r="C6346" s="143">
        <v>10</v>
      </c>
      <c r="D6346" s="142">
        <v>1</v>
      </c>
    </row>
    <row r="6347" spans="1:4" x14ac:dyDescent="0.2">
      <c r="A6347" s="143" t="s">
        <v>3346</v>
      </c>
      <c r="B6347" s="10" t="s">
        <v>3345</v>
      </c>
      <c r="C6347" s="143">
        <v>30</v>
      </c>
      <c r="D6347" s="142">
        <v>3</v>
      </c>
    </row>
    <row r="6348" spans="1:4" x14ac:dyDescent="0.2">
      <c r="A6348" s="143" t="s">
        <v>770</v>
      </c>
      <c r="B6348" s="10" t="s">
        <v>769</v>
      </c>
      <c r="C6348" s="143">
        <v>2450</v>
      </c>
      <c r="D6348" s="142">
        <v>245</v>
      </c>
    </row>
    <row r="6349" spans="1:4" x14ac:dyDescent="0.2">
      <c r="A6349" s="143" t="s">
        <v>5962</v>
      </c>
      <c r="B6349" s="10" t="s">
        <v>5961</v>
      </c>
      <c r="C6349" s="143">
        <v>2200</v>
      </c>
      <c r="D6349" s="142">
        <v>220</v>
      </c>
    </row>
    <row r="6350" spans="1:4" x14ac:dyDescent="0.2">
      <c r="A6350" s="143" t="s">
        <v>12322</v>
      </c>
      <c r="B6350" s="10" t="s">
        <v>12321</v>
      </c>
      <c r="C6350" s="143">
        <v>900</v>
      </c>
      <c r="D6350" s="142">
        <v>90</v>
      </c>
    </row>
    <row r="6351" spans="1:4" x14ac:dyDescent="0.2">
      <c r="A6351" s="143" t="s">
        <v>10645</v>
      </c>
      <c r="B6351" s="10" t="s">
        <v>10644</v>
      </c>
      <c r="C6351" s="143">
        <v>130</v>
      </c>
      <c r="D6351" s="142">
        <v>13</v>
      </c>
    </row>
    <row r="6352" spans="1:4" x14ac:dyDescent="0.2">
      <c r="A6352" s="143" t="s">
        <v>12255</v>
      </c>
      <c r="B6352" s="10" t="s">
        <v>12254</v>
      </c>
      <c r="C6352" s="143" t="s">
        <v>105</v>
      </c>
      <c r="D6352" s="142" t="s">
        <v>105</v>
      </c>
    </row>
    <row r="6353" spans="1:4" x14ac:dyDescent="0.2">
      <c r="A6353" s="143" t="s">
        <v>12256</v>
      </c>
      <c r="B6353" s="10" t="s">
        <v>12254</v>
      </c>
      <c r="C6353" s="143">
        <v>1000</v>
      </c>
      <c r="D6353" s="142">
        <v>100</v>
      </c>
    </row>
    <row r="6354" spans="1:4" x14ac:dyDescent="0.2">
      <c r="A6354" s="143" t="s">
        <v>8553</v>
      </c>
      <c r="B6354" s="10" t="s">
        <v>8552</v>
      </c>
      <c r="C6354" s="143" t="s">
        <v>105</v>
      </c>
      <c r="D6354" s="142" t="s">
        <v>105</v>
      </c>
    </row>
    <row r="6355" spans="1:4" x14ac:dyDescent="0.2">
      <c r="A6355" s="143" t="s">
        <v>10026</v>
      </c>
      <c r="B6355" s="10" t="s">
        <v>10025</v>
      </c>
      <c r="C6355" s="143" t="s">
        <v>105</v>
      </c>
      <c r="D6355" s="142" t="s">
        <v>105</v>
      </c>
    </row>
    <row r="6356" spans="1:4" x14ac:dyDescent="0.2">
      <c r="A6356" s="143" t="s">
        <v>10027</v>
      </c>
      <c r="B6356" s="10" t="s">
        <v>10025</v>
      </c>
      <c r="C6356" s="143">
        <v>500</v>
      </c>
      <c r="D6356" s="142">
        <v>50</v>
      </c>
    </row>
    <row r="6357" spans="1:4" x14ac:dyDescent="0.2">
      <c r="A6357" s="143" t="s">
        <v>4468</v>
      </c>
      <c r="B6357" s="10" t="s">
        <v>4467</v>
      </c>
      <c r="C6357" s="143" t="s">
        <v>105</v>
      </c>
      <c r="D6357" s="142" t="s">
        <v>105</v>
      </c>
    </row>
    <row r="6358" spans="1:4" x14ac:dyDescent="0.2">
      <c r="A6358" s="143" t="s">
        <v>10141</v>
      </c>
      <c r="B6358" s="10" t="s">
        <v>10140</v>
      </c>
      <c r="C6358" s="143">
        <v>1100</v>
      </c>
      <c r="D6358" s="142">
        <v>110</v>
      </c>
    </row>
    <row r="6359" spans="1:4" x14ac:dyDescent="0.2">
      <c r="A6359" s="143" t="s">
        <v>12052</v>
      </c>
      <c r="B6359" s="10" t="s">
        <v>12051</v>
      </c>
      <c r="C6359" s="143">
        <v>2.5</v>
      </c>
      <c r="D6359" s="142">
        <v>0.25</v>
      </c>
    </row>
    <row r="6360" spans="1:4" x14ac:dyDescent="0.2">
      <c r="A6360" s="143" t="s">
        <v>10139</v>
      </c>
      <c r="B6360" s="10" t="s">
        <v>10138</v>
      </c>
      <c r="C6360" s="143">
        <v>1100</v>
      </c>
      <c r="D6360" s="142">
        <v>110</v>
      </c>
    </row>
    <row r="6361" spans="1:4" x14ac:dyDescent="0.2">
      <c r="A6361" s="143" t="s">
        <v>11987</v>
      </c>
      <c r="B6361" s="10" t="s">
        <v>11986</v>
      </c>
      <c r="C6361" s="143">
        <v>4.2</v>
      </c>
      <c r="D6361" s="142">
        <v>0.42</v>
      </c>
    </row>
    <row r="6362" spans="1:4" x14ac:dyDescent="0.2">
      <c r="A6362" s="143" t="s">
        <v>4446</v>
      </c>
      <c r="B6362" s="10" t="s">
        <v>4445</v>
      </c>
      <c r="C6362" s="143">
        <v>1120</v>
      </c>
      <c r="D6362" s="142">
        <v>112</v>
      </c>
    </row>
    <row r="6363" spans="1:4" x14ac:dyDescent="0.2">
      <c r="A6363" s="143" t="s">
        <v>7321</v>
      </c>
      <c r="B6363" s="10" t="s">
        <v>7320</v>
      </c>
      <c r="C6363" s="143">
        <v>1120</v>
      </c>
      <c r="D6363" s="142">
        <v>112</v>
      </c>
    </row>
    <row r="6364" spans="1:4" x14ac:dyDescent="0.2">
      <c r="A6364" s="143" t="s">
        <v>3876</v>
      </c>
      <c r="B6364" s="10" t="s">
        <v>3875</v>
      </c>
      <c r="C6364" s="143">
        <v>1120</v>
      </c>
      <c r="D6364" s="142">
        <v>112</v>
      </c>
    </row>
    <row r="6365" spans="1:4" x14ac:dyDescent="0.2">
      <c r="A6365" s="143" t="s">
        <v>9660</v>
      </c>
      <c r="B6365" s="10" t="s">
        <v>9659</v>
      </c>
      <c r="C6365" s="143">
        <v>2750</v>
      </c>
      <c r="D6365" s="142">
        <v>275</v>
      </c>
    </row>
    <row r="6366" spans="1:4" x14ac:dyDescent="0.2">
      <c r="A6366" s="143" t="s">
        <v>3167</v>
      </c>
      <c r="B6366" s="10" t="s">
        <v>3166</v>
      </c>
      <c r="C6366" s="143" t="s">
        <v>105</v>
      </c>
      <c r="D6366" s="142" t="s">
        <v>105</v>
      </c>
    </row>
    <row r="6367" spans="1:4" x14ac:dyDescent="0.2">
      <c r="A6367" s="143" t="s">
        <v>3168</v>
      </c>
      <c r="B6367" s="10" t="s">
        <v>3166</v>
      </c>
      <c r="C6367" s="143">
        <v>2500</v>
      </c>
      <c r="D6367" s="142">
        <v>250</v>
      </c>
    </row>
    <row r="6368" spans="1:4" x14ac:dyDescent="0.2">
      <c r="A6368" s="143" t="s">
        <v>2218</v>
      </c>
      <c r="B6368" s="10" t="s">
        <v>2217</v>
      </c>
      <c r="C6368" s="143">
        <v>30</v>
      </c>
      <c r="D6368" s="142">
        <v>3</v>
      </c>
    </row>
    <row r="6369" spans="1:4" x14ac:dyDescent="0.2">
      <c r="A6369" s="143" t="s">
        <v>8995</v>
      </c>
      <c r="B6369" s="10" t="s">
        <v>8994</v>
      </c>
      <c r="C6369" s="143">
        <v>90</v>
      </c>
      <c r="D6369" s="142">
        <v>9</v>
      </c>
    </row>
    <row r="6370" spans="1:4" x14ac:dyDescent="0.2">
      <c r="A6370" s="143" t="s">
        <v>10153</v>
      </c>
      <c r="B6370" s="10" t="s">
        <v>10152</v>
      </c>
      <c r="C6370" s="143">
        <v>110</v>
      </c>
      <c r="D6370" s="142">
        <v>11</v>
      </c>
    </row>
    <row r="6371" spans="1:4" x14ac:dyDescent="0.2">
      <c r="A6371" s="143" t="s">
        <v>7515</v>
      </c>
      <c r="B6371" s="10" t="s">
        <v>7514</v>
      </c>
      <c r="C6371" s="143">
        <v>200</v>
      </c>
      <c r="D6371" s="142">
        <v>20</v>
      </c>
    </row>
    <row r="6372" spans="1:4" x14ac:dyDescent="0.2">
      <c r="A6372" s="143" t="s">
        <v>1171</v>
      </c>
      <c r="B6372" s="10" t="s">
        <v>1170</v>
      </c>
      <c r="C6372" s="143">
        <v>1000</v>
      </c>
      <c r="D6372" s="142">
        <v>100</v>
      </c>
    </row>
    <row r="6373" spans="1:4" x14ac:dyDescent="0.2">
      <c r="A6373" s="143" t="s">
        <v>599</v>
      </c>
      <c r="B6373" s="10" t="s">
        <v>598</v>
      </c>
      <c r="C6373" s="143">
        <v>20</v>
      </c>
      <c r="D6373" s="142">
        <v>2</v>
      </c>
    </row>
    <row r="6374" spans="1:4" x14ac:dyDescent="0.2">
      <c r="A6374" s="143" t="s">
        <v>599</v>
      </c>
      <c r="B6374" s="10" t="s">
        <v>12617</v>
      </c>
      <c r="C6374" s="143" t="s">
        <v>105</v>
      </c>
      <c r="D6374" s="142" t="s">
        <v>105</v>
      </c>
    </row>
    <row r="6375" spans="1:4" x14ac:dyDescent="0.2">
      <c r="A6375" s="143" t="s">
        <v>599</v>
      </c>
      <c r="B6375" s="10" t="s">
        <v>12618</v>
      </c>
      <c r="C6375" s="143">
        <v>1000</v>
      </c>
      <c r="D6375" s="142">
        <v>100</v>
      </c>
    </row>
    <row r="6376" spans="1:4" x14ac:dyDescent="0.2">
      <c r="A6376" s="143" t="s">
        <v>599</v>
      </c>
      <c r="B6376" s="10" t="s">
        <v>1259</v>
      </c>
      <c r="C6376" s="143">
        <v>20</v>
      </c>
      <c r="D6376" s="142">
        <v>2</v>
      </c>
    </row>
    <row r="6377" spans="1:4" x14ac:dyDescent="0.2">
      <c r="A6377" s="143" t="s">
        <v>599</v>
      </c>
      <c r="B6377" s="10" t="s">
        <v>1352</v>
      </c>
      <c r="C6377" s="143">
        <v>500</v>
      </c>
      <c r="D6377" s="142">
        <v>50</v>
      </c>
    </row>
    <row r="6378" spans="1:4" x14ac:dyDescent="0.2">
      <c r="A6378" s="143" t="s">
        <v>599</v>
      </c>
      <c r="B6378" s="10" t="s">
        <v>1353</v>
      </c>
      <c r="C6378" s="143">
        <v>20</v>
      </c>
      <c r="D6378" s="142">
        <v>2</v>
      </c>
    </row>
    <row r="6379" spans="1:4" x14ac:dyDescent="0.2">
      <c r="A6379" s="143" t="s">
        <v>599</v>
      </c>
      <c r="B6379" s="10" t="s">
        <v>2333</v>
      </c>
      <c r="C6379" s="143">
        <v>70</v>
      </c>
      <c r="D6379" s="142">
        <v>7</v>
      </c>
    </row>
    <row r="6380" spans="1:4" x14ac:dyDescent="0.2">
      <c r="A6380" s="143" t="s">
        <v>599</v>
      </c>
      <c r="B6380" s="10" t="s">
        <v>2739</v>
      </c>
      <c r="C6380" s="143">
        <v>350</v>
      </c>
      <c r="D6380" s="142">
        <v>35</v>
      </c>
    </row>
    <row r="6381" spans="1:4" x14ac:dyDescent="0.2">
      <c r="A6381" s="143" t="s">
        <v>599</v>
      </c>
      <c r="B6381" s="10" t="s">
        <v>3281</v>
      </c>
      <c r="C6381" s="143">
        <v>720</v>
      </c>
      <c r="D6381" s="142">
        <v>72</v>
      </c>
    </row>
    <row r="6382" spans="1:4" x14ac:dyDescent="0.2">
      <c r="A6382" s="143" t="s">
        <v>599</v>
      </c>
      <c r="B6382" s="10" t="s">
        <v>3282</v>
      </c>
      <c r="C6382" s="143">
        <v>720</v>
      </c>
      <c r="D6382" s="142">
        <v>72</v>
      </c>
    </row>
    <row r="6383" spans="1:4" x14ac:dyDescent="0.2">
      <c r="A6383" s="143" t="s">
        <v>599</v>
      </c>
      <c r="B6383" s="10" t="s">
        <v>3549</v>
      </c>
      <c r="C6383" s="143" t="s">
        <v>105</v>
      </c>
      <c r="D6383" s="142" t="s">
        <v>105</v>
      </c>
    </row>
    <row r="6384" spans="1:4" x14ac:dyDescent="0.2">
      <c r="A6384" s="143" t="s">
        <v>599</v>
      </c>
      <c r="B6384" s="10" t="s">
        <v>3556</v>
      </c>
      <c r="C6384" s="143" t="s">
        <v>105</v>
      </c>
      <c r="D6384" s="142" t="s">
        <v>105</v>
      </c>
    </row>
    <row r="6385" spans="1:4" x14ac:dyDescent="0.2">
      <c r="A6385" s="143" t="s">
        <v>599</v>
      </c>
      <c r="B6385" s="10" t="s">
        <v>3557</v>
      </c>
      <c r="C6385" s="143" t="s">
        <v>105</v>
      </c>
      <c r="D6385" s="142" t="s">
        <v>105</v>
      </c>
    </row>
    <row r="6386" spans="1:4" x14ac:dyDescent="0.2">
      <c r="A6386" s="143" t="s">
        <v>599</v>
      </c>
      <c r="B6386" s="10" t="s">
        <v>3558</v>
      </c>
      <c r="C6386" s="143" t="s">
        <v>105</v>
      </c>
      <c r="D6386" s="142" t="s">
        <v>105</v>
      </c>
    </row>
    <row r="6387" spans="1:4" x14ac:dyDescent="0.2">
      <c r="A6387" s="143" t="s">
        <v>599</v>
      </c>
      <c r="B6387" s="10" t="s">
        <v>3559</v>
      </c>
      <c r="C6387" s="143" t="s">
        <v>105</v>
      </c>
      <c r="D6387" s="142" t="s">
        <v>105</v>
      </c>
    </row>
    <row r="6388" spans="1:4" x14ac:dyDescent="0.2">
      <c r="A6388" s="143" t="s">
        <v>599</v>
      </c>
      <c r="B6388" s="10" t="s">
        <v>3566</v>
      </c>
      <c r="C6388" s="143">
        <v>160</v>
      </c>
      <c r="D6388" s="142">
        <v>16</v>
      </c>
    </row>
    <row r="6389" spans="1:4" x14ac:dyDescent="0.2">
      <c r="A6389" s="143" t="s">
        <v>599</v>
      </c>
      <c r="B6389" s="10" t="s">
        <v>12629</v>
      </c>
      <c r="C6389" s="143" t="s">
        <v>105</v>
      </c>
      <c r="D6389" s="142" t="s">
        <v>105</v>
      </c>
    </row>
    <row r="6390" spans="1:4" x14ac:dyDescent="0.2">
      <c r="A6390" s="143" t="s">
        <v>599</v>
      </c>
      <c r="B6390" s="10" t="s">
        <v>12630</v>
      </c>
      <c r="C6390" s="143">
        <v>600</v>
      </c>
      <c r="D6390" s="142">
        <v>60</v>
      </c>
    </row>
    <row r="6391" spans="1:4" x14ac:dyDescent="0.2">
      <c r="A6391" s="143" t="s">
        <v>599</v>
      </c>
      <c r="B6391" s="10" t="s">
        <v>3581</v>
      </c>
      <c r="C6391" s="143">
        <v>600</v>
      </c>
      <c r="D6391" s="142">
        <v>60</v>
      </c>
    </row>
    <row r="6392" spans="1:4" x14ac:dyDescent="0.2">
      <c r="A6392" s="143" t="s">
        <v>599</v>
      </c>
      <c r="B6392" s="10" t="s">
        <v>3582</v>
      </c>
      <c r="C6392" s="143">
        <v>600</v>
      </c>
      <c r="D6392" s="142">
        <v>60</v>
      </c>
    </row>
    <row r="6393" spans="1:4" x14ac:dyDescent="0.2">
      <c r="A6393" s="143" t="s">
        <v>599</v>
      </c>
      <c r="B6393" s="10" t="s">
        <v>3583</v>
      </c>
      <c r="C6393" s="143">
        <v>2000</v>
      </c>
      <c r="D6393" s="142">
        <v>200</v>
      </c>
    </row>
    <row r="6394" spans="1:4" x14ac:dyDescent="0.2">
      <c r="A6394" s="143" t="s">
        <v>599</v>
      </c>
      <c r="B6394" s="10" t="s">
        <v>3659</v>
      </c>
      <c r="C6394" s="143">
        <v>1800</v>
      </c>
      <c r="D6394" s="142">
        <v>180</v>
      </c>
    </row>
    <row r="6395" spans="1:4" x14ac:dyDescent="0.2">
      <c r="A6395" s="143" t="s">
        <v>599</v>
      </c>
      <c r="B6395" s="10" t="s">
        <v>3666</v>
      </c>
      <c r="C6395" s="143">
        <v>100</v>
      </c>
      <c r="D6395" s="142">
        <v>10</v>
      </c>
    </row>
    <row r="6396" spans="1:4" x14ac:dyDescent="0.2">
      <c r="A6396" s="143" t="s">
        <v>599</v>
      </c>
      <c r="B6396" s="10" t="s">
        <v>3667</v>
      </c>
      <c r="C6396" s="143">
        <v>500</v>
      </c>
      <c r="D6396" s="142">
        <v>50</v>
      </c>
    </row>
    <row r="6397" spans="1:4" x14ac:dyDescent="0.2">
      <c r="A6397" s="143" t="s">
        <v>599</v>
      </c>
      <c r="B6397" s="10" t="s">
        <v>3668</v>
      </c>
      <c r="C6397" s="143">
        <v>50</v>
      </c>
      <c r="D6397" s="142">
        <v>5</v>
      </c>
    </row>
    <row r="6398" spans="1:4" x14ac:dyDescent="0.2">
      <c r="A6398" s="143" t="s">
        <v>599</v>
      </c>
      <c r="B6398" s="10" t="s">
        <v>3675</v>
      </c>
      <c r="C6398" s="143" t="s">
        <v>105</v>
      </c>
      <c r="D6398" s="142" t="s">
        <v>105</v>
      </c>
    </row>
    <row r="6399" spans="1:4" x14ac:dyDescent="0.2">
      <c r="A6399" s="143" t="s">
        <v>599</v>
      </c>
      <c r="B6399" s="10" t="s">
        <v>3676</v>
      </c>
      <c r="C6399" s="143">
        <v>8.1</v>
      </c>
      <c r="D6399" s="142">
        <v>0.55000000000000004</v>
      </c>
    </row>
    <row r="6400" spans="1:4" x14ac:dyDescent="0.2">
      <c r="A6400" s="143" t="s">
        <v>599</v>
      </c>
      <c r="B6400" s="10" t="s">
        <v>3685</v>
      </c>
      <c r="C6400" s="143">
        <v>3500</v>
      </c>
      <c r="D6400" s="142">
        <v>350</v>
      </c>
    </row>
    <row r="6401" spans="1:4" x14ac:dyDescent="0.2">
      <c r="A6401" s="143" t="s">
        <v>599</v>
      </c>
      <c r="B6401" s="10" t="s">
        <v>3686</v>
      </c>
      <c r="C6401" s="143">
        <v>100</v>
      </c>
      <c r="D6401" s="142">
        <v>10</v>
      </c>
    </row>
    <row r="6402" spans="1:4" x14ac:dyDescent="0.2">
      <c r="A6402" s="143" t="s">
        <v>599</v>
      </c>
      <c r="B6402" s="10" t="s">
        <v>3687</v>
      </c>
      <c r="C6402" s="143">
        <v>50</v>
      </c>
      <c r="D6402" s="142">
        <v>5</v>
      </c>
    </row>
    <row r="6403" spans="1:4" x14ac:dyDescent="0.2">
      <c r="A6403" s="143" t="s">
        <v>599</v>
      </c>
      <c r="B6403" s="10" t="s">
        <v>3688</v>
      </c>
      <c r="C6403" s="143">
        <v>50</v>
      </c>
      <c r="D6403" s="142">
        <v>5</v>
      </c>
    </row>
    <row r="6404" spans="1:4" x14ac:dyDescent="0.2">
      <c r="A6404" s="143" t="s">
        <v>599</v>
      </c>
      <c r="B6404" s="10" t="s">
        <v>3711</v>
      </c>
      <c r="C6404" s="143">
        <v>5700</v>
      </c>
      <c r="D6404" s="142">
        <v>570</v>
      </c>
    </row>
    <row r="6405" spans="1:4" x14ac:dyDescent="0.2">
      <c r="A6405" s="143" t="s">
        <v>599</v>
      </c>
      <c r="B6405" s="10" t="s">
        <v>12631</v>
      </c>
      <c r="C6405" s="143" t="s">
        <v>105</v>
      </c>
      <c r="D6405" s="142" t="s">
        <v>105</v>
      </c>
    </row>
    <row r="6406" spans="1:4" x14ac:dyDescent="0.2">
      <c r="A6406" s="143" t="s">
        <v>599</v>
      </c>
      <c r="B6406" s="10" t="s">
        <v>12632</v>
      </c>
      <c r="C6406" s="143">
        <v>1000</v>
      </c>
      <c r="D6406" s="142">
        <v>100</v>
      </c>
    </row>
    <row r="6407" spans="1:4" x14ac:dyDescent="0.2">
      <c r="A6407" s="143" t="s">
        <v>599</v>
      </c>
      <c r="B6407" s="10" t="s">
        <v>3714</v>
      </c>
      <c r="C6407" s="143">
        <v>600</v>
      </c>
      <c r="D6407" s="142">
        <v>60</v>
      </c>
    </row>
    <row r="6408" spans="1:4" x14ac:dyDescent="0.2">
      <c r="A6408" s="143" t="s">
        <v>599</v>
      </c>
      <c r="B6408" s="10" t="s">
        <v>3719</v>
      </c>
      <c r="C6408" s="143">
        <v>1000</v>
      </c>
      <c r="D6408" s="142">
        <v>100</v>
      </c>
    </row>
    <row r="6409" spans="1:4" x14ac:dyDescent="0.2">
      <c r="A6409" s="143" t="s">
        <v>599</v>
      </c>
      <c r="B6409" s="10" t="s">
        <v>3720</v>
      </c>
      <c r="C6409" s="143" t="s">
        <v>105</v>
      </c>
      <c r="D6409" s="142" t="s">
        <v>105</v>
      </c>
    </row>
    <row r="6410" spans="1:4" x14ac:dyDescent="0.2">
      <c r="A6410" s="143" t="s">
        <v>599</v>
      </c>
      <c r="B6410" s="10" t="s">
        <v>12633</v>
      </c>
      <c r="C6410" s="143" t="s">
        <v>105</v>
      </c>
      <c r="D6410" s="142" t="s">
        <v>105</v>
      </c>
    </row>
    <row r="6411" spans="1:4" x14ac:dyDescent="0.2">
      <c r="A6411" s="143" t="s">
        <v>599</v>
      </c>
      <c r="B6411" s="10" t="s">
        <v>12634</v>
      </c>
      <c r="C6411" s="143">
        <v>600</v>
      </c>
      <c r="D6411" s="142">
        <v>60</v>
      </c>
    </row>
    <row r="6412" spans="1:4" x14ac:dyDescent="0.2">
      <c r="A6412" s="143" t="s">
        <v>599</v>
      </c>
      <c r="B6412" s="10" t="s">
        <v>12635</v>
      </c>
      <c r="C6412" s="143" t="s">
        <v>105</v>
      </c>
      <c r="D6412" s="142" t="s">
        <v>105</v>
      </c>
    </row>
    <row r="6413" spans="1:4" x14ac:dyDescent="0.2">
      <c r="A6413" s="143" t="s">
        <v>599</v>
      </c>
      <c r="B6413" s="10" t="s">
        <v>12636</v>
      </c>
      <c r="C6413" s="143">
        <v>600</v>
      </c>
      <c r="D6413" s="142">
        <v>60</v>
      </c>
    </row>
    <row r="6414" spans="1:4" x14ac:dyDescent="0.2">
      <c r="A6414" s="143" t="s">
        <v>599</v>
      </c>
      <c r="B6414" s="10" t="s">
        <v>12637</v>
      </c>
      <c r="C6414" s="143" t="s">
        <v>105</v>
      </c>
      <c r="D6414" s="142" t="s">
        <v>105</v>
      </c>
    </row>
    <row r="6415" spans="1:4" x14ac:dyDescent="0.2">
      <c r="A6415" s="143" t="s">
        <v>599</v>
      </c>
      <c r="B6415" s="10" t="s">
        <v>12638</v>
      </c>
      <c r="C6415" s="143">
        <v>600</v>
      </c>
      <c r="D6415" s="142">
        <v>60</v>
      </c>
    </row>
    <row r="6416" spans="1:4" x14ac:dyDescent="0.2">
      <c r="A6416" s="143" t="s">
        <v>599</v>
      </c>
      <c r="B6416" s="10" t="s">
        <v>3729</v>
      </c>
      <c r="C6416" s="143" t="s">
        <v>105</v>
      </c>
      <c r="D6416" s="142" t="s">
        <v>105</v>
      </c>
    </row>
    <row r="6417" spans="1:4" x14ac:dyDescent="0.2">
      <c r="A6417" s="143" t="s">
        <v>599</v>
      </c>
      <c r="B6417" s="10" t="s">
        <v>12639</v>
      </c>
      <c r="C6417" s="143" t="s">
        <v>105</v>
      </c>
      <c r="D6417" s="142" t="s">
        <v>105</v>
      </c>
    </row>
    <row r="6418" spans="1:4" x14ac:dyDescent="0.2">
      <c r="A6418" s="143" t="s">
        <v>599</v>
      </c>
      <c r="B6418" s="10" t="s">
        <v>12640</v>
      </c>
      <c r="C6418" s="143">
        <v>1000</v>
      </c>
      <c r="D6418" s="142">
        <v>100</v>
      </c>
    </row>
    <row r="6419" spans="1:4" x14ac:dyDescent="0.2">
      <c r="A6419" s="143" t="s">
        <v>599</v>
      </c>
      <c r="B6419" s="10" t="s">
        <v>3730</v>
      </c>
      <c r="C6419" s="143">
        <v>1250</v>
      </c>
      <c r="D6419" s="142">
        <v>125</v>
      </c>
    </row>
    <row r="6420" spans="1:4" x14ac:dyDescent="0.2">
      <c r="A6420" s="143" t="s">
        <v>599</v>
      </c>
      <c r="B6420" s="10" t="s">
        <v>3731</v>
      </c>
      <c r="C6420" s="143">
        <v>2450</v>
      </c>
      <c r="D6420" s="142">
        <v>245</v>
      </c>
    </row>
    <row r="6421" spans="1:4" x14ac:dyDescent="0.2">
      <c r="A6421" s="143" t="s">
        <v>599</v>
      </c>
      <c r="B6421" s="10" t="s">
        <v>3734</v>
      </c>
      <c r="C6421" s="143">
        <v>180</v>
      </c>
      <c r="D6421" s="142">
        <v>18</v>
      </c>
    </row>
    <row r="6422" spans="1:4" x14ac:dyDescent="0.2">
      <c r="A6422" s="143" t="s">
        <v>599</v>
      </c>
      <c r="B6422" s="10" t="s">
        <v>3735</v>
      </c>
      <c r="C6422" s="143">
        <v>200</v>
      </c>
      <c r="D6422" s="142">
        <v>20</v>
      </c>
    </row>
    <row r="6423" spans="1:4" x14ac:dyDescent="0.2">
      <c r="A6423" s="143" t="s">
        <v>599</v>
      </c>
      <c r="B6423" s="10" t="s">
        <v>3736</v>
      </c>
      <c r="C6423" s="143">
        <v>600</v>
      </c>
      <c r="D6423" s="142">
        <v>60</v>
      </c>
    </row>
    <row r="6424" spans="1:4" x14ac:dyDescent="0.2">
      <c r="A6424" s="143" t="s">
        <v>599</v>
      </c>
      <c r="B6424" s="10" t="s">
        <v>3737</v>
      </c>
      <c r="C6424" s="143" t="s">
        <v>105</v>
      </c>
      <c r="D6424" s="142" t="s">
        <v>105</v>
      </c>
    </row>
    <row r="6425" spans="1:4" x14ac:dyDescent="0.2">
      <c r="A6425" s="143" t="s">
        <v>599</v>
      </c>
      <c r="B6425" s="10" t="s">
        <v>3742</v>
      </c>
      <c r="C6425" s="143">
        <v>2000</v>
      </c>
      <c r="D6425" s="142">
        <v>200</v>
      </c>
    </row>
    <row r="6426" spans="1:4" x14ac:dyDescent="0.2">
      <c r="A6426" s="143" t="s">
        <v>599</v>
      </c>
      <c r="B6426" s="10" t="s">
        <v>3745</v>
      </c>
      <c r="C6426" s="143">
        <v>1250</v>
      </c>
      <c r="D6426" s="142">
        <v>125</v>
      </c>
    </row>
    <row r="6427" spans="1:4" x14ac:dyDescent="0.2">
      <c r="A6427" s="143" t="s">
        <v>599</v>
      </c>
      <c r="B6427" s="10" t="s">
        <v>3746</v>
      </c>
      <c r="C6427" s="143">
        <v>150</v>
      </c>
      <c r="D6427" s="142">
        <v>15</v>
      </c>
    </row>
    <row r="6428" spans="1:4" x14ac:dyDescent="0.2">
      <c r="A6428" s="143" t="s">
        <v>599</v>
      </c>
      <c r="B6428" s="10" t="s">
        <v>3923</v>
      </c>
      <c r="C6428" s="143">
        <v>50</v>
      </c>
      <c r="D6428" s="142">
        <v>5</v>
      </c>
    </row>
    <row r="6429" spans="1:4" x14ac:dyDescent="0.2">
      <c r="A6429" s="143" t="s">
        <v>599</v>
      </c>
      <c r="B6429" s="10" t="s">
        <v>3924</v>
      </c>
      <c r="C6429" s="143">
        <v>20</v>
      </c>
      <c r="D6429" s="142">
        <v>2</v>
      </c>
    </row>
    <row r="6430" spans="1:4" x14ac:dyDescent="0.2">
      <c r="A6430" s="143" t="s">
        <v>599</v>
      </c>
      <c r="B6430" s="10" t="s">
        <v>3927</v>
      </c>
      <c r="C6430" s="143">
        <v>100</v>
      </c>
      <c r="D6430" s="142">
        <v>10</v>
      </c>
    </row>
    <row r="6431" spans="1:4" x14ac:dyDescent="0.2">
      <c r="A6431" s="143" t="s">
        <v>599</v>
      </c>
      <c r="B6431" s="10" t="s">
        <v>3948</v>
      </c>
      <c r="C6431" s="143" t="s">
        <v>105</v>
      </c>
      <c r="D6431" s="142" t="s">
        <v>105</v>
      </c>
    </row>
    <row r="6432" spans="1:4" x14ac:dyDescent="0.2">
      <c r="A6432" s="143" t="s">
        <v>599</v>
      </c>
      <c r="B6432" s="10" t="s">
        <v>12641</v>
      </c>
      <c r="C6432" s="143" t="s">
        <v>105</v>
      </c>
      <c r="D6432" s="142" t="s">
        <v>105</v>
      </c>
    </row>
    <row r="6433" spans="1:4" x14ac:dyDescent="0.2">
      <c r="A6433" s="143" t="s">
        <v>599</v>
      </c>
      <c r="B6433" s="10" t="s">
        <v>12642</v>
      </c>
      <c r="C6433" s="143">
        <v>1000</v>
      </c>
      <c r="D6433" s="142">
        <v>100</v>
      </c>
    </row>
    <row r="6434" spans="1:4" x14ac:dyDescent="0.2">
      <c r="A6434" s="143" t="s">
        <v>599</v>
      </c>
      <c r="B6434" s="10" t="s">
        <v>12643</v>
      </c>
      <c r="C6434" s="143" t="s">
        <v>105</v>
      </c>
      <c r="D6434" s="142" t="s">
        <v>105</v>
      </c>
    </row>
    <row r="6435" spans="1:4" x14ac:dyDescent="0.2">
      <c r="A6435" s="143" t="s">
        <v>599</v>
      </c>
      <c r="B6435" s="10" t="s">
        <v>12644</v>
      </c>
      <c r="C6435" s="143">
        <v>1000</v>
      </c>
      <c r="D6435" s="142">
        <v>100</v>
      </c>
    </row>
    <row r="6436" spans="1:4" x14ac:dyDescent="0.2">
      <c r="A6436" s="143" t="s">
        <v>599</v>
      </c>
      <c r="B6436" s="10" t="s">
        <v>3951</v>
      </c>
      <c r="C6436" s="143" t="s">
        <v>105</v>
      </c>
      <c r="D6436" s="142" t="s">
        <v>105</v>
      </c>
    </row>
    <row r="6437" spans="1:4" x14ac:dyDescent="0.2">
      <c r="A6437" s="143" t="s">
        <v>599</v>
      </c>
      <c r="B6437" s="10" t="s">
        <v>3952</v>
      </c>
      <c r="C6437" s="143" t="s">
        <v>105</v>
      </c>
      <c r="D6437" s="142" t="s">
        <v>105</v>
      </c>
    </row>
    <row r="6438" spans="1:4" x14ac:dyDescent="0.2">
      <c r="A6438" s="143" t="s">
        <v>599</v>
      </c>
      <c r="B6438" s="10" t="s">
        <v>12645</v>
      </c>
      <c r="C6438" s="143" t="s">
        <v>105</v>
      </c>
      <c r="D6438" s="142" t="s">
        <v>105</v>
      </c>
    </row>
    <row r="6439" spans="1:4" x14ac:dyDescent="0.2">
      <c r="A6439" s="143" t="s">
        <v>599</v>
      </c>
      <c r="B6439" s="10" t="s">
        <v>12646</v>
      </c>
      <c r="C6439" s="143">
        <v>1000</v>
      </c>
      <c r="D6439" s="142">
        <v>100</v>
      </c>
    </row>
    <row r="6440" spans="1:4" x14ac:dyDescent="0.2">
      <c r="A6440" s="143" t="s">
        <v>599</v>
      </c>
      <c r="B6440" s="10" t="s">
        <v>3953</v>
      </c>
      <c r="C6440" s="143">
        <v>100</v>
      </c>
      <c r="D6440" s="142">
        <v>10</v>
      </c>
    </row>
    <row r="6441" spans="1:4" x14ac:dyDescent="0.2">
      <c r="A6441" s="143" t="s">
        <v>599</v>
      </c>
      <c r="B6441" s="10" t="s">
        <v>3954</v>
      </c>
      <c r="C6441" s="143">
        <v>400</v>
      </c>
      <c r="D6441" s="142">
        <v>40</v>
      </c>
    </row>
    <row r="6442" spans="1:4" x14ac:dyDescent="0.2">
      <c r="A6442" s="143" t="s">
        <v>599</v>
      </c>
      <c r="B6442" s="10" t="s">
        <v>3986</v>
      </c>
      <c r="C6442" s="143">
        <v>100</v>
      </c>
      <c r="D6442" s="142">
        <v>10</v>
      </c>
    </row>
    <row r="6443" spans="1:4" x14ac:dyDescent="0.2">
      <c r="A6443" s="143" t="s">
        <v>599</v>
      </c>
      <c r="B6443" s="10" t="s">
        <v>3987</v>
      </c>
      <c r="C6443" s="143">
        <v>100</v>
      </c>
      <c r="D6443" s="142">
        <v>10</v>
      </c>
    </row>
    <row r="6444" spans="1:4" x14ac:dyDescent="0.2">
      <c r="A6444" s="143" t="s">
        <v>599</v>
      </c>
      <c r="B6444" s="10" t="s">
        <v>4025</v>
      </c>
      <c r="C6444" s="143" t="s">
        <v>105</v>
      </c>
      <c r="D6444" s="142" t="s">
        <v>105</v>
      </c>
    </row>
    <row r="6445" spans="1:4" x14ac:dyDescent="0.2">
      <c r="A6445" s="143" t="s">
        <v>599</v>
      </c>
      <c r="B6445" s="10" t="s">
        <v>4137</v>
      </c>
      <c r="C6445" s="143" t="s">
        <v>105</v>
      </c>
      <c r="D6445" s="142" t="s">
        <v>105</v>
      </c>
    </row>
    <row r="6446" spans="1:4" x14ac:dyDescent="0.2">
      <c r="A6446" s="143" t="s">
        <v>599</v>
      </c>
      <c r="B6446" s="10" t="s">
        <v>4152</v>
      </c>
      <c r="C6446" s="143" t="s">
        <v>105</v>
      </c>
      <c r="D6446" s="142" t="s">
        <v>105</v>
      </c>
    </row>
    <row r="6447" spans="1:4" x14ac:dyDescent="0.2">
      <c r="A6447" s="143" t="s">
        <v>599</v>
      </c>
      <c r="B6447" s="10" t="s">
        <v>4155</v>
      </c>
      <c r="C6447" s="143">
        <v>20</v>
      </c>
      <c r="D6447" s="142">
        <v>2</v>
      </c>
    </row>
    <row r="6448" spans="1:4" x14ac:dyDescent="0.2">
      <c r="A6448" s="143" t="s">
        <v>599</v>
      </c>
      <c r="B6448" s="10" t="s">
        <v>12653</v>
      </c>
      <c r="C6448" s="143" t="s">
        <v>105</v>
      </c>
      <c r="D6448" s="142" t="s">
        <v>105</v>
      </c>
    </row>
    <row r="6449" spans="1:4" x14ac:dyDescent="0.2">
      <c r="A6449" s="143" t="s">
        <v>599</v>
      </c>
      <c r="B6449" s="10" t="s">
        <v>12654</v>
      </c>
      <c r="C6449" s="143">
        <v>600</v>
      </c>
      <c r="D6449" s="142">
        <v>60</v>
      </c>
    </row>
    <row r="6450" spans="1:4" x14ac:dyDescent="0.2">
      <c r="A6450" s="143" t="s">
        <v>599</v>
      </c>
      <c r="B6450" s="10" t="s">
        <v>12655</v>
      </c>
      <c r="C6450" s="143" t="s">
        <v>105</v>
      </c>
      <c r="D6450" s="142" t="s">
        <v>105</v>
      </c>
    </row>
    <row r="6451" spans="1:4" x14ac:dyDescent="0.2">
      <c r="A6451" s="143" t="s">
        <v>599</v>
      </c>
      <c r="B6451" s="10" t="s">
        <v>12656</v>
      </c>
      <c r="C6451" s="143">
        <v>1000</v>
      </c>
      <c r="D6451" s="142">
        <v>100</v>
      </c>
    </row>
    <row r="6452" spans="1:4" x14ac:dyDescent="0.2">
      <c r="A6452" s="143" t="s">
        <v>599</v>
      </c>
      <c r="B6452" s="10" t="s">
        <v>12657</v>
      </c>
      <c r="C6452" s="143" t="s">
        <v>105</v>
      </c>
      <c r="D6452" s="142" t="s">
        <v>105</v>
      </c>
    </row>
    <row r="6453" spans="1:4" x14ac:dyDescent="0.2">
      <c r="A6453" s="143" t="s">
        <v>599</v>
      </c>
      <c r="B6453" s="10" t="s">
        <v>12658</v>
      </c>
      <c r="C6453" s="143">
        <v>1000</v>
      </c>
      <c r="D6453" s="142">
        <v>100</v>
      </c>
    </row>
    <row r="6454" spans="1:4" x14ac:dyDescent="0.2">
      <c r="A6454" s="143" t="s">
        <v>599</v>
      </c>
      <c r="B6454" s="10" t="s">
        <v>4179</v>
      </c>
      <c r="C6454" s="143">
        <v>3</v>
      </c>
      <c r="D6454" s="142">
        <v>6.7000000000000004E-2</v>
      </c>
    </row>
    <row r="6455" spans="1:4" x14ac:dyDescent="0.2">
      <c r="A6455" s="143" t="s">
        <v>599</v>
      </c>
      <c r="B6455" s="10" t="s">
        <v>4180</v>
      </c>
      <c r="C6455" s="143">
        <v>5</v>
      </c>
      <c r="D6455" s="142">
        <v>0.5</v>
      </c>
    </row>
    <row r="6456" spans="1:4" x14ac:dyDescent="0.2">
      <c r="A6456" s="143" t="s">
        <v>599</v>
      </c>
      <c r="B6456" s="10" t="s">
        <v>4183</v>
      </c>
      <c r="C6456" s="143">
        <v>150</v>
      </c>
      <c r="D6456" s="142">
        <v>15</v>
      </c>
    </row>
    <row r="6457" spans="1:4" x14ac:dyDescent="0.2">
      <c r="A6457" s="143" t="s">
        <v>599</v>
      </c>
      <c r="B6457" s="10" t="s">
        <v>4184</v>
      </c>
      <c r="C6457" s="143" t="s">
        <v>105</v>
      </c>
      <c r="D6457" s="142" t="s">
        <v>105</v>
      </c>
    </row>
    <row r="6458" spans="1:4" x14ac:dyDescent="0.2">
      <c r="A6458" s="143" t="s">
        <v>599</v>
      </c>
      <c r="B6458" s="10" t="s">
        <v>4196</v>
      </c>
      <c r="C6458" s="143">
        <v>3500</v>
      </c>
      <c r="D6458" s="142">
        <v>350</v>
      </c>
    </row>
    <row r="6459" spans="1:4" x14ac:dyDescent="0.2">
      <c r="A6459" s="143" t="s">
        <v>599</v>
      </c>
      <c r="B6459" s="10" t="s">
        <v>4209</v>
      </c>
      <c r="C6459" s="143">
        <v>0.21</v>
      </c>
      <c r="D6459" s="142">
        <v>1.6999999999999999E-3</v>
      </c>
    </row>
    <row r="6460" spans="1:4" x14ac:dyDescent="0.2">
      <c r="A6460" s="143" t="s">
        <v>599</v>
      </c>
      <c r="B6460" s="10" t="s">
        <v>4258</v>
      </c>
      <c r="C6460" s="143">
        <v>50</v>
      </c>
      <c r="D6460" s="142">
        <v>5</v>
      </c>
    </row>
    <row r="6461" spans="1:4" x14ac:dyDescent="0.2">
      <c r="A6461" s="143" t="s">
        <v>599</v>
      </c>
      <c r="B6461" s="10" t="s">
        <v>4259</v>
      </c>
      <c r="C6461" s="143">
        <v>5</v>
      </c>
      <c r="D6461" s="142">
        <v>0.5</v>
      </c>
    </row>
    <row r="6462" spans="1:4" x14ac:dyDescent="0.2">
      <c r="A6462" s="143" t="s">
        <v>599</v>
      </c>
      <c r="B6462" s="10" t="s">
        <v>12659</v>
      </c>
      <c r="C6462" s="143" t="s">
        <v>105</v>
      </c>
      <c r="D6462" s="142" t="s">
        <v>105</v>
      </c>
    </row>
    <row r="6463" spans="1:4" x14ac:dyDescent="0.2">
      <c r="A6463" s="143" t="s">
        <v>599</v>
      </c>
      <c r="B6463" s="10" t="s">
        <v>12660</v>
      </c>
      <c r="C6463" s="143">
        <v>1000</v>
      </c>
      <c r="D6463" s="142">
        <v>100</v>
      </c>
    </row>
    <row r="6464" spans="1:4" x14ac:dyDescent="0.2">
      <c r="A6464" s="143" t="s">
        <v>599</v>
      </c>
      <c r="B6464" s="10" t="s">
        <v>4551</v>
      </c>
      <c r="C6464" s="143">
        <v>1250</v>
      </c>
      <c r="D6464" s="142">
        <v>125</v>
      </c>
    </row>
    <row r="6465" spans="1:4" x14ac:dyDescent="0.2">
      <c r="A6465" s="143" t="s">
        <v>599</v>
      </c>
      <c r="B6465" s="10" t="s">
        <v>4552</v>
      </c>
      <c r="C6465" s="143" t="s">
        <v>105</v>
      </c>
      <c r="D6465" s="142" t="s">
        <v>105</v>
      </c>
    </row>
    <row r="6466" spans="1:4" x14ac:dyDescent="0.2">
      <c r="A6466" s="143" t="s">
        <v>599</v>
      </c>
      <c r="B6466" s="10" t="s">
        <v>4555</v>
      </c>
      <c r="C6466" s="143">
        <v>20</v>
      </c>
      <c r="D6466" s="142">
        <v>2</v>
      </c>
    </row>
    <row r="6467" spans="1:4" x14ac:dyDescent="0.2">
      <c r="A6467" s="143" t="s">
        <v>599</v>
      </c>
      <c r="B6467" s="10" t="s">
        <v>4580</v>
      </c>
      <c r="C6467" s="143" t="s">
        <v>105</v>
      </c>
      <c r="D6467" s="142" t="s">
        <v>105</v>
      </c>
    </row>
    <row r="6468" spans="1:4" x14ac:dyDescent="0.2">
      <c r="A6468" s="143" t="s">
        <v>599</v>
      </c>
      <c r="B6468" s="10" t="s">
        <v>4861</v>
      </c>
      <c r="C6468" s="143" t="s">
        <v>105</v>
      </c>
      <c r="D6468" s="142" t="s">
        <v>105</v>
      </c>
    </row>
    <row r="6469" spans="1:4" x14ac:dyDescent="0.2">
      <c r="A6469" s="143" t="s">
        <v>599</v>
      </c>
      <c r="B6469" s="10" t="s">
        <v>4862</v>
      </c>
      <c r="C6469" s="143">
        <v>1000</v>
      </c>
      <c r="D6469" s="142">
        <v>100</v>
      </c>
    </row>
    <row r="6470" spans="1:4" x14ac:dyDescent="0.2">
      <c r="A6470" s="143" t="s">
        <v>599</v>
      </c>
      <c r="B6470" s="10" t="s">
        <v>4867</v>
      </c>
      <c r="C6470" s="143">
        <v>50</v>
      </c>
      <c r="D6470" s="142">
        <v>5</v>
      </c>
    </row>
    <row r="6471" spans="1:4" x14ac:dyDescent="0.2">
      <c r="A6471" s="143" t="s">
        <v>599</v>
      </c>
      <c r="B6471" s="10" t="s">
        <v>4938</v>
      </c>
      <c r="C6471" s="143" t="s">
        <v>105</v>
      </c>
      <c r="D6471" s="142" t="s">
        <v>105</v>
      </c>
    </row>
    <row r="6472" spans="1:4" x14ac:dyDescent="0.2">
      <c r="A6472" s="143" t="s">
        <v>599</v>
      </c>
      <c r="B6472" s="10" t="s">
        <v>4994</v>
      </c>
      <c r="C6472" s="143" t="s">
        <v>105</v>
      </c>
      <c r="D6472" s="142" t="s">
        <v>105</v>
      </c>
    </row>
    <row r="6473" spans="1:4" x14ac:dyDescent="0.2">
      <c r="A6473" s="143" t="s">
        <v>599</v>
      </c>
      <c r="B6473" s="10" t="s">
        <v>12665</v>
      </c>
      <c r="C6473" s="143" t="s">
        <v>105</v>
      </c>
      <c r="D6473" s="142" t="s">
        <v>105</v>
      </c>
    </row>
    <row r="6474" spans="1:4" x14ac:dyDescent="0.2">
      <c r="A6474" s="143" t="s">
        <v>599</v>
      </c>
      <c r="B6474" s="10" t="s">
        <v>12666</v>
      </c>
      <c r="C6474" s="143">
        <v>500</v>
      </c>
      <c r="D6474" s="142">
        <v>50</v>
      </c>
    </row>
    <row r="6475" spans="1:4" x14ac:dyDescent="0.2">
      <c r="A6475" s="143" t="s">
        <v>599</v>
      </c>
      <c r="B6475" s="10" t="s">
        <v>12669</v>
      </c>
      <c r="C6475" s="143" t="s">
        <v>105</v>
      </c>
      <c r="D6475" s="142" t="s">
        <v>105</v>
      </c>
    </row>
    <row r="6476" spans="1:4" x14ac:dyDescent="0.2">
      <c r="A6476" s="143" t="s">
        <v>599</v>
      </c>
      <c r="B6476" s="10" t="s">
        <v>12670</v>
      </c>
      <c r="C6476" s="143">
        <v>500</v>
      </c>
      <c r="D6476" s="142">
        <v>50</v>
      </c>
    </row>
    <row r="6477" spans="1:4" x14ac:dyDescent="0.2">
      <c r="A6477" s="143" t="s">
        <v>599</v>
      </c>
      <c r="B6477" s="10" t="s">
        <v>12671</v>
      </c>
      <c r="C6477" s="143" t="s">
        <v>105</v>
      </c>
      <c r="D6477" s="142" t="s">
        <v>105</v>
      </c>
    </row>
    <row r="6478" spans="1:4" x14ac:dyDescent="0.2">
      <c r="A6478" s="143" t="s">
        <v>599</v>
      </c>
      <c r="B6478" s="10" t="s">
        <v>12672</v>
      </c>
      <c r="C6478" s="143">
        <v>1000</v>
      </c>
      <c r="D6478" s="142">
        <v>100</v>
      </c>
    </row>
    <row r="6479" spans="1:4" x14ac:dyDescent="0.2">
      <c r="A6479" s="143" t="s">
        <v>599</v>
      </c>
      <c r="B6479" s="10" t="s">
        <v>5036</v>
      </c>
      <c r="C6479" s="143" t="s">
        <v>105</v>
      </c>
      <c r="D6479" s="142" t="s">
        <v>105</v>
      </c>
    </row>
    <row r="6480" spans="1:4" x14ac:dyDescent="0.2">
      <c r="A6480" s="143" t="s">
        <v>599</v>
      </c>
      <c r="B6480" s="10" t="s">
        <v>5066</v>
      </c>
      <c r="C6480" s="143" t="s">
        <v>105</v>
      </c>
      <c r="D6480" s="142" t="s">
        <v>105</v>
      </c>
    </row>
    <row r="6481" spans="1:4" x14ac:dyDescent="0.2">
      <c r="A6481" s="143" t="s">
        <v>599</v>
      </c>
      <c r="B6481" s="10" t="s">
        <v>5230</v>
      </c>
      <c r="C6481" s="143">
        <v>3.6</v>
      </c>
      <c r="D6481" s="142">
        <v>4.1000000000000002E-2</v>
      </c>
    </row>
    <row r="6482" spans="1:4" x14ac:dyDescent="0.2">
      <c r="A6482" s="143" t="s">
        <v>599</v>
      </c>
      <c r="B6482" s="10" t="s">
        <v>5233</v>
      </c>
      <c r="C6482" s="143">
        <v>0.39</v>
      </c>
      <c r="D6482" s="142">
        <v>4.3E-3</v>
      </c>
    </row>
    <row r="6483" spans="1:4" x14ac:dyDescent="0.2">
      <c r="A6483" s="143" t="s">
        <v>599</v>
      </c>
      <c r="B6483" s="10" t="s">
        <v>5367</v>
      </c>
      <c r="C6483" s="143">
        <v>0.21</v>
      </c>
      <c r="D6483" s="142">
        <v>1.6999999999999999E-3</v>
      </c>
    </row>
    <row r="6484" spans="1:4" x14ac:dyDescent="0.2">
      <c r="A6484" s="143" t="s">
        <v>599</v>
      </c>
      <c r="B6484" s="10" t="s">
        <v>5412</v>
      </c>
      <c r="C6484" s="143">
        <v>100</v>
      </c>
      <c r="D6484" s="142">
        <v>10</v>
      </c>
    </row>
    <row r="6485" spans="1:4" x14ac:dyDescent="0.2">
      <c r="A6485" s="143" t="s">
        <v>599</v>
      </c>
      <c r="B6485" s="10" t="s">
        <v>5413</v>
      </c>
      <c r="C6485" s="143">
        <v>100</v>
      </c>
      <c r="D6485" s="142">
        <v>10</v>
      </c>
    </row>
    <row r="6486" spans="1:4" x14ac:dyDescent="0.2">
      <c r="A6486" s="143" t="s">
        <v>599</v>
      </c>
      <c r="B6486" s="10" t="s">
        <v>5443</v>
      </c>
      <c r="C6486" s="143">
        <v>1.5</v>
      </c>
      <c r="D6486" s="142">
        <v>0.15</v>
      </c>
    </row>
    <row r="6487" spans="1:4" x14ac:dyDescent="0.2">
      <c r="A6487" s="143" t="s">
        <v>599</v>
      </c>
      <c r="B6487" s="10" t="s">
        <v>5452</v>
      </c>
      <c r="C6487" s="143" t="s">
        <v>105</v>
      </c>
      <c r="D6487" s="142" t="s">
        <v>105</v>
      </c>
    </row>
    <row r="6488" spans="1:4" x14ac:dyDescent="0.2">
      <c r="A6488" s="143" t="s">
        <v>599</v>
      </c>
      <c r="B6488" s="10" t="s">
        <v>5453</v>
      </c>
      <c r="C6488" s="143">
        <v>200</v>
      </c>
      <c r="D6488" s="142">
        <v>20</v>
      </c>
    </row>
    <row r="6489" spans="1:4" x14ac:dyDescent="0.2">
      <c r="A6489" s="143" t="s">
        <v>599</v>
      </c>
      <c r="B6489" s="10" t="s">
        <v>5481</v>
      </c>
      <c r="C6489" s="143">
        <v>10</v>
      </c>
      <c r="D6489" s="142">
        <v>1</v>
      </c>
    </row>
    <row r="6490" spans="1:4" x14ac:dyDescent="0.2">
      <c r="A6490" s="143" t="s">
        <v>599</v>
      </c>
      <c r="B6490" s="10" t="s">
        <v>5486</v>
      </c>
      <c r="C6490" s="143">
        <v>100</v>
      </c>
      <c r="D6490" s="142">
        <v>10</v>
      </c>
    </row>
    <row r="6491" spans="1:4" x14ac:dyDescent="0.2">
      <c r="A6491" s="143" t="s">
        <v>599</v>
      </c>
      <c r="B6491" s="10" t="s">
        <v>5513</v>
      </c>
      <c r="C6491" s="143">
        <v>1000</v>
      </c>
      <c r="D6491" s="142">
        <v>100</v>
      </c>
    </row>
    <row r="6492" spans="1:4" x14ac:dyDescent="0.2">
      <c r="A6492" s="143" t="s">
        <v>599</v>
      </c>
      <c r="B6492" s="10" t="s">
        <v>5514</v>
      </c>
      <c r="C6492" s="143">
        <v>3500</v>
      </c>
      <c r="D6492" s="142">
        <v>350</v>
      </c>
    </row>
    <row r="6493" spans="1:4" x14ac:dyDescent="0.2">
      <c r="A6493" s="143" t="s">
        <v>599</v>
      </c>
      <c r="B6493" s="10" t="s">
        <v>5531</v>
      </c>
      <c r="C6493" s="143">
        <v>1000</v>
      </c>
      <c r="D6493" s="142">
        <v>100</v>
      </c>
    </row>
    <row r="6494" spans="1:4" x14ac:dyDescent="0.2">
      <c r="A6494" s="143" t="s">
        <v>599</v>
      </c>
      <c r="B6494" s="10" t="s">
        <v>5532</v>
      </c>
      <c r="C6494" s="143">
        <v>1000</v>
      </c>
      <c r="D6494" s="142">
        <v>100</v>
      </c>
    </row>
    <row r="6495" spans="1:4" x14ac:dyDescent="0.2">
      <c r="A6495" s="143" t="s">
        <v>599</v>
      </c>
      <c r="B6495" s="10" t="s">
        <v>5547</v>
      </c>
      <c r="C6495" s="143" t="s">
        <v>105</v>
      </c>
      <c r="D6495" s="142" t="s">
        <v>105</v>
      </c>
    </row>
    <row r="6496" spans="1:4" x14ac:dyDescent="0.2">
      <c r="A6496" s="143" t="s">
        <v>599</v>
      </c>
      <c r="B6496" s="10" t="s">
        <v>5552</v>
      </c>
      <c r="C6496" s="143">
        <v>80</v>
      </c>
      <c r="D6496" s="142">
        <v>8</v>
      </c>
    </row>
    <row r="6497" spans="1:4" x14ac:dyDescent="0.2">
      <c r="A6497" s="143" t="s">
        <v>599</v>
      </c>
      <c r="B6497" s="10" t="s">
        <v>5575</v>
      </c>
      <c r="C6497" s="143">
        <v>250</v>
      </c>
      <c r="D6497" s="142">
        <v>25</v>
      </c>
    </row>
    <row r="6498" spans="1:4" x14ac:dyDescent="0.2">
      <c r="A6498" s="143" t="s">
        <v>599</v>
      </c>
      <c r="B6498" s="10" t="s">
        <v>5697</v>
      </c>
      <c r="C6498" s="143">
        <v>30</v>
      </c>
      <c r="D6498" s="142">
        <v>3</v>
      </c>
    </row>
    <row r="6499" spans="1:4" x14ac:dyDescent="0.2">
      <c r="A6499" s="143" t="s">
        <v>599</v>
      </c>
      <c r="B6499" s="10" t="s">
        <v>5743</v>
      </c>
      <c r="C6499" s="143">
        <v>270</v>
      </c>
      <c r="D6499" s="142">
        <v>5.4</v>
      </c>
    </row>
    <row r="6500" spans="1:4" x14ac:dyDescent="0.2">
      <c r="A6500" s="143" t="s">
        <v>599</v>
      </c>
      <c r="B6500" s="10" t="s">
        <v>5752</v>
      </c>
      <c r="C6500" s="143">
        <v>100</v>
      </c>
      <c r="D6500" s="142">
        <v>10</v>
      </c>
    </row>
    <row r="6501" spans="1:4" x14ac:dyDescent="0.2">
      <c r="A6501" s="143" t="s">
        <v>599</v>
      </c>
      <c r="B6501" s="10" t="s">
        <v>5767</v>
      </c>
      <c r="C6501" s="143">
        <v>40</v>
      </c>
      <c r="D6501" s="142">
        <v>4</v>
      </c>
    </row>
    <row r="6502" spans="1:4" x14ac:dyDescent="0.2">
      <c r="A6502" s="143" t="s">
        <v>599</v>
      </c>
      <c r="B6502" s="10" t="s">
        <v>5782</v>
      </c>
      <c r="C6502" s="143">
        <v>100</v>
      </c>
      <c r="D6502" s="142">
        <v>10</v>
      </c>
    </row>
    <row r="6503" spans="1:4" x14ac:dyDescent="0.2">
      <c r="A6503" s="143" t="s">
        <v>599</v>
      </c>
      <c r="B6503" s="10" t="s">
        <v>5791</v>
      </c>
      <c r="C6503" s="143"/>
      <c r="D6503" s="142">
        <v>2.9999999999999997E-8</v>
      </c>
    </row>
    <row r="6504" spans="1:4" x14ac:dyDescent="0.2">
      <c r="A6504" s="143" t="s">
        <v>599</v>
      </c>
      <c r="B6504" s="10" t="s">
        <v>5917</v>
      </c>
      <c r="C6504" s="143">
        <v>19</v>
      </c>
      <c r="D6504" s="142">
        <v>0.15</v>
      </c>
    </row>
    <row r="6505" spans="1:4" x14ac:dyDescent="0.2">
      <c r="A6505" s="143" t="s">
        <v>599</v>
      </c>
      <c r="B6505" s="10" t="s">
        <v>6100</v>
      </c>
      <c r="C6505" s="143">
        <v>2450</v>
      </c>
      <c r="D6505" s="142">
        <v>245</v>
      </c>
    </row>
    <row r="6506" spans="1:4" x14ac:dyDescent="0.2">
      <c r="A6506" s="143" t="s">
        <v>599</v>
      </c>
      <c r="B6506" s="10" t="s">
        <v>6144</v>
      </c>
      <c r="C6506" s="143">
        <v>3500</v>
      </c>
      <c r="D6506" s="142">
        <v>350</v>
      </c>
    </row>
    <row r="6507" spans="1:4" x14ac:dyDescent="0.2">
      <c r="A6507" s="143" t="s">
        <v>599</v>
      </c>
      <c r="B6507" s="10" t="s">
        <v>6163</v>
      </c>
      <c r="C6507" s="143" t="s">
        <v>105</v>
      </c>
      <c r="D6507" s="142" t="s">
        <v>105</v>
      </c>
    </row>
    <row r="6508" spans="1:4" x14ac:dyDescent="0.2">
      <c r="A6508" s="143" t="s">
        <v>599</v>
      </c>
      <c r="B6508" s="10" t="s">
        <v>6193</v>
      </c>
      <c r="C6508" s="143">
        <v>3500</v>
      </c>
      <c r="D6508" s="142">
        <v>350</v>
      </c>
    </row>
    <row r="6509" spans="1:4" x14ac:dyDescent="0.2">
      <c r="A6509" s="143" t="s">
        <v>599</v>
      </c>
      <c r="B6509" s="10" t="s">
        <v>6229</v>
      </c>
      <c r="C6509" s="143">
        <v>10</v>
      </c>
      <c r="D6509" s="142">
        <v>1</v>
      </c>
    </row>
    <row r="6510" spans="1:4" x14ac:dyDescent="0.2">
      <c r="A6510" s="143" t="s">
        <v>599</v>
      </c>
      <c r="B6510" s="10" t="s">
        <v>6379</v>
      </c>
      <c r="C6510" s="143" t="s">
        <v>105</v>
      </c>
      <c r="D6510" s="142" t="s">
        <v>105</v>
      </c>
    </row>
    <row r="6511" spans="1:4" x14ac:dyDescent="0.2">
      <c r="A6511" s="143" t="s">
        <v>599</v>
      </c>
      <c r="B6511" s="10" t="s">
        <v>6382</v>
      </c>
      <c r="C6511" s="143">
        <v>1000</v>
      </c>
      <c r="D6511" s="142">
        <v>100</v>
      </c>
    </row>
    <row r="6512" spans="1:4" x14ac:dyDescent="0.2">
      <c r="A6512" s="143" t="s">
        <v>599</v>
      </c>
      <c r="B6512" s="10" t="s">
        <v>6421</v>
      </c>
      <c r="C6512" s="143">
        <v>20</v>
      </c>
      <c r="D6512" s="142">
        <v>2</v>
      </c>
    </row>
    <row r="6513" spans="1:4" x14ac:dyDescent="0.2">
      <c r="A6513" s="143" t="s">
        <v>599</v>
      </c>
      <c r="B6513" s="10" t="s">
        <v>12674</v>
      </c>
      <c r="C6513" s="143" t="s">
        <v>105</v>
      </c>
      <c r="D6513" s="142" t="s">
        <v>105</v>
      </c>
    </row>
    <row r="6514" spans="1:4" x14ac:dyDescent="0.2">
      <c r="A6514" s="143" t="s">
        <v>599</v>
      </c>
      <c r="B6514" s="10" t="s">
        <v>12675</v>
      </c>
      <c r="C6514" s="143">
        <v>600</v>
      </c>
      <c r="D6514" s="142">
        <v>60</v>
      </c>
    </row>
    <row r="6515" spans="1:4" x14ac:dyDescent="0.2">
      <c r="A6515" s="143" t="s">
        <v>599</v>
      </c>
      <c r="B6515" s="10" t="s">
        <v>6436</v>
      </c>
      <c r="C6515" s="143">
        <v>70</v>
      </c>
      <c r="D6515" s="142">
        <v>7</v>
      </c>
    </row>
    <row r="6516" spans="1:4" x14ac:dyDescent="0.2">
      <c r="A6516" s="143" t="s">
        <v>599</v>
      </c>
      <c r="B6516" s="10" t="s">
        <v>6535</v>
      </c>
      <c r="C6516" s="143">
        <v>1000</v>
      </c>
      <c r="D6516" s="142">
        <v>100</v>
      </c>
    </row>
    <row r="6517" spans="1:4" x14ac:dyDescent="0.2">
      <c r="A6517" s="143" t="s">
        <v>599</v>
      </c>
      <c r="B6517" s="10" t="s">
        <v>12676</v>
      </c>
      <c r="C6517" s="143" t="s">
        <v>105</v>
      </c>
      <c r="D6517" s="142" t="s">
        <v>105</v>
      </c>
    </row>
    <row r="6518" spans="1:4" x14ac:dyDescent="0.2">
      <c r="A6518" s="143" t="s">
        <v>599</v>
      </c>
      <c r="B6518" s="10" t="s">
        <v>12677</v>
      </c>
      <c r="C6518" s="143">
        <v>600</v>
      </c>
      <c r="D6518" s="142">
        <v>60</v>
      </c>
    </row>
    <row r="6519" spans="1:4" x14ac:dyDescent="0.2">
      <c r="A6519" s="143" t="s">
        <v>599</v>
      </c>
      <c r="B6519" s="10" t="s">
        <v>6572</v>
      </c>
      <c r="C6519" s="143" t="s">
        <v>105</v>
      </c>
      <c r="D6519" s="142" t="s">
        <v>105</v>
      </c>
    </row>
    <row r="6520" spans="1:4" x14ac:dyDescent="0.2">
      <c r="A6520" s="143" t="s">
        <v>599</v>
      </c>
      <c r="B6520" s="10" t="s">
        <v>6589</v>
      </c>
      <c r="C6520" s="143">
        <v>97</v>
      </c>
      <c r="D6520" s="142">
        <v>7</v>
      </c>
    </row>
    <row r="6521" spans="1:4" x14ac:dyDescent="0.2">
      <c r="A6521" s="143" t="s">
        <v>599</v>
      </c>
      <c r="B6521" s="10" t="s">
        <v>6863</v>
      </c>
      <c r="C6521" s="143">
        <v>1000</v>
      </c>
      <c r="D6521" s="142">
        <v>100</v>
      </c>
    </row>
    <row r="6522" spans="1:4" x14ac:dyDescent="0.2">
      <c r="A6522" s="143" t="s">
        <v>599</v>
      </c>
      <c r="B6522" s="10" t="s">
        <v>12678</v>
      </c>
      <c r="C6522" s="143" t="s">
        <v>105</v>
      </c>
      <c r="D6522" s="142" t="s">
        <v>105</v>
      </c>
    </row>
    <row r="6523" spans="1:4" x14ac:dyDescent="0.2">
      <c r="A6523" s="143" t="s">
        <v>599</v>
      </c>
      <c r="B6523" s="10" t="s">
        <v>12679</v>
      </c>
      <c r="C6523" s="143">
        <v>1000</v>
      </c>
      <c r="D6523" s="142">
        <v>100</v>
      </c>
    </row>
    <row r="6524" spans="1:4" x14ac:dyDescent="0.2">
      <c r="A6524" s="143" t="s">
        <v>599</v>
      </c>
      <c r="B6524" s="10" t="s">
        <v>7148</v>
      </c>
      <c r="C6524" s="143">
        <v>600</v>
      </c>
      <c r="D6524" s="142">
        <v>60</v>
      </c>
    </row>
    <row r="6525" spans="1:4" x14ac:dyDescent="0.2">
      <c r="A6525" s="143" t="s">
        <v>599</v>
      </c>
      <c r="B6525" s="10" t="s">
        <v>12680</v>
      </c>
      <c r="C6525" s="143" t="s">
        <v>105</v>
      </c>
      <c r="D6525" s="142" t="s">
        <v>105</v>
      </c>
    </row>
    <row r="6526" spans="1:4" x14ac:dyDescent="0.2">
      <c r="A6526" s="143" t="s">
        <v>599</v>
      </c>
      <c r="B6526" s="10" t="s">
        <v>12681</v>
      </c>
      <c r="C6526" s="143">
        <v>1000</v>
      </c>
      <c r="D6526" s="142">
        <v>100</v>
      </c>
    </row>
    <row r="6527" spans="1:4" x14ac:dyDescent="0.2">
      <c r="A6527" s="143" t="s">
        <v>599</v>
      </c>
      <c r="B6527" s="10" t="s">
        <v>12682</v>
      </c>
      <c r="C6527" s="143" t="s">
        <v>105</v>
      </c>
      <c r="D6527" s="142" t="s">
        <v>105</v>
      </c>
    </row>
    <row r="6528" spans="1:4" x14ac:dyDescent="0.2">
      <c r="A6528" s="143" t="s">
        <v>599</v>
      </c>
      <c r="B6528" s="10" t="s">
        <v>12683</v>
      </c>
      <c r="C6528" s="143">
        <v>1000</v>
      </c>
      <c r="D6528" s="142">
        <v>100</v>
      </c>
    </row>
    <row r="6529" spans="1:4" x14ac:dyDescent="0.2">
      <c r="A6529" s="143" t="s">
        <v>599</v>
      </c>
      <c r="B6529" s="10" t="s">
        <v>7151</v>
      </c>
      <c r="C6529" s="143">
        <v>100</v>
      </c>
      <c r="D6529" s="142">
        <v>10</v>
      </c>
    </row>
    <row r="6530" spans="1:4" x14ac:dyDescent="0.2">
      <c r="A6530" s="143" t="s">
        <v>599</v>
      </c>
      <c r="B6530" s="10" t="s">
        <v>12684</v>
      </c>
      <c r="C6530" s="143" t="s">
        <v>105</v>
      </c>
      <c r="D6530" s="142" t="s">
        <v>105</v>
      </c>
    </row>
    <row r="6531" spans="1:4" x14ac:dyDescent="0.2">
      <c r="A6531" s="143" t="s">
        <v>599</v>
      </c>
      <c r="B6531" s="10" t="s">
        <v>12685</v>
      </c>
      <c r="C6531" s="143">
        <v>1000</v>
      </c>
      <c r="D6531" s="142">
        <v>100</v>
      </c>
    </row>
    <row r="6532" spans="1:4" x14ac:dyDescent="0.2">
      <c r="A6532" s="143" t="s">
        <v>599</v>
      </c>
      <c r="B6532" s="10" t="s">
        <v>7194</v>
      </c>
      <c r="C6532" s="143" t="s">
        <v>105</v>
      </c>
      <c r="D6532" s="142" t="s">
        <v>105</v>
      </c>
    </row>
    <row r="6533" spans="1:4" x14ac:dyDescent="0.2">
      <c r="A6533" s="143" t="s">
        <v>599</v>
      </c>
      <c r="B6533" s="10" t="s">
        <v>7197</v>
      </c>
      <c r="C6533" s="143" t="s">
        <v>105</v>
      </c>
      <c r="D6533" s="142" t="s">
        <v>105</v>
      </c>
    </row>
    <row r="6534" spans="1:4" x14ac:dyDescent="0.2">
      <c r="A6534" s="143" t="s">
        <v>599</v>
      </c>
      <c r="B6534" s="10" t="s">
        <v>7232</v>
      </c>
      <c r="C6534" s="143" t="s">
        <v>105</v>
      </c>
      <c r="D6534" s="142" t="s">
        <v>105</v>
      </c>
    </row>
    <row r="6535" spans="1:4" x14ac:dyDescent="0.2">
      <c r="A6535" s="143" t="s">
        <v>599</v>
      </c>
      <c r="B6535" s="10" t="s">
        <v>7258</v>
      </c>
      <c r="C6535" s="143">
        <v>30</v>
      </c>
      <c r="D6535" s="142">
        <v>6.6</v>
      </c>
    </row>
    <row r="6536" spans="1:4" x14ac:dyDescent="0.2">
      <c r="A6536" s="143" t="s">
        <v>599</v>
      </c>
      <c r="B6536" s="10" t="s">
        <v>7267</v>
      </c>
      <c r="C6536" s="143">
        <v>1000</v>
      </c>
      <c r="D6536" s="142">
        <v>100</v>
      </c>
    </row>
    <row r="6537" spans="1:4" x14ac:dyDescent="0.2">
      <c r="A6537" s="143" t="s">
        <v>599</v>
      </c>
      <c r="B6537" s="10" t="s">
        <v>7268</v>
      </c>
      <c r="C6537" s="143">
        <v>38000</v>
      </c>
      <c r="D6537" s="142">
        <v>3800</v>
      </c>
    </row>
    <row r="6538" spans="1:4" x14ac:dyDescent="0.2">
      <c r="A6538" s="143" t="s">
        <v>599</v>
      </c>
      <c r="B6538" s="10" t="s">
        <v>7269</v>
      </c>
      <c r="C6538" s="143">
        <v>10000</v>
      </c>
      <c r="D6538" s="142">
        <v>1000</v>
      </c>
    </row>
    <row r="6539" spans="1:4" x14ac:dyDescent="0.2">
      <c r="A6539" s="143" t="s">
        <v>599</v>
      </c>
      <c r="B6539" s="10" t="s">
        <v>7270</v>
      </c>
      <c r="C6539" s="143">
        <v>1000</v>
      </c>
      <c r="D6539" s="142">
        <v>100</v>
      </c>
    </row>
    <row r="6540" spans="1:4" x14ac:dyDescent="0.2">
      <c r="A6540" s="143" t="s">
        <v>599</v>
      </c>
      <c r="B6540" s="10" t="s">
        <v>7277</v>
      </c>
      <c r="C6540" s="143">
        <v>1000</v>
      </c>
      <c r="D6540" s="142">
        <v>100</v>
      </c>
    </row>
    <row r="6541" spans="1:4" x14ac:dyDescent="0.2">
      <c r="A6541" s="143" t="s">
        <v>599</v>
      </c>
      <c r="B6541" s="10" t="s">
        <v>7278</v>
      </c>
      <c r="C6541" s="143">
        <v>2100</v>
      </c>
      <c r="D6541" s="142">
        <v>56</v>
      </c>
    </row>
    <row r="6542" spans="1:4" x14ac:dyDescent="0.2">
      <c r="A6542" s="143" t="s">
        <v>599</v>
      </c>
      <c r="B6542" s="10" t="s">
        <v>7305</v>
      </c>
      <c r="C6542" s="143">
        <v>20</v>
      </c>
      <c r="D6542" s="142">
        <v>2</v>
      </c>
    </row>
    <row r="6543" spans="1:4" x14ac:dyDescent="0.2">
      <c r="A6543" s="143" t="s">
        <v>599</v>
      </c>
      <c r="B6543" s="10" t="s">
        <v>12696</v>
      </c>
      <c r="C6543" s="143" t="s">
        <v>105</v>
      </c>
      <c r="D6543" s="142" t="s">
        <v>105</v>
      </c>
    </row>
    <row r="6544" spans="1:4" x14ac:dyDescent="0.2">
      <c r="A6544" s="143" t="s">
        <v>599</v>
      </c>
      <c r="B6544" s="10" t="s">
        <v>12697</v>
      </c>
      <c r="C6544" s="143">
        <v>1000</v>
      </c>
      <c r="D6544" s="142">
        <v>100</v>
      </c>
    </row>
    <row r="6545" spans="1:4" x14ac:dyDescent="0.2">
      <c r="A6545" s="143" t="s">
        <v>599</v>
      </c>
      <c r="B6545" s="10" t="s">
        <v>7382</v>
      </c>
      <c r="C6545" s="143">
        <v>1000</v>
      </c>
      <c r="D6545" s="142">
        <v>100</v>
      </c>
    </row>
    <row r="6546" spans="1:4" x14ac:dyDescent="0.2">
      <c r="A6546" s="143" t="s">
        <v>599</v>
      </c>
      <c r="B6546" s="10" t="s">
        <v>7402</v>
      </c>
      <c r="C6546" s="143">
        <v>40</v>
      </c>
      <c r="D6546" s="142">
        <v>4</v>
      </c>
    </row>
    <row r="6547" spans="1:4" x14ac:dyDescent="0.2">
      <c r="A6547" s="143" t="s">
        <v>599</v>
      </c>
      <c r="B6547" s="10" t="s">
        <v>7437</v>
      </c>
      <c r="C6547" s="143">
        <v>1250</v>
      </c>
      <c r="D6547" s="142">
        <v>125</v>
      </c>
    </row>
    <row r="6548" spans="1:4" x14ac:dyDescent="0.2">
      <c r="A6548" s="143" t="s">
        <v>599</v>
      </c>
      <c r="B6548" s="10" t="s">
        <v>7594</v>
      </c>
      <c r="C6548" s="143">
        <v>1250</v>
      </c>
      <c r="D6548" s="142">
        <v>125</v>
      </c>
    </row>
    <row r="6549" spans="1:4" x14ac:dyDescent="0.2">
      <c r="A6549" s="143" t="s">
        <v>599</v>
      </c>
      <c r="B6549" s="10" t="s">
        <v>7601</v>
      </c>
      <c r="C6549" s="143">
        <v>1000</v>
      </c>
      <c r="D6549" s="142">
        <v>100</v>
      </c>
    </row>
    <row r="6550" spans="1:4" x14ac:dyDescent="0.2">
      <c r="A6550" s="143" t="s">
        <v>599</v>
      </c>
      <c r="B6550" s="10" t="s">
        <v>7614</v>
      </c>
      <c r="C6550" s="143" t="s">
        <v>105</v>
      </c>
      <c r="D6550" s="142" t="s">
        <v>105</v>
      </c>
    </row>
    <row r="6551" spans="1:4" x14ac:dyDescent="0.2">
      <c r="A6551" s="143" t="s">
        <v>599</v>
      </c>
      <c r="B6551" s="10" t="s">
        <v>7715</v>
      </c>
      <c r="C6551" s="143">
        <v>90</v>
      </c>
      <c r="D6551" s="142">
        <v>9</v>
      </c>
    </row>
    <row r="6552" spans="1:4" x14ac:dyDescent="0.2">
      <c r="A6552" s="143" t="s">
        <v>599</v>
      </c>
      <c r="B6552" s="10" t="s">
        <v>12702</v>
      </c>
      <c r="C6552" s="143" t="s">
        <v>105</v>
      </c>
      <c r="D6552" s="142" t="s">
        <v>105</v>
      </c>
    </row>
    <row r="6553" spans="1:4" x14ac:dyDescent="0.2">
      <c r="A6553" s="143" t="s">
        <v>599</v>
      </c>
      <c r="B6553" s="10" t="s">
        <v>12703</v>
      </c>
      <c r="C6553" s="143">
        <v>600</v>
      </c>
      <c r="D6553" s="142">
        <v>60</v>
      </c>
    </row>
    <row r="6554" spans="1:4" x14ac:dyDescent="0.2">
      <c r="A6554" s="143" t="s">
        <v>599</v>
      </c>
      <c r="B6554" s="10" t="s">
        <v>7782</v>
      </c>
      <c r="C6554" s="143">
        <v>10</v>
      </c>
      <c r="D6554" s="142">
        <v>1</v>
      </c>
    </row>
    <row r="6555" spans="1:4" x14ac:dyDescent="0.2">
      <c r="A6555" s="143" t="s">
        <v>599</v>
      </c>
      <c r="B6555" s="10" t="s">
        <v>8022</v>
      </c>
      <c r="C6555" s="143">
        <v>0.7</v>
      </c>
      <c r="D6555" s="142">
        <v>0.1</v>
      </c>
    </row>
    <row r="6556" spans="1:4" x14ac:dyDescent="0.2">
      <c r="A6556" s="143" t="s">
        <v>599</v>
      </c>
      <c r="B6556" s="10" t="s">
        <v>8031</v>
      </c>
      <c r="C6556" s="143">
        <v>1000</v>
      </c>
      <c r="D6556" s="142">
        <v>100</v>
      </c>
    </row>
    <row r="6557" spans="1:4" x14ac:dyDescent="0.2">
      <c r="A6557" s="143" t="s">
        <v>599</v>
      </c>
      <c r="B6557" s="10" t="s">
        <v>8042</v>
      </c>
      <c r="C6557" s="143">
        <v>500</v>
      </c>
      <c r="D6557" s="142">
        <v>50</v>
      </c>
    </row>
    <row r="6558" spans="1:4" x14ac:dyDescent="0.2">
      <c r="A6558" s="143" t="s">
        <v>599</v>
      </c>
      <c r="B6558" s="10" t="s">
        <v>8145</v>
      </c>
      <c r="C6558" s="143">
        <v>1250</v>
      </c>
      <c r="D6558" s="142">
        <v>125</v>
      </c>
    </row>
    <row r="6559" spans="1:4" x14ac:dyDescent="0.2">
      <c r="A6559" s="143" t="s">
        <v>599</v>
      </c>
      <c r="B6559" s="10" t="s">
        <v>8163</v>
      </c>
      <c r="C6559" s="143">
        <v>600</v>
      </c>
      <c r="D6559" s="142">
        <v>60</v>
      </c>
    </row>
    <row r="6560" spans="1:4" x14ac:dyDescent="0.2">
      <c r="A6560" s="143" t="s">
        <v>599</v>
      </c>
      <c r="B6560" s="10" t="s">
        <v>8164</v>
      </c>
      <c r="C6560" s="143" t="s">
        <v>105</v>
      </c>
      <c r="D6560" s="142" t="s">
        <v>105</v>
      </c>
    </row>
    <row r="6561" spans="1:4" x14ac:dyDescent="0.2">
      <c r="A6561" s="143" t="s">
        <v>599</v>
      </c>
      <c r="B6561" s="10" t="s">
        <v>8165</v>
      </c>
      <c r="C6561" s="143">
        <v>600</v>
      </c>
      <c r="D6561" s="142">
        <v>60</v>
      </c>
    </row>
    <row r="6562" spans="1:4" x14ac:dyDescent="0.2">
      <c r="A6562" s="143" t="s">
        <v>599</v>
      </c>
      <c r="B6562" s="10" t="s">
        <v>8169</v>
      </c>
      <c r="C6562" s="143" t="s">
        <v>105</v>
      </c>
      <c r="D6562" s="142" t="s">
        <v>105</v>
      </c>
    </row>
    <row r="6563" spans="1:4" x14ac:dyDescent="0.2">
      <c r="A6563" s="143" t="s">
        <v>599</v>
      </c>
      <c r="B6563" s="10" t="s">
        <v>8199</v>
      </c>
      <c r="C6563" s="143">
        <v>2</v>
      </c>
      <c r="D6563" s="142">
        <v>0.2</v>
      </c>
    </row>
    <row r="6564" spans="1:4" x14ac:dyDescent="0.2">
      <c r="A6564" s="143" t="s">
        <v>599</v>
      </c>
      <c r="B6564" s="10" t="s">
        <v>8206</v>
      </c>
      <c r="C6564" s="143" t="s">
        <v>105</v>
      </c>
      <c r="D6564" s="142" t="s">
        <v>105</v>
      </c>
    </row>
    <row r="6565" spans="1:4" x14ac:dyDescent="0.2">
      <c r="A6565" s="143" t="s">
        <v>599</v>
      </c>
      <c r="B6565" s="10" t="s">
        <v>8213</v>
      </c>
      <c r="C6565" s="143">
        <v>90</v>
      </c>
      <c r="D6565" s="142">
        <v>9</v>
      </c>
    </row>
    <row r="6566" spans="1:4" x14ac:dyDescent="0.2">
      <c r="A6566" s="143" t="s">
        <v>599</v>
      </c>
      <c r="B6566" s="10" t="s">
        <v>8318</v>
      </c>
      <c r="C6566" s="143">
        <v>2.7</v>
      </c>
      <c r="D6566" s="142">
        <v>0.25</v>
      </c>
    </row>
    <row r="6567" spans="1:4" x14ac:dyDescent="0.2">
      <c r="A6567" s="143" t="s">
        <v>599</v>
      </c>
      <c r="B6567" s="10" t="s">
        <v>8336</v>
      </c>
      <c r="C6567" s="143">
        <v>1250</v>
      </c>
      <c r="D6567" s="142">
        <v>125</v>
      </c>
    </row>
    <row r="6568" spans="1:4" x14ac:dyDescent="0.2">
      <c r="A6568" s="143" t="s">
        <v>599</v>
      </c>
      <c r="B6568" s="10" t="s">
        <v>12708</v>
      </c>
      <c r="C6568" s="143">
        <v>18</v>
      </c>
      <c r="D6568" s="142">
        <v>1.8</v>
      </c>
    </row>
    <row r="6569" spans="1:4" x14ac:dyDescent="0.2">
      <c r="A6569" s="143" t="s">
        <v>599</v>
      </c>
      <c r="B6569" s="10" t="s">
        <v>8347</v>
      </c>
      <c r="C6569" s="143">
        <v>430</v>
      </c>
      <c r="D6569" s="142">
        <v>43</v>
      </c>
    </row>
    <row r="6570" spans="1:4" x14ac:dyDescent="0.2">
      <c r="A6570" s="143" t="s">
        <v>599</v>
      </c>
      <c r="B6570" s="10" t="s">
        <v>8354</v>
      </c>
      <c r="C6570" s="143">
        <v>0.1</v>
      </c>
      <c r="D6570" s="142">
        <v>0.01</v>
      </c>
    </row>
    <row r="6571" spans="1:4" x14ac:dyDescent="0.2">
      <c r="A6571" s="143" t="s">
        <v>599</v>
      </c>
      <c r="B6571" s="10" t="s">
        <v>8355</v>
      </c>
      <c r="C6571" s="143">
        <v>1</v>
      </c>
      <c r="D6571" s="142">
        <v>0.1</v>
      </c>
    </row>
    <row r="6572" spans="1:4" x14ac:dyDescent="0.2">
      <c r="A6572" s="143" t="s">
        <v>599</v>
      </c>
      <c r="B6572" s="10" t="s">
        <v>8356</v>
      </c>
      <c r="C6572" s="143">
        <v>0.25</v>
      </c>
      <c r="D6572" s="142">
        <v>2.5000000000000001E-2</v>
      </c>
    </row>
    <row r="6573" spans="1:4" x14ac:dyDescent="0.2">
      <c r="A6573" s="143" t="s">
        <v>599</v>
      </c>
      <c r="B6573" s="10" t="s">
        <v>8365</v>
      </c>
      <c r="C6573" s="143">
        <v>35</v>
      </c>
      <c r="D6573" s="142">
        <v>3.5</v>
      </c>
    </row>
    <row r="6574" spans="1:4" x14ac:dyDescent="0.2">
      <c r="A6574" s="143" t="s">
        <v>599</v>
      </c>
      <c r="B6574" s="10" t="s">
        <v>8473</v>
      </c>
      <c r="C6574" s="143">
        <v>1250</v>
      </c>
      <c r="D6574" s="142">
        <v>125</v>
      </c>
    </row>
    <row r="6575" spans="1:4" x14ac:dyDescent="0.2">
      <c r="A6575" s="143" t="s">
        <v>599</v>
      </c>
      <c r="B6575" s="10" t="s">
        <v>8704</v>
      </c>
      <c r="C6575" s="143" t="s">
        <v>105</v>
      </c>
      <c r="D6575" s="142" t="s">
        <v>105</v>
      </c>
    </row>
    <row r="6576" spans="1:4" x14ac:dyDescent="0.2">
      <c r="A6576" s="143" t="s">
        <v>599</v>
      </c>
      <c r="B6576" s="10" t="s">
        <v>8709</v>
      </c>
      <c r="C6576" s="143" t="s">
        <v>105</v>
      </c>
      <c r="D6576" s="142" t="s">
        <v>105</v>
      </c>
    </row>
    <row r="6577" spans="1:4" x14ac:dyDescent="0.2">
      <c r="A6577" s="143" t="s">
        <v>599</v>
      </c>
      <c r="B6577" s="10" t="s">
        <v>8724</v>
      </c>
      <c r="C6577" s="143">
        <v>100</v>
      </c>
      <c r="D6577" s="142">
        <v>10</v>
      </c>
    </row>
    <row r="6578" spans="1:4" x14ac:dyDescent="0.2">
      <c r="A6578" s="143" t="s">
        <v>599</v>
      </c>
      <c r="B6578" s="10" t="s">
        <v>8730</v>
      </c>
      <c r="C6578" s="143">
        <v>100</v>
      </c>
      <c r="D6578" s="142">
        <v>10</v>
      </c>
    </row>
    <row r="6579" spans="1:4" x14ac:dyDescent="0.2">
      <c r="A6579" s="143" t="s">
        <v>599</v>
      </c>
      <c r="B6579" s="10" t="s">
        <v>8733</v>
      </c>
      <c r="C6579" s="143" t="s">
        <v>105</v>
      </c>
      <c r="D6579" s="142" t="s">
        <v>105</v>
      </c>
    </row>
    <row r="6580" spans="1:4" x14ac:dyDescent="0.2">
      <c r="A6580" s="143" t="s">
        <v>599</v>
      </c>
      <c r="B6580" s="10" t="s">
        <v>8746</v>
      </c>
      <c r="C6580" s="143">
        <v>30</v>
      </c>
      <c r="D6580" s="142">
        <v>3</v>
      </c>
    </row>
    <row r="6581" spans="1:4" x14ac:dyDescent="0.2">
      <c r="A6581" s="143" t="s">
        <v>599</v>
      </c>
      <c r="B6581" s="10" t="s">
        <v>8747</v>
      </c>
      <c r="C6581" s="143">
        <v>5</v>
      </c>
      <c r="D6581" s="142">
        <v>0.5</v>
      </c>
    </row>
    <row r="6582" spans="1:4" x14ac:dyDescent="0.2">
      <c r="A6582" s="143" t="s">
        <v>599</v>
      </c>
      <c r="B6582" s="10" t="s">
        <v>8785</v>
      </c>
      <c r="C6582" s="143">
        <v>1000</v>
      </c>
      <c r="D6582" s="142">
        <v>100</v>
      </c>
    </row>
    <row r="6583" spans="1:4" x14ac:dyDescent="0.2">
      <c r="A6583" s="143" t="s">
        <v>599</v>
      </c>
      <c r="B6583" s="10" t="s">
        <v>8786</v>
      </c>
      <c r="C6583" s="143">
        <v>1000</v>
      </c>
      <c r="D6583" s="142">
        <v>100</v>
      </c>
    </row>
    <row r="6584" spans="1:4" x14ac:dyDescent="0.2">
      <c r="A6584" s="143" t="s">
        <v>599</v>
      </c>
      <c r="B6584" s="10" t="s">
        <v>9180</v>
      </c>
      <c r="C6584" s="143">
        <v>27</v>
      </c>
      <c r="D6584" s="142">
        <v>2</v>
      </c>
    </row>
    <row r="6585" spans="1:4" x14ac:dyDescent="0.2">
      <c r="A6585" s="143" t="s">
        <v>599</v>
      </c>
      <c r="B6585" s="10" t="s">
        <v>9223</v>
      </c>
      <c r="C6585" s="143" t="s">
        <v>105</v>
      </c>
      <c r="D6585" s="142" t="s">
        <v>105</v>
      </c>
    </row>
    <row r="6586" spans="1:4" x14ac:dyDescent="0.2">
      <c r="A6586" s="143" t="s">
        <v>599</v>
      </c>
      <c r="B6586" s="10" t="s">
        <v>9234</v>
      </c>
      <c r="C6586" s="143">
        <v>0.33</v>
      </c>
      <c r="D6586" s="142">
        <v>5.8999999999999997E-2</v>
      </c>
    </row>
    <row r="6587" spans="1:4" x14ac:dyDescent="0.2">
      <c r="A6587" s="143" t="s">
        <v>599</v>
      </c>
      <c r="B6587" s="10" t="s">
        <v>9342</v>
      </c>
      <c r="C6587" s="143" t="s">
        <v>105</v>
      </c>
      <c r="D6587" s="142" t="s">
        <v>105</v>
      </c>
    </row>
    <row r="6588" spans="1:4" x14ac:dyDescent="0.2">
      <c r="A6588" s="143" t="s">
        <v>599</v>
      </c>
      <c r="B6588" s="10" t="s">
        <v>9411</v>
      </c>
      <c r="C6588" s="143" t="s">
        <v>105</v>
      </c>
      <c r="D6588" s="142" t="s">
        <v>105</v>
      </c>
    </row>
    <row r="6589" spans="1:4" x14ac:dyDescent="0.2">
      <c r="A6589" s="143" t="s">
        <v>599</v>
      </c>
      <c r="B6589" s="10" t="s">
        <v>9485</v>
      </c>
      <c r="C6589" s="143">
        <v>340</v>
      </c>
      <c r="D6589" s="142">
        <v>34</v>
      </c>
    </row>
    <row r="6590" spans="1:4" x14ac:dyDescent="0.2">
      <c r="A6590" s="143" t="s">
        <v>599</v>
      </c>
      <c r="B6590" s="10" t="s">
        <v>9517</v>
      </c>
      <c r="C6590" s="143">
        <v>30</v>
      </c>
      <c r="D6590" s="142">
        <v>3</v>
      </c>
    </row>
    <row r="6591" spans="1:4" x14ac:dyDescent="0.2">
      <c r="A6591" s="143" t="s">
        <v>599</v>
      </c>
      <c r="B6591" s="10" t="s">
        <v>9536</v>
      </c>
      <c r="C6591" s="143">
        <v>50</v>
      </c>
      <c r="D6591" s="142">
        <v>5</v>
      </c>
    </row>
    <row r="6592" spans="1:4" x14ac:dyDescent="0.2">
      <c r="A6592" s="143" t="s">
        <v>599</v>
      </c>
      <c r="B6592" s="10" t="s">
        <v>9560</v>
      </c>
      <c r="C6592" s="143">
        <v>100</v>
      </c>
      <c r="D6592" s="142">
        <v>10</v>
      </c>
    </row>
    <row r="6593" spans="1:4" x14ac:dyDescent="0.2">
      <c r="A6593" s="143" t="s">
        <v>599</v>
      </c>
      <c r="B6593" s="10" t="s">
        <v>9565</v>
      </c>
      <c r="C6593" s="143">
        <v>1000</v>
      </c>
      <c r="D6593" s="142">
        <v>100</v>
      </c>
    </row>
    <row r="6594" spans="1:4" x14ac:dyDescent="0.2">
      <c r="A6594" s="143" t="s">
        <v>599</v>
      </c>
      <c r="B6594" s="10" t="s">
        <v>9566</v>
      </c>
      <c r="C6594" s="143">
        <v>1000</v>
      </c>
      <c r="D6594" s="142">
        <v>100</v>
      </c>
    </row>
    <row r="6595" spans="1:4" x14ac:dyDescent="0.2">
      <c r="A6595" s="143" t="s">
        <v>599</v>
      </c>
      <c r="B6595" s="10" t="s">
        <v>12715</v>
      </c>
      <c r="C6595" s="143" t="s">
        <v>105</v>
      </c>
      <c r="D6595" s="142" t="s">
        <v>105</v>
      </c>
    </row>
    <row r="6596" spans="1:4" x14ac:dyDescent="0.2">
      <c r="A6596" s="143" t="s">
        <v>599</v>
      </c>
      <c r="B6596" s="10" t="s">
        <v>12716</v>
      </c>
      <c r="C6596" s="143">
        <v>1000</v>
      </c>
      <c r="D6596" s="142">
        <v>100</v>
      </c>
    </row>
    <row r="6597" spans="1:4" x14ac:dyDescent="0.2">
      <c r="A6597" s="143" t="s">
        <v>599</v>
      </c>
      <c r="B6597" s="10" t="s">
        <v>9567</v>
      </c>
      <c r="C6597" s="143">
        <v>50</v>
      </c>
      <c r="D6597" s="142">
        <v>5</v>
      </c>
    </row>
    <row r="6598" spans="1:4" x14ac:dyDescent="0.2">
      <c r="A6598" s="143" t="s">
        <v>599</v>
      </c>
      <c r="B6598" s="10" t="s">
        <v>9590</v>
      </c>
      <c r="C6598" s="143">
        <v>90</v>
      </c>
      <c r="D6598" s="142">
        <v>9</v>
      </c>
    </row>
    <row r="6599" spans="1:4" x14ac:dyDescent="0.2">
      <c r="A6599" s="143" t="s">
        <v>599</v>
      </c>
      <c r="B6599" s="10" t="s">
        <v>9595</v>
      </c>
      <c r="C6599" s="143" t="s">
        <v>105</v>
      </c>
      <c r="D6599" s="142" t="s">
        <v>105</v>
      </c>
    </row>
    <row r="6600" spans="1:4" x14ac:dyDescent="0.2">
      <c r="A6600" s="143" t="s">
        <v>599</v>
      </c>
      <c r="B6600" s="10" t="s">
        <v>12717</v>
      </c>
      <c r="C6600" s="143" t="s">
        <v>105</v>
      </c>
      <c r="D6600" s="142" t="s">
        <v>105</v>
      </c>
    </row>
    <row r="6601" spans="1:4" x14ac:dyDescent="0.2">
      <c r="A6601" s="143" t="s">
        <v>599</v>
      </c>
      <c r="B6601" s="10" t="s">
        <v>12718</v>
      </c>
      <c r="C6601" s="143">
        <v>1000</v>
      </c>
      <c r="D6601" s="142">
        <v>100</v>
      </c>
    </row>
    <row r="6602" spans="1:4" x14ac:dyDescent="0.2">
      <c r="A6602" s="143" t="s">
        <v>599</v>
      </c>
      <c r="B6602" s="10" t="s">
        <v>9617</v>
      </c>
      <c r="C6602" s="143">
        <v>2750</v>
      </c>
      <c r="D6602" s="142">
        <v>275</v>
      </c>
    </row>
    <row r="6603" spans="1:4" x14ac:dyDescent="0.2">
      <c r="A6603" s="143" t="s">
        <v>599</v>
      </c>
      <c r="B6603" s="10" t="s">
        <v>12719</v>
      </c>
      <c r="C6603" s="143" t="s">
        <v>105</v>
      </c>
      <c r="D6603" s="142" t="s">
        <v>105</v>
      </c>
    </row>
    <row r="6604" spans="1:4" x14ac:dyDescent="0.2">
      <c r="A6604" s="143" t="s">
        <v>599</v>
      </c>
      <c r="B6604" s="10" t="s">
        <v>12720</v>
      </c>
      <c r="C6604" s="143">
        <v>600</v>
      </c>
      <c r="D6604" s="142">
        <v>60</v>
      </c>
    </row>
    <row r="6605" spans="1:4" x14ac:dyDescent="0.2">
      <c r="A6605" s="143" t="s">
        <v>599</v>
      </c>
      <c r="B6605" s="10" t="s">
        <v>9663</v>
      </c>
      <c r="C6605" s="143">
        <v>3500</v>
      </c>
      <c r="D6605" s="142">
        <v>350</v>
      </c>
    </row>
    <row r="6606" spans="1:4" x14ac:dyDescent="0.2">
      <c r="A6606" s="143" t="s">
        <v>599</v>
      </c>
      <c r="B6606" s="10" t="s">
        <v>9694</v>
      </c>
      <c r="C6606" s="143" t="s">
        <v>105</v>
      </c>
      <c r="D6606" s="142" t="s">
        <v>105</v>
      </c>
    </row>
    <row r="6607" spans="1:4" x14ac:dyDescent="0.2">
      <c r="A6607" s="143" t="s">
        <v>599</v>
      </c>
      <c r="B6607" s="10" t="s">
        <v>9733</v>
      </c>
      <c r="C6607" s="143">
        <v>1800</v>
      </c>
      <c r="D6607" s="142">
        <v>180</v>
      </c>
    </row>
    <row r="6608" spans="1:4" x14ac:dyDescent="0.2">
      <c r="A6608" s="143" t="s">
        <v>599</v>
      </c>
      <c r="B6608" s="10" t="s">
        <v>9800</v>
      </c>
      <c r="C6608" s="143">
        <v>200</v>
      </c>
      <c r="D6608" s="142">
        <v>20</v>
      </c>
    </row>
    <row r="6609" spans="1:4" x14ac:dyDescent="0.2">
      <c r="A6609" s="143" t="s">
        <v>599</v>
      </c>
      <c r="B6609" s="10" t="s">
        <v>9828</v>
      </c>
      <c r="C6609" s="143">
        <v>10</v>
      </c>
      <c r="D6609" s="142">
        <v>1</v>
      </c>
    </row>
    <row r="6610" spans="1:4" x14ac:dyDescent="0.2">
      <c r="A6610" s="143" t="s">
        <v>599</v>
      </c>
      <c r="B6610" s="10" t="s">
        <v>9833</v>
      </c>
      <c r="C6610" s="143">
        <v>50</v>
      </c>
      <c r="D6610" s="142">
        <v>5</v>
      </c>
    </row>
    <row r="6611" spans="1:4" x14ac:dyDescent="0.2">
      <c r="A6611" s="143" t="s">
        <v>599</v>
      </c>
      <c r="B6611" s="10" t="s">
        <v>9893</v>
      </c>
      <c r="C6611" s="143">
        <v>200</v>
      </c>
      <c r="D6611" s="142">
        <v>20</v>
      </c>
    </row>
    <row r="6612" spans="1:4" x14ac:dyDescent="0.2">
      <c r="A6612" s="143" t="s">
        <v>599</v>
      </c>
      <c r="B6612" s="10" t="s">
        <v>9950</v>
      </c>
      <c r="C6612" s="143">
        <v>100</v>
      </c>
      <c r="D6612" s="142">
        <v>10</v>
      </c>
    </row>
    <row r="6613" spans="1:4" x14ac:dyDescent="0.2">
      <c r="A6613" s="143" t="s">
        <v>599</v>
      </c>
      <c r="B6613" s="10" t="s">
        <v>9955</v>
      </c>
      <c r="C6613" s="143" t="s">
        <v>105</v>
      </c>
      <c r="D6613" s="142" t="s">
        <v>105</v>
      </c>
    </row>
    <row r="6614" spans="1:4" x14ac:dyDescent="0.2">
      <c r="A6614" s="143" t="s">
        <v>599</v>
      </c>
      <c r="B6614" s="10" t="s">
        <v>9997</v>
      </c>
      <c r="C6614" s="143">
        <v>50</v>
      </c>
      <c r="D6614" s="142">
        <v>5</v>
      </c>
    </row>
    <row r="6615" spans="1:4" x14ac:dyDescent="0.2">
      <c r="A6615" s="143" t="s">
        <v>599</v>
      </c>
      <c r="B6615" s="10" t="s">
        <v>10010</v>
      </c>
      <c r="C6615" s="143">
        <v>50</v>
      </c>
      <c r="D6615" s="142">
        <v>5</v>
      </c>
    </row>
    <row r="6616" spans="1:4" x14ac:dyDescent="0.2">
      <c r="A6616" s="143" t="s">
        <v>599</v>
      </c>
      <c r="B6616" s="10" t="s">
        <v>10125</v>
      </c>
      <c r="C6616" s="143" t="s">
        <v>105</v>
      </c>
      <c r="D6616" s="142" t="s">
        <v>105</v>
      </c>
    </row>
    <row r="6617" spans="1:4" x14ac:dyDescent="0.2">
      <c r="A6617" s="143" t="s">
        <v>599</v>
      </c>
      <c r="B6617" s="10" t="s">
        <v>10134</v>
      </c>
      <c r="C6617" s="143">
        <v>10</v>
      </c>
      <c r="D6617" s="142">
        <v>1</v>
      </c>
    </row>
    <row r="6618" spans="1:4" x14ac:dyDescent="0.2">
      <c r="A6618" s="143" t="s">
        <v>599</v>
      </c>
      <c r="B6618" s="10" t="s">
        <v>10135</v>
      </c>
      <c r="C6618" s="143">
        <v>0.02</v>
      </c>
      <c r="D6618" s="142">
        <v>2E-3</v>
      </c>
    </row>
    <row r="6619" spans="1:4" x14ac:dyDescent="0.2">
      <c r="A6619" s="143" t="s">
        <v>599</v>
      </c>
      <c r="B6619" s="10" t="s">
        <v>12725</v>
      </c>
      <c r="C6619" s="143" t="s">
        <v>105</v>
      </c>
      <c r="D6619" s="142" t="s">
        <v>105</v>
      </c>
    </row>
    <row r="6620" spans="1:4" x14ac:dyDescent="0.2">
      <c r="A6620" s="143" t="s">
        <v>599</v>
      </c>
      <c r="B6620" s="10" t="s">
        <v>12726</v>
      </c>
      <c r="C6620" s="143">
        <v>1000</v>
      </c>
      <c r="D6620" s="142">
        <v>100</v>
      </c>
    </row>
    <row r="6621" spans="1:4" x14ac:dyDescent="0.2">
      <c r="A6621" s="143" t="s">
        <v>599</v>
      </c>
      <c r="B6621" s="10" t="s">
        <v>10245</v>
      </c>
      <c r="C6621" s="143">
        <v>1000</v>
      </c>
      <c r="D6621" s="142">
        <v>100</v>
      </c>
    </row>
    <row r="6622" spans="1:4" x14ac:dyDescent="0.2">
      <c r="A6622" s="143" t="s">
        <v>599</v>
      </c>
      <c r="B6622" s="10" t="s">
        <v>10254</v>
      </c>
      <c r="C6622" s="143">
        <v>100</v>
      </c>
      <c r="D6622" s="142">
        <v>10</v>
      </c>
    </row>
    <row r="6623" spans="1:4" x14ac:dyDescent="0.2">
      <c r="A6623" s="143" t="s">
        <v>599</v>
      </c>
      <c r="B6623" s="10" t="s">
        <v>10255</v>
      </c>
      <c r="C6623" s="143">
        <v>50</v>
      </c>
      <c r="D6623" s="142">
        <v>5</v>
      </c>
    </row>
    <row r="6624" spans="1:4" x14ac:dyDescent="0.2">
      <c r="A6624" s="143" t="s">
        <v>599</v>
      </c>
      <c r="B6624" s="10" t="s">
        <v>10256</v>
      </c>
      <c r="C6624" s="143" t="s">
        <v>105</v>
      </c>
      <c r="D6624" s="142" t="s">
        <v>105</v>
      </c>
    </row>
    <row r="6625" spans="1:4" x14ac:dyDescent="0.2">
      <c r="A6625" s="143" t="s">
        <v>599</v>
      </c>
      <c r="B6625" s="10" t="s">
        <v>10259</v>
      </c>
      <c r="C6625" s="143">
        <v>100</v>
      </c>
      <c r="D6625" s="142">
        <v>10</v>
      </c>
    </row>
    <row r="6626" spans="1:4" x14ac:dyDescent="0.2">
      <c r="A6626" s="143" t="s">
        <v>599</v>
      </c>
      <c r="B6626" s="10" t="s">
        <v>10260</v>
      </c>
      <c r="C6626" s="143" t="s">
        <v>105</v>
      </c>
      <c r="D6626" s="142" t="s">
        <v>105</v>
      </c>
    </row>
    <row r="6627" spans="1:4" x14ac:dyDescent="0.2">
      <c r="A6627" s="143" t="s">
        <v>599</v>
      </c>
      <c r="B6627" s="10" t="s">
        <v>10267</v>
      </c>
      <c r="C6627" s="143"/>
      <c r="D6627" s="142">
        <v>2.9999999999999997E-8</v>
      </c>
    </row>
    <row r="6628" spans="1:4" x14ac:dyDescent="0.2">
      <c r="A6628" s="143" t="s">
        <v>599</v>
      </c>
      <c r="B6628" s="10" t="s">
        <v>10270</v>
      </c>
      <c r="C6628" s="143">
        <v>0.5</v>
      </c>
      <c r="D6628" s="142">
        <v>0.05</v>
      </c>
    </row>
    <row r="6629" spans="1:4" x14ac:dyDescent="0.2">
      <c r="A6629" s="143" t="s">
        <v>599</v>
      </c>
      <c r="B6629" s="10" t="s">
        <v>10279</v>
      </c>
      <c r="C6629" s="143" t="s">
        <v>105</v>
      </c>
      <c r="D6629" s="142" t="s">
        <v>105</v>
      </c>
    </row>
    <row r="6630" spans="1:4" x14ac:dyDescent="0.2">
      <c r="A6630" s="143" t="s">
        <v>599</v>
      </c>
      <c r="B6630" s="10" t="s">
        <v>12727</v>
      </c>
      <c r="C6630" s="143" t="s">
        <v>105</v>
      </c>
      <c r="D6630" s="142" t="s">
        <v>105</v>
      </c>
    </row>
    <row r="6631" spans="1:4" x14ac:dyDescent="0.2">
      <c r="A6631" s="143" t="s">
        <v>599</v>
      </c>
      <c r="B6631" s="10" t="s">
        <v>12728</v>
      </c>
      <c r="C6631" s="143">
        <v>1000</v>
      </c>
      <c r="D6631" s="142">
        <v>100</v>
      </c>
    </row>
    <row r="6632" spans="1:4" x14ac:dyDescent="0.2">
      <c r="A6632" s="143" t="s">
        <v>599</v>
      </c>
      <c r="B6632" s="10" t="s">
        <v>10289</v>
      </c>
      <c r="C6632" s="143">
        <v>1000</v>
      </c>
      <c r="D6632" s="142">
        <v>100</v>
      </c>
    </row>
    <row r="6633" spans="1:4" x14ac:dyDescent="0.2">
      <c r="A6633" s="143" t="s">
        <v>599</v>
      </c>
      <c r="B6633" s="10" t="s">
        <v>10325</v>
      </c>
      <c r="C6633" s="143">
        <v>100</v>
      </c>
      <c r="D6633" s="142">
        <v>10</v>
      </c>
    </row>
    <row r="6634" spans="1:4" x14ac:dyDescent="0.2">
      <c r="A6634" s="143" t="s">
        <v>599</v>
      </c>
      <c r="B6634" s="10" t="s">
        <v>10328</v>
      </c>
      <c r="C6634" s="143">
        <v>1000</v>
      </c>
      <c r="D6634" s="142">
        <v>100</v>
      </c>
    </row>
    <row r="6635" spans="1:4" x14ac:dyDescent="0.2">
      <c r="A6635" s="143" t="s">
        <v>599</v>
      </c>
      <c r="B6635" s="10" t="s">
        <v>10337</v>
      </c>
      <c r="C6635" s="143" t="s">
        <v>105</v>
      </c>
      <c r="D6635" s="142" t="s">
        <v>105</v>
      </c>
    </row>
    <row r="6636" spans="1:4" x14ac:dyDescent="0.2">
      <c r="A6636" s="143" t="s">
        <v>599</v>
      </c>
      <c r="B6636" s="10" t="s">
        <v>10354</v>
      </c>
      <c r="C6636" s="143">
        <v>100</v>
      </c>
      <c r="D6636" s="142">
        <v>10</v>
      </c>
    </row>
    <row r="6637" spans="1:4" x14ac:dyDescent="0.2">
      <c r="A6637" s="143" t="s">
        <v>599</v>
      </c>
      <c r="B6637" s="10" t="s">
        <v>10355</v>
      </c>
      <c r="C6637" s="143">
        <v>100</v>
      </c>
      <c r="D6637" s="142">
        <v>10</v>
      </c>
    </row>
    <row r="6638" spans="1:4" x14ac:dyDescent="0.2">
      <c r="A6638" s="143" t="s">
        <v>599</v>
      </c>
      <c r="B6638" s="10" t="s">
        <v>10356</v>
      </c>
      <c r="C6638" s="143" t="s">
        <v>105</v>
      </c>
      <c r="D6638" s="142" t="s">
        <v>105</v>
      </c>
    </row>
    <row r="6639" spans="1:4" x14ac:dyDescent="0.2">
      <c r="A6639" s="143" t="s">
        <v>599</v>
      </c>
      <c r="B6639" s="10" t="s">
        <v>10386</v>
      </c>
      <c r="C6639" s="143">
        <v>100</v>
      </c>
      <c r="D6639" s="142">
        <v>10</v>
      </c>
    </row>
    <row r="6640" spans="1:4" x14ac:dyDescent="0.2">
      <c r="A6640" s="143" t="s">
        <v>599</v>
      </c>
      <c r="B6640" s="10" t="s">
        <v>10389</v>
      </c>
      <c r="C6640" s="143" t="s">
        <v>105</v>
      </c>
      <c r="D6640" s="142" t="s">
        <v>105</v>
      </c>
    </row>
    <row r="6641" spans="1:4" x14ac:dyDescent="0.2">
      <c r="A6641" s="143" t="s">
        <v>599</v>
      </c>
      <c r="B6641" s="10" t="s">
        <v>10417</v>
      </c>
      <c r="C6641" s="143" t="s">
        <v>105</v>
      </c>
      <c r="D6641" s="142" t="s">
        <v>105</v>
      </c>
    </row>
    <row r="6642" spans="1:4" x14ac:dyDescent="0.2">
      <c r="A6642" s="143" t="s">
        <v>599</v>
      </c>
      <c r="B6642" s="10" t="s">
        <v>10573</v>
      </c>
      <c r="C6642" s="143">
        <v>1500</v>
      </c>
      <c r="D6642" s="142">
        <v>150</v>
      </c>
    </row>
    <row r="6643" spans="1:4" x14ac:dyDescent="0.2">
      <c r="A6643" s="143" t="s">
        <v>599</v>
      </c>
      <c r="B6643" s="10" t="s">
        <v>10578</v>
      </c>
      <c r="C6643" s="143">
        <v>400</v>
      </c>
      <c r="D6643" s="142">
        <v>40</v>
      </c>
    </row>
    <row r="6644" spans="1:4" x14ac:dyDescent="0.2">
      <c r="A6644" s="143" t="s">
        <v>599</v>
      </c>
      <c r="B6644" s="10" t="s">
        <v>10589</v>
      </c>
      <c r="C6644" s="143">
        <v>10</v>
      </c>
      <c r="D6644" s="142">
        <v>1</v>
      </c>
    </row>
    <row r="6645" spans="1:4" x14ac:dyDescent="0.2">
      <c r="A6645" s="143" t="s">
        <v>599</v>
      </c>
      <c r="B6645" s="10" t="s">
        <v>10602</v>
      </c>
      <c r="C6645" s="143">
        <v>460</v>
      </c>
      <c r="D6645" s="142">
        <v>46</v>
      </c>
    </row>
    <row r="6646" spans="1:4" x14ac:dyDescent="0.2">
      <c r="A6646" s="143" t="s">
        <v>599</v>
      </c>
      <c r="B6646" s="10" t="s">
        <v>10629</v>
      </c>
      <c r="C6646" s="143">
        <v>250</v>
      </c>
      <c r="D6646" s="142">
        <v>25</v>
      </c>
    </row>
    <row r="6647" spans="1:4" x14ac:dyDescent="0.2">
      <c r="A6647" s="143" t="s">
        <v>599</v>
      </c>
      <c r="B6647" s="10" t="s">
        <v>10691</v>
      </c>
      <c r="C6647" s="143">
        <v>20</v>
      </c>
      <c r="D6647" s="142">
        <v>2</v>
      </c>
    </row>
    <row r="6648" spans="1:4" x14ac:dyDescent="0.2">
      <c r="A6648" s="143" t="s">
        <v>599</v>
      </c>
      <c r="B6648" s="10" t="s">
        <v>10696</v>
      </c>
      <c r="C6648" s="143">
        <v>420</v>
      </c>
      <c r="D6648" s="142">
        <v>11</v>
      </c>
    </row>
    <row r="6649" spans="1:4" x14ac:dyDescent="0.2">
      <c r="A6649" s="143" t="s">
        <v>599</v>
      </c>
      <c r="B6649" s="10" t="s">
        <v>10705</v>
      </c>
      <c r="C6649" s="143">
        <v>20</v>
      </c>
      <c r="D6649" s="142">
        <v>2</v>
      </c>
    </row>
    <row r="6650" spans="1:4" x14ac:dyDescent="0.2">
      <c r="A6650" s="143" t="s">
        <v>599</v>
      </c>
      <c r="B6650" s="10" t="s">
        <v>10708</v>
      </c>
      <c r="C6650" s="143" t="s">
        <v>105</v>
      </c>
      <c r="D6650" s="142" t="s">
        <v>105</v>
      </c>
    </row>
    <row r="6651" spans="1:4" x14ac:dyDescent="0.2">
      <c r="A6651" s="143" t="s">
        <v>599</v>
      </c>
      <c r="B6651" s="10" t="s">
        <v>10711</v>
      </c>
      <c r="C6651" s="143" t="s">
        <v>105</v>
      </c>
      <c r="D6651" s="142" t="s">
        <v>105</v>
      </c>
    </row>
    <row r="6652" spans="1:4" x14ac:dyDescent="0.2">
      <c r="A6652" s="143" t="s">
        <v>599</v>
      </c>
      <c r="B6652" s="10" t="s">
        <v>10730</v>
      </c>
      <c r="C6652" s="143" t="s">
        <v>105</v>
      </c>
      <c r="D6652" s="142" t="s">
        <v>105</v>
      </c>
    </row>
    <row r="6653" spans="1:4" x14ac:dyDescent="0.2">
      <c r="A6653" s="143" t="s">
        <v>599</v>
      </c>
      <c r="B6653" s="10" t="s">
        <v>10793</v>
      </c>
      <c r="C6653" s="143">
        <v>3500</v>
      </c>
      <c r="D6653" s="142">
        <v>350</v>
      </c>
    </row>
    <row r="6654" spans="1:4" x14ac:dyDescent="0.2">
      <c r="A6654" s="143" t="s">
        <v>599</v>
      </c>
      <c r="B6654" s="10" t="s">
        <v>10794</v>
      </c>
      <c r="C6654" s="143" t="s">
        <v>105</v>
      </c>
      <c r="D6654" s="142" t="s">
        <v>105</v>
      </c>
    </row>
    <row r="6655" spans="1:4" x14ac:dyDescent="0.2">
      <c r="A6655" s="143" t="s">
        <v>599</v>
      </c>
      <c r="B6655" s="10" t="s">
        <v>10797</v>
      </c>
      <c r="C6655" s="143">
        <v>1</v>
      </c>
      <c r="D6655" s="142">
        <v>0.1</v>
      </c>
    </row>
    <row r="6656" spans="1:4" x14ac:dyDescent="0.2">
      <c r="A6656" s="143" t="s">
        <v>599</v>
      </c>
      <c r="B6656" s="10" t="s">
        <v>10798</v>
      </c>
      <c r="C6656" s="143">
        <v>0.01</v>
      </c>
      <c r="D6656" s="142">
        <v>1E-3</v>
      </c>
    </row>
    <row r="6657" spans="1:4" x14ac:dyDescent="0.2">
      <c r="A6657" s="143" t="s">
        <v>599</v>
      </c>
      <c r="B6657" s="10" t="s">
        <v>10799</v>
      </c>
      <c r="C6657" s="143">
        <v>1000</v>
      </c>
      <c r="D6657" s="142">
        <v>100</v>
      </c>
    </row>
    <row r="6658" spans="1:4" x14ac:dyDescent="0.2">
      <c r="A6658" s="143" t="s">
        <v>599</v>
      </c>
      <c r="B6658" s="10" t="s">
        <v>10808</v>
      </c>
      <c r="C6658" s="143">
        <v>1</v>
      </c>
      <c r="D6658" s="142">
        <v>0.1</v>
      </c>
    </row>
    <row r="6659" spans="1:4" x14ac:dyDescent="0.2">
      <c r="A6659" s="143" t="s">
        <v>599</v>
      </c>
      <c r="B6659" s="10" t="s">
        <v>10901</v>
      </c>
      <c r="C6659" s="143">
        <v>27</v>
      </c>
      <c r="D6659" s="142">
        <v>2</v>
      </c>
    </row>
    <row r="6660" spans="1:4" x14ac:dyDescent="0.2">
      <c r="A6660" s="143" t="s">
        <v>599</v>
      </c>
      <c r="B6660" s="10" t="s">
        <v>12733</v>
      </c>
      <c r="C6660" s="143">
        <v>14</v>
      </c>
      <c r="D6660" s="142"/>
    </row>
    <row r="6661" spans="1:4" x14ac:dyDescent="0.2">
      <c r="A6661" s="143" t="s">
        <v>599</v>
      </c>
      <c r="B6661" s="10" t="s">
        <v>12734</v>
      </c>
      <c r="C6661" s="143"/>
      <c r="D6661" s="142">
        <v>0.27</v>
      </c>
    </row>
    <row r="6662" spans="1:4" x14ac:dyDescent="0.2">
      <c r="A6662" s="143" t="s">
        <v>599</v>
      </c>
      <c r="B6662" s="10" t="s">
        <v>10916</v>
      </c>
      <c r="C6662" s="143" t="s">
        <v>105</v>
      </c>
      <c r="D6662" s="142" t="s">
        <v>105</v>
      </c>
    </row>
    <row r="6663" spans="1:4" x14ac:dyDescent="0.2">
      <c r="A6663" s="143" t="s">
        <v>599</v>
      </c>
      <c r="B6663" s="10" t="s">
        <v>10959</v>
      </c>
      <c r="C6663" s="143" t="s">
        <v>105</v>
      </c>
      <c r="D6663" s="142" t="s">
        <v>105</v>
      </c>
    </row>
    <row r="6664" spans="1:4" x14ac:dyDescent="0.2">
      <c r="A6664" s="143" t="s">
        <v>599</v>
      </c>
      <c r="B6664" s="10" t="s">
        <v>12741</v>
      </c>
      <c r="C6664" s="143" t="s">
        <v>105</v>
      </c>
      <c r="D6664" s="142" t="s">
        <v>105</v>
      </c>
    </row>
    <row r="6665" spans="1:4" x14ac:dyDescent="0.2">
      <c r="A6665" s="143" t="s">
        <v>599</v>
      </c>
      <c r="B6665" s="10" t="s">
        <v>12742</v>
      </c>
      <c r="C6665" s="143">
        <v>1000</v>
      </c>
      <c r="D6665" s="142">
        <v>100</v>
      </c>
    </row>
    <row r="6666" spans="1:4" x14ac:dyDescent="0.2">
      <c r="A6666" s="143" t="s">
        <v>599</v>
      </c>
      <c r="B6666" s="10" t="s">
        <v>12743</v>
      </c>
      <c r="C6666" s="143" t="s">
        <v>105</v>
      </c>
      <c r="D6666" s="142" t="s">
        <v>105</v>
      </c>
    </row>
    <row r="6667" spans="1:4" x14ac:dyDescent="0.2">
      <c r="A6667" s="143" t="s">
        <v>599</v>
      </c>
      <c r="B6667" s="10" t="s">
        <v>12744</v>
      </c>
      <c r="C6667" s="143">
        <v>1000</v>
      </c>
      <c r="D6667" s="142">
        <v>100</v>
      </c>
    </row>
    <row r="6668" spans="1:4" x14ac:dyDescent="0.2">
      <c r="A6668" s="143" t="s">
        <v>599</v>
      </c>
      <c r="B6668" s="10" t="s">
        <v>11003</v>
      </c>
      <c r="C6668" s="143">
        <v>0.1</v>
      </c>
      <c r="D6668" s="142">
        <v>0.01</v>
      </c>
    </row>
    <row r="6669" spans="1:4" x14ac:dyDescent="0.2">
      <c r="A6669" s="143" t="s">
        <v>599</v>
      </c>
      <c r="B6669" s="10" t="s">
        <v>11011</v>
      </c>
      <c r="C6669" s="143" t="s">
        <v>105</v>
      </c>
      <c r="D6669" s="142" t="s">
        <v>105</v>
      </c>
    </row>
    <row r="6670" spans="1:4" x14ac:dyDescent="0.2">
      <c r="A6670" s="143" t="s">
        <v>599</v>
      </c>
      <c r="B6670" s="10" t="s">
        <v>11012</v>
      </c>
      <c r="C6670" s="143" t="s">
        <v>105</v>
      </c>
      <c r="D6670" s="142" t="s">
        <v>105</v>
      </c>
    </row>
    <row r="6671" spans="1:4" x14ac:dyDescent="0.2">
      <c r="A6671" s="143" t="s">
        <v>599</v>
      </c>
      <c r="B6671" s="10" t="s">
        <v>11029</v>
      </c>
      <c r="C6671" s="143" t="s">
        <v>105</v>
      </c>
      <c r="D6671" s="142" t="s">
        <v>105</v>
      </c>
    </row>
    <row r="6672" spans="1:4" x14ac:dyDescent="0.2">
      <c r="A6672" s="143" t="s">
        <v>599</v>
      </c>
      <c r="B6672" s="10" t="s">
        <v>11199</v>
      </c>
      <c r="C6672" s="143" t="s">
        <v>105</v>
      </c>
      <c r="D6672" s="142" t="s">
        <v>105</v>
      </c>
    </row>
    <row r="6673" spans="1:4" x14ac:dyDescent="0.2">
      <c r="A6673" s="143" t="s">
        <v>599</v>
      </c>
      <c r="B6673" s="10" t="s">
        <v>11210</v>
      </c>
      <c r="C6673" s="143" t="s">
        <v>105</v>
      </c>
      <c r="D6673" s="142" t="s">
        <v>105</v>
      </c>
    </row>
    <row r="6674" spans="1:4" x14ac:dyDescent="0.2">
      <c r="A6674" s="143" t="s">
        <v>599</v>
      </c>
      <c r="B6674" s="10" t="s">
        <v>11254</v>
      </c>
      <c r="C6674" s="143">
        <v>17</v>
      </c>
      <c r="D6674" s="142">
        <v>8.1</v>
      </c>
    </row>
    <row r="6675" spans="1:4" x14ac:dyDescent="0.2">
      <c r="A6675" s="143" t="s">
        <v>599</v>
      </c>
      <c r="B6675" s="10" t="s">
        <v>11255</v>
      </c>
      <c r="C6675" s="143">
        <v>2.8</v>
      </c>
      <c r="D6675" s="142">
        <v>0.56999999999999995</v>
      </c>
    </row>
    <row r="6676" spans="1:4" x14ac:dyDescent="0.2">
      <c r="A6676" s="143" t="s">
        <v>599</v>
      </c>
      <c r="B6676" s="10" t="s">
        <v>11256</v>
      </c>
      <c r="C6676" s="143"/>
      <c r="D6676" s="142">
        <v>0.71</v>
      </c>
    </row>
    <row r="6677" spans="1:4" x14ac:dyDescent="0.2">
      <c r="A6677" s="143" t="s">
        <v>599</v>
      </c>
      <c r="B6677" s="10" t="s">
        <v>12755</v>
      </c>
      <c r="C6677" s="143" t="s">
        <v>105</v>
      </c>
      <c r="D6677" s="142" t="s">
        <v>105</v>
      </c>
    </row>
    <row r="6678" spans="1:4" x14ac:dyDescent="0.2">
      <c r="A6678" s="143" t="s">
        <v>599</v>
      </c>
      <c r="B6678" s="10" t="s">
        <v>12756</v>
      </c>
      <c r="C6678" s="143">
        <v>1000</v>
      </c>
      <c r="D6678" s="142">
        <v>100</v>
      </c>
    </row>
    <row r="6679" spans="1:4" x14ac:dyDescent="0.2">
      <c r="A6679" s="143" t="s">
        <v>599</v>
      </c>
      <c r="B6679" s="10" t="s">
        <v>11347</v>
      </c>
      <c r="C6679" s="143" t="s">
        <v>105</v>
      </c>
      <c r="D6679" s="142" t="s">
        <v>105</v>
      </c>
    </row>
    <row r="6680" spans="1:4" x14ac:dyDescent="0.2">
      <c r="A6680" s="143" t="s">
        <v>599</v>
      </c>
      <c r="B6680" s="10" t="s">
        <v>11368</v>
      </c>
      <c r="C6680" s="143">
        <v>20</v>
      </c>
      <c r="D6680" s="142">
        <v>2</v>
      </c>
    </row>
    <row r="6681" spans="1:4" x14ac:dyDescent="0.2">
      <c r="A6681" s="143" t="s">
        <v>599</v>
      </c>
      <c r="B6681" s="10" t="s">
        <v>11373</v>
      </c>
      <c r="C6681" s="143">
        <v>100</v>
      </c>
      <c r="D6681" s="142">
        <v>10</v>
      </c>
    </row>
    <row r="6682" spans="1:4" x14ac:dyDescent="0.2">
      <c r="A6682" s="143" t="s">
        <v>599</v>
      </c>
      <c r="B6682" s="10" t="s">
        <v>12759</v>
      </c>
      <c r="C6682" s="143" t="s">
        <v>105</v>
      </c>
      <c r="D6682" s="142" t="s">
        <v>105</v>
      </c>
    </row>
    <row r="6683" spans="1:4" x14ac:dyDescent="0.2">
      <c r="A6683" s="143" t="s">
        <v>599</v>
      </c>
      <c r="B6683" s="10" t="s">
        <v>12760</v>
      </c>
      <c r="C6683" s="143">
        <v>600</v>
      </c>
      <c r="D6683" s="142">
        <v>60</v>
      </c>
    </row>
    <row r="6684" spans="1:4" x14ac:dyDescent="0.2">
      <c r="A6684" s="143" t="s">
        <v>599</v>
      </c>
      <c r="B6684" s="10" t="s">
        <v>11409</v>
      </c>
      <c r="C6684" s="143">
        <v>140</v>
      </c>
      <c r="D6684" s="142">
        <v>14</v>
      </c>
    </row>
    <row r="6685" spans="1:4" x14ac:dyDescent="0.2">
      <c r="A6685" s="143" t="s">
        <v>599</v>
      </c>
      <c r="B6685" s="10" t="s">
        <v>11416</v>
      </c>
      <c r="C6685" s="143" t="s">
        <v>105</v>
      </c>
      <c r="D6685" s="142" t="s">
        <v>105</v>
      </c>
    </row>
    <row r="6686" spans="1:4" x14ac:dyDescent="0.2">
      <c r="A6686" s="143" t="s">
        <v>599</v>
      </c>
      <c r="B6686" s="10" t="s">
        <v>12765</v>
      </c>
      <c r="C6686" s="143" t="s">
        <v>105</v>
      </c>
      <c r="D6686" s="142" t="s">
        <v>105</v>
      </c>
    </row>
    <row r="6687" spans="1:4" x14ac:dyDescent="0.2">
      <c r="A6687" s="143" t="s">
        <v>599</v>
      </c>
      <c r="B6687" s="10" t="s">
        <v>12766</v>
      </c>
      <c r="C6687" s="143">
        <v>600</v>
      </c>
      <c r="D6687" s="142">
        <v>60</v>
      </c>
    </row>
    <row r="6688" spans="1:4" x14ac:dyDescent="0.2">
      <c r="A6688" s="143" t="s">
        <v>599</v>
      </c>
      <c r="B6688" s="10" t="s">
        <v>11479</v>
      </c>
      <c r="C6688" s="143">
        <v>50</v>
      </c>
      <c r="D6688" s="142">
        <v>5</v>
      </c>
    </row>
    <row r="6689" spans="1:4" x14ac:dyDescent="0.2">
      <c r="A6689" s="143" t="s">
        <v>599</v>
      </c>
      <c r="B6689" s="10" t="s">
        <v>11480</v>
      </c>
      <c r="C6689" s="143">
        <v>1120</v>
      </c>
      <c r="D6689" s="142">
        <v>112</v>
      </c>
    </row>
    <row r="6690" spans="1:4" x14ac:dyDescent="0.2">
      <c r="A6690" s="143" t="s">
        <v>599</v>
      </c>
      <c r="B6690" s="10" t="s">
        <v>11520</v>
      </c>
      <c r="C6690" s="143">
        <v>100</v>
      </c>
      <c r="D6690" s="142">
        <v>10</v>
      </c>
    </row>
    <row r="6691" spans="1:4" x14ac:dyDescent="0.2">
      <c r="A6691" s="143" t="s">
        <v>599</v>
      </c>
      <c r="B6691" s="10" t="s">
        <v>11635</v>
      </c>
      <c r="C6691" s="143">
        <v>70</v>
      </c>
      <c r="D6691" s="142">
        <v>7</v>
      </c>
    </row>
    <row r="6692" spans="1:4" x14ac:dyDescent="0.2">
      <c r="A6692" s="143" t="s">
        <v>599</v>
      </c>
      <c r="B6692" s="10" t="s">
        <v>12767</v>
      </c>
      <c r="C6692" s="143" t="s">
        <v>105</v>
      </c>
      <c r="D6692" s="142" t="s">
        <v>105</v>
      </c>
    </row>
    <row r="6693" spans="1:4" x14ac:dyDescent="0.2">
      <c r="A6693" s="143" t="s">
        <v>599</v>
      </c>
      <c r="B6693" s="10" t="s">
        <v>12768</v>
      </c>
      <c r="C6693" s="143">
        <v>1000</v>
      </c>
      <c r="D6693" s="142">
        <v>100</v>
      </c>
    </row>
    <row r="6694" spans="1:4" x14ac:dyDescent="0.2">
      <c r="A6694" s="143" t="s">
        <v>599</v>
      </c>
      <c r="B6694" s="10" t="s">
        <v>11807</v>
      </c>
      <c r="C6694" s="143" t="s">
        <v>105</v>
      </c>
      <c r="D6694" s="142" t="s">
        <v>105</v>
      </c>
    </row>
    <row r="6695" spans="1:4" x14ac:dyDescent="0.2">
      <c r="A6695" s="143" t="s">
        <v>599</v>
      </c>
      <c r="B6695" s="10" t="s">
        <v>11843</v>
      </c>
      <c r="C6695" s="143">
        <v>20</v>
      </c>
      <c r="D6695" s="142">
        <v>2</v>
      </c>
    </row>
    <row r="6696" spans="1:4" x14ac:dyDescent="0.2">
      <c r="A6696" s="143" t="s">
        <v>599</v>
      </c>
      <c r="B6696" s="10" t="s">
        <v>11848</v>
      </c>
      <c r="C6696" s="143">
        <v>20</v>
      </c>
      <c r="D6696" s="142">
        <v>2</v>
      </c>
    </row>
    <row r="6697" spans="1:4" x14ac:dyDescent="0.2">
      <c r="A6697" s="143" t="s">
        <v>599</v>
      </c>
      <c r="B6697" s="10" t="s">
        <v>11849</v>
      </c>
      <c r="C6697" s="143">
        <v>1</v>
      </c>
      <c r="D6697" s="142">
        <v>0.1</v>
      </c>
    </row>
    <row r="6698" spans="1:4" x14ac:dyDescent="0.2">
      <c r="A6698" s="143" t="s">
        <v>599</v>
      </c>
      <c r="B6698" s="10" t="s">
        <v>11903</v>
      </c>
      <c r="C6698" s="143" t="s">
        <v>105</v>
      </c>
      <c r="D6698" s="142" t="s">
        <v>105</v>
      </c>
    </row>
    <row r="6699" spans="1:4" x14ac:dyDescent="0.2">
      <c r="A6699" s="143" t="s">
        <v>599</v>
      </c>
      <c r="B6699" s="10" t="s">
        <v>11955</v>
      </c>
      <c r="C6699" s="143">
        <v>100</v>
      </c>
      <c r="D6699" s="142">
        <v>10</v>
      </c>
    </row>
    <row r="6700" spans="1:4" x14ac:dyDescent="0.2">
      <c r="A6700" s="143" t="s">
        <v>599</v>
      </c>
      <c r="B6700" s="10" t="s">
        <v>12282</v>
      </c>
      <c r="C6700" s="143">
        <v>50</v>
      </c>
      <c r="D6700" s="142">
        <v>5</v>
      </c>
    </row>
    <row r="6701" spans="1:4" x14ac:dyDescent="0.2">
      <c r="A6701" s="143" t="s">
        <v>599</v>
      </c>
      <c r="B6701" s="10" t="s">
        <v>12283</v>
      </c>
      <c r="C6701" s="143">
        <v>10</v>
      </c>
      <c r="D6701" s="142">
        <v>1</v>
      </c>
    </row>
    <row r="6702" spans="1:4" x14ac:dyDescent="0.2">
      <c r="A6702" s="143" t="s">
        <v>599</v>
      </c>
      <c r="B6702" s="10" t="s">
        <v>12299</v>
      </c>
      <c r="C6702" s="143">
        <v>100</v>
      </c>
      <c r="D6702" s="142">
        <v>10</v>
      </c>
    </row>
    <row r="6703" spans="1:4" x14ac:dyDescent="0.2">
      <c r="A6703" s="143" t="s">
        <v>599</v>
      </c>
      <c r="B6703" s="10" t="s">
        <v>12304</v>
      </c>
      <c r="C6703" s="143">
        <v>2</v>
      </c>
      <c r="D6703" s="142">
        <v>0.2</v>
      </c>
    </row>
    <row r="6704" spans="1:4" x14ac:dyDescent="0.2">
      <c r="A6704" s="143" t="s">
        <v>599</v>
      </c>
      <c r="B6704" s="10" t="s">
        <v>12305</v>
      </c>
      <c r="C6704" s="143">
        <v>0.5</v>
      </c>
      <c r="D6704" s="142">
        <v>0.05</v>
      </c>
    </row>
    <row r="6705" spans="1:4" x14ac:dyDescent="0.2">
      <c r="A6705" s="143" t="s">
        <v>599</v>
      </c>
      <c r="B6705" s="10" t="s">
        <v>12310</v>
      </c>
      <c r="C6705" s="143">
        <v>410</v>
      </c>
      <c r="D6705" s="142">
        <v>41</v>
      </c>
    </row>
    <row r="6706" spans="1:4" x14ac:dyDescent="0.2">
      <c r="A6706" s="143" t="s">
        <v>599</v>
      </c>
      <c r="B6706" s="10" t="s">
        <v>12331</v>
      </c>
      <c r="C6706" s="143">
        <v>20</v>
      </c>
      <c r="D6706" s="142">
        <v>2</v>
      </c>
    </row>
    <row r="6707" spans="1:4" x14ac:dyDescent="0.2">
      <c r="A6707" s="143" t="s">
        <v>599</v>
      </c>
      <c r="B6707" s="10" t="s">
        <v>12368</v>
      </c>
      <c r="C6707" s="143" t="s">
        <v>105</v>
      </c>
      <c r="D6707" s="142" t="s">
        <v>105</v>
      </c>
    </row>
    <row r="6708" spans="1:4" x14ac:dyDescent="0.2">
      <c r="A6708" s="143" t="s">
        <v>599</v>
      </c>
      <c r="B6708" s="10" t="s">
        <v>12391</v>
      </c>
      <c r="C6708" s="143" t="s">
        <v>105</v>
      </c>
      <c r="D6708" s="142" t="s">
        <v>105</v>
      </c>
    </row>
    <row r="6709" spans="1:4" x14ac:dyDescent="0.2">
      <c r="A6709" s="143" t="s">
        <v>599</v>
      </c>
      <c r="B6709" s="10" t="s">
        <v>12394</v>
      </c>
      <c r="C6709" s="143" t="s">
        <v>105</v>
      </c>
      <c r="D6709" s="142" t="s">
        <v>105</v>
      </c>
    </row>
    <row r="6710" spans="1:4" x14ac:dyDescent="0.2">
      <c r="A6710" s="143" t="s">
        <v>599</v>
      </c>
      <c r="B6710" s="10" t="s">
        <v>12399</v>
      </c>
      <c r="C6710" s="143">
        <v>10</v>
      </c>
      <c r="D6710" s="142">
        <v>1</v>
      </c>
    </row>
    <row r="6711" spans="1:4" x14ac:dyDescent="0.2">
      <c r="A6711" s="143" t="s">
        <v>599</v>
      </c>
      <c r="B6711" s="10" t="s">
        <v>12400</v>
      </c>
      <c r="C6711" s="143" t="s">
        <v>105</v>
      </c>
      <c r="D6711" s="142" t="s">
        <v>105</v>
      </c>
    </row>
    <row r="6712" spans="1:4" x14ac:dyDescent="0.2">
      <c r="A6712" s="143" t="s">
        <v>599</v>
      </c>
      <c r="B6712" s="10" t="s">
        <v>12468</v>
      </c>
      <c r="C6712" s="143">
        <v>20</v>
      </c>
      <c r="D6712" s="142">
        <v>2</v>
      </c>
    </row>
    <row r="6713" spans="1:4" x14ac:dyDescent="0.2">
      <c r="A6713" s="143" t="s">
        <v>599</v>
      </c>
      <c r="B6713" s="10" t="s">
        <v>12513</v>
      </c>
      <c r="C6713" s="143">
        <v>50</v>
      </c>
      <c r="D6713" s="142">
        <v>5</v>
      </c>
    </row>
    <row r="6714" spans="1:4" hidden="1" x14ac:dyDescent="0.2"/>
    <row r="6715" spans="1:4" hidden="1" x14ac:dyDescent="0.2"/>
    <row r="6716" spans="1:4" hidden="1" x14ac:dyDescent="0.2"/>
    <row r="6717" spans="1:4" hidden="1" x14ac:dyDescent="0.2"/>
    <row r="6718" spans="1:4" hidden="1" x14ac:dyDescent="0.2"/>
    <row r="6719" spans="1:4" hidden="1" x14ac:dyDescent="0.2"/>
    <row r="6720" spans="1:4"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sheetData>
  <sheetProtection algorithmName="SHA-512" hashValue="Rz71nNVyyGrLiNYqmIX875RCMWHts9wS2zBcccVuhhVXyDL8/ia0qgUjh+xW7mYhmhi+KGKlh8fTceaMTqm4WQ==" saltValue="cNRF48dToC0pUFsGjLngiw==" spinCount="100000" sheet="1" objects="1" scenarios="1"/>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Instructions</vt:lpstr>
      <vt:lpstr>Common Fug</vt:lpstr>
      <vt:lpstr>Compound Specific Fug </vt:lpstr>
      <vt:lpstr>PetroleumMarketingTerminalFug</vt:lpstr>
      <vt:lpstr>Oil &amp; Gas Fug</vt:lpstr>
      <vt:lpstr>'Compound Specific Fug '!CompoundGroup</vt:lpstr>
      <vt:lpstr>CompoundGroup</vt:lpstr>
      <vt:lpstr>'Compound Specific Fug '!IndustryGroup</vt:lpstr>
      <vt:lpstr>IndustryGroup</vt:lpstr>
      <vt:lpstr>'Compound Specific Fug '!ListCNT</vt:lpstr>
      <vt:lpstr>ListCNT</vt:lpstr>
      <vt:lpstr>'Compound Specific Fug '!ListInspection</vt:lpstr>
      <vt:lpstr>ListInspection</vt:lpstr>
      <vt:lpstr>'Compound Specific Fug '!ListInstrument</vt:lpstr>
      <vt:lpstr>ListInstrument</vt:lpstr>
      <vt:lpstr>'Compound Specific Fug '!ListNone</vt:lpstr>
      <vt:lpstr>ListNone</vt:lpstr>
      <vt:lpstr>NoCASList</vt:lpstr>
      <vt:lpstr>'Common Fug'!Print_Area</vt:lpstr>
      <vt:lpstr>'Compound Specific Fug '!Print_Area</vt:lpstr>
      <vt:lpstr>'Control Efficiencies'!Print_Area</vt:lpstr>
      <vt:lpstr>'Industry Factor Sets'!Print_Area</vt:lpstr>
      <vt:lpstr>Instructions!Print_Area</vt:lpstr>
      <vt:lpstr>'Oil &amp; Gas Fug'!Print_Area</vt:lpstr>
      <vt:lpstr>PetroleumMarketingTerminalFug!Print_Area</vt:lpstr>
      <vt:lpstr>SpeciesList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2020-12-17T22:06:04Z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Fugitive Calculation 25species</vt:lpwstr>
  </property>
  <property fmtid="{D5CDD505-2E9C-101B-9397-08002B2CF9AE}" pid="3" name="Version Number">
    <vt:lpwstr>1.0</vt:lpwstr>
  </property>
  <property fmtid="{D5CDD505-2E9C-101B-9397-08002B2CF9AE}" pid="4" name="Version Date">
    <vt:filetime>2021-01-08T10:00:00Z</vt:filetime>
  </property>
</Properties>
</file>