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24B9BFB2-69AB-4049-85AB-5754C6903F72}" xr6:coauthVersionLast="47" xr6:coauthVersionMax="47" xr10:uidLastSave="{00000000-0000-0000-0000-000000000000}"/>
  <workbookProtection workbookAlgorithmName="SHA-512" workbookHashValue="vC1JnyEwySOwcadZtjK3ykwCpcc70D30kdPFHplmeDUuezo/rtJj2eOVgQx2enkXvw9/MhxV1wuO9UsC7eZ82w==" workbookSaltValue="Jj/Dkqg2Gd+7vliNzPmCyQ=="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0"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s>
  <externalReferences>
    <externalReference r:id="rId14"/>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D8" i="6"/>
  <c r="D9" i="6"/>
  <c r="D7" i="6"/>
  <c r="D10"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<sst xmlns="http://schemas.openxmlformats.org/spreadsheetml/2006/main" count="825" uniqueCount="571">
  <si>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</si>
  <si>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</si>
  <si>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</si>
  <si>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</si>
  <si>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</si>
  <si>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</si>
  <si>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</si>
  <si>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</si>
  <si>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</si>
  <si>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</si>
  <si>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</si>
  <si>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</si>
  <si>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</si>
  <si>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</si>
  <si>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</si>
  <si>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</si>
  <si>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</si>
  <si>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</si>
  <si>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</si>
  <si>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</si>
  <si>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</si>
  <si>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</si>
  <si>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</si>
  <si>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</si>
  <si>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</si>
  <si>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</si>
  <si>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</si>
  <si>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</si>
  <si>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</si>
  <si>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</si>
  <si>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</si>
  <si>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</si>
  <si>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</si>
  <si>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</si>
  <si>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</si>
  <si>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</si>
  <si>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</si>
  <si>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</si>
  <si>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</si>
  <si>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</si>
  <si>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</si>
  <si>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</si>
  <si>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</si>
  <si>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</si>
  <si>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</si>
  <si>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</si>
  <si>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</si>
  <si>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</si>
  <si>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</si>
  <si>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</si>
  <si>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</si>
  <si>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</si>
  <si>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</si>
  <si>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</si>
  <si>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</si>
  <si>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</si>
  <si>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</si>
  <si>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</si>
  <si>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</si>
  <si>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</si>
  <si>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</si>
  <si>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</si>
  <si>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</si>
  <si>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</si>
  <si>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</si>
  <si>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</si>
  <si>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</si>
  <si>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</si>
  <si>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</si>
  <si>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</si>
  <si>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</si>
  <si>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</si>
  <si>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</si>
  <si>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</si>
  <si>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</si>
  <si>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</si>
  <si>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</si>
  <si>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</si>
  <si>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</si>
  <si>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</si>
  <si>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</si>
  <si>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</si>
  <si>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</si>
  <si>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</si>
  <si>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</si>
  <si>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</si>
  <si>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</si>
  <si>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</si>
  <si>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</si>
  <si>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</si>
  <si>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</si>
  <si>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</si>
  <si>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</si>
  <si>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</si>
  <si>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</si>
  <si>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</si>
  <si>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</si>
  <si>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</si>
  <si>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</si>
  <si>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</si>
  <si>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</si>
  <si>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</si>
  <si>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</si>
  <si>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</si>
  <si>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</si>
  <si>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</si>
  <si>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</si>
  <si>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</si>
  <si>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</si>
  <si>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</si>
  <si>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</si>
  <si>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</si>
  <si>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</si>
  <si>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</si>
  <si>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</si>
  <si>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</si>
  <si>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</si>
  <si>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</si>
  <si>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</si>
  <si>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</si>
  <si>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</si>
  <si>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</si>
  <si>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</si>
  <si>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</si>
  <si>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</si>
  <si>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</si>
  <si>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</si>
  <si>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</si>
  <si>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</si>
  <si>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</si>
  <si>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</si>
  <si>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</si>
  <si>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</si>
  <si>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</si>
  <si>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</si>
  <si>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</si>
  <si>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</si>
  <si>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</si>
  <si>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</si>
  <si>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</si>
  <si>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</si>
  <si>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</si>
  <si>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</si>
  <si>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</si>
  <si>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</si>
  <si>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</si>
  <si>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</si>
  <si>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</si>
  <si>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</si>
  <si>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</si>
  <si>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</si>
  <si>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</si>
  <si>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</si>
  <si>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</si>
  <si>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</si>
  <si>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</si>
  <si>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</si>
  <si>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</si>
  <si>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</si>
  <si>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</si>
  <si>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</si>
  <si>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</si>
  <si>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</si>
  <si>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</si>
  <si>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</si>
  <si>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</si>
  <si>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</si>
  <si>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</si>
  <si>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</si>
  <si>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</si>
  <si>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</si>
  <si>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</si>
  <si>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</si>
  <si>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</si>
  <si>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</si>
  <si>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</si>
  <si>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</si>
  <si>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</si>
  <si>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</si>
  <si>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</si>
  <si>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</si>
  <si>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</si>
  <si>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</si>
  <si>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</si>
  <si>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</si>
  <si>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</si>
  <si>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</si>
  <si>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</si>
  <si>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</si>
  <si>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</si>
  <si>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</si>
  <si>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</si>
  <si>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</si>
  <si>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</si>
  <si>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</si>
  <si>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</si>
  <si>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</si>
  <si>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</si>
  <si>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</si>
  <si>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</si>
  <si>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</si>
  <si>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</si>
  <si>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</si>
  <si>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</si>
  <si>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</si>
  <si>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</si>
  <si>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</si>
  <si>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</si>
  <si>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</si>
  <si>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</si>
  <si>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</si>
  <si>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</si>
  <si>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</si>
  <si>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</si>
  <si>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</si>
  <si>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</si>
  <si>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</si>
  <si>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</si>
  <si>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</si>
  <si>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</si>
  <si>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</si>
  <si>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</si>
  <si>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</si>
  <si>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</si>
  <si>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</si>
  <si>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</si>
  <si>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</si>
  <si>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</si>
  <si>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</si>
  <si>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</si>
  <si>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</si>
  <si>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</si>
  <si>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</si>
  <si>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</si>
  <si>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</si>
  <si>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</si>
  <si>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</si>
  <si>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</si>
  <si>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</si>
  <si>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</si>
  <si>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</si>
  <si>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</si>
  <si>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</si>
  <si>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</si>
  <si>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</si>
  <si>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</si>
  <si>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</si>
  <si>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</si>
  <si>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</si>
  <si>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</si>
  <si>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</si>
  <si>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</si>
  <si>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</si>
  <si>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</si>
  <si>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</si>
  <si>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</si>
  <si>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</si>
  <si>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</si>
  <si>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</si>
  <si>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</si>
  <si>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</si>
  <si>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</si>
  <si>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</si>
  <si>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</si>
  <si>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</si>
  <si>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</si>
  <si>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</si>
  <si>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</si>
  <si>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</si>
  <si>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</si>
  <si>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</si>
  <si>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</si>
  <si>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</si>
  <si>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</si>
  <si>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</si>
  <si>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</si>
  <si>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</si>
  <si>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</si>
  <si>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</si>
  <si>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</si>
  <si>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</si>
  <si>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</si>
  <si>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</si>
  <si>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</si>
  <si>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</si>
  <si>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</si>
  <si>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</si>
  <si>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</si>
  <si>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</si>
  <si>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</si>
  <si>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</si>
  <si>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</si>
  <si>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</si>
  <si>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</si>
  <si>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</si>
  <si>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</si>
  <si>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</si>
  <si>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</si>
  <si>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</si>
  <si>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</si>
  <si>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</si>
  <si>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</si>
  <si>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</si>
  <si>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</si>
  <si>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</si>
  <si>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</si>
  <si>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</si>
  <si>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</si>
  <si>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</si>
  <si>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</si>
  <si>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</si>
  <si>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</si>
  <si>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</si>
  <si>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</si>
  <si>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</si>
  <si>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</si>
  <si>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</si>
  <si>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</si>
  <si>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</si>
  <si>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</si>
  <si>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</si>
  <si>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</si>
  <si>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</si>
  <si>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</si>
  <si>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</si>
  <si>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</si>
  <si>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</si>
  <si>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</si>
  <si>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</si>
  <si>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</si>
  <si>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</si>
  <si>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</si>
  <si>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</si>
  <si>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</si>
  <si>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</si>
  <si>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</si>
  <si>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</si>
  <si>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</si>
  <si>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</si>
  <si>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</si>
  <si>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</si>
  <si>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</si>
  <si>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</si>
  <si>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</si>
  <si>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</si>
  <si>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</si>
  <si>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</si>
  <si>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</si>
  <si>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</si>
  <si>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</si>
  <si>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</si>
  <si>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</si>
  <si>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</si>
  <si>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</si>
  <si>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</si>
  <si>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</si>
  <si>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</si>
  <si>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</si>
  <si>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</si>
  <si>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</si>
  <si>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</si>
  <si>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</si>
  <si>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</si>
  <si>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</si>
  <si>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</si>
  <si>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</si>
  <si>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</si>
  <si>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</si>
  <si>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</si>
  <si>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</si>
  <si>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</si>
  <si>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</si>
  <si>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</si>
  <si>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</si>
  <si>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</si>
  <si>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</si>
  <si>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</si>
  <si>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</si>
  <si>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</si>
  <si>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</si>
  <si>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</si>
  <si>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</si>
  <si>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</si>
  <si>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</si>
  <si>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</si>
  <si>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</si>
  <si>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</si>
  <si>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</si>
  <si>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</si>
  <si>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</si>
  <si>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</si>
  <si>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</si>
  <si>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</si>
  <si>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</si>
  <si>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</si>
  <si>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</si>
  <si>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</si>
  <si>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</si>
  <si>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</si>
  <si>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</si>
  <si>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</si>
  <si>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</si>
  <si>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</si>
  <si>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</si>
  <si>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</si>
  <si>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</si>
  <si>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</si>
  <si>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</si>
  <si>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</si>
  <si>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</si>
  <si>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</si>
  <si>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</si>
  <si>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</si>
  <si>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</si>
  <si>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</si>
  <si>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</si>
  <si>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</si>
  <si>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</si>
  <si>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</si>
  <si>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</si>
  <si>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</si>
  <si>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</si>
  <si>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</si>
  <si>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</si>
  <si>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</si>
  <si>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</si>
  <si>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</si>
  <si>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</si>
  <si>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</si>
  <si>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</si>
  <si>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</si>
  <si>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</si>
  <si>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</si>
  <si>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</si>
  <si>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</si>
  <si>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</si>
  <si>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</si>
  <si>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</si>
  <si>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</si>
  <si>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</si>
  <si>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</si>
  <si>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</si>
  <si>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</si>
  <si>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</si>
  <si>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</si>
  <si>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</si>
  <si>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</si>
  <si>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</si>
  <si>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</si>
  <si>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</si>
  <si>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</si>
  <si>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</si>
  <si>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</si>
  <si>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</si>
  <si>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</si>
  <si>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</si>
  <si>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</si>
  <si>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</si>
  <si>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</si>
  <si>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</si>
  <si>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</si>
  <si>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</si>
  <si>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</si>
  <si>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</si>
  <si>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</si>
  <si>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</si>
  <si>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</si>
  <si>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</si>
  <si>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</si>
  <si>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</si>
  <si>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</si>
  <si>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</si>
  <si>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</si>
  <si>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</si>
  <si>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OP-UA20</t>
  </si>
  <si>
    <t>SOP Index No.(removed from paper form)</t>
  </si>
  <si>
    <t>Asphalt Operations Attributes</t>
  </si>
  <si>
    <t>----</t>
  </si>
  <si>
    <t>(removed from paper form)</t>
  </si>
  <si>
    <t>NO</t>
  </si>
  <si>
    <t>YES</t>
  </si>
  <si>
    <t>OTHER</t>
  </si>
  <si>
    <t>PATCH</t>
  </si>
  <si>
    <t>PENPC</t>
  </si>
  <si>
    <t>Table 2</t>
  </si>
  <si>
    <t>SOP Index No.</t>
  </si>
  <si>
    <t>Construction/Modification Date</t>
  </si>
  <si>
    <t>73+</t>
  </si>
  <si>
    <t>73-</t>
  </si>
  <si>
    <t>Table 3a</t>
  </si>
  <si>
    <t>Plant Type</t>
  </si>
  <si>
    <t>ASPP</t>
  </si>
  <si>
    <t>ASRP</t>
  </si>
  <si>
    <t>PETRF</t>
  </si>
  <si>
    <t>80+</t>
  </si>
  <si>
    <t>80-</t>
  </si>
  <si>
    <t>Saturators</t>
  </si>
  <si>
    <t>AS</t>
  </si>
  <si>
    <t>FS</t>
  </si>
  <si>
    <t>MS</t>
  </si>
  <si>
    <t>SF</t>
  </si>
  <si>
    <t>SS</t>
  </si>
  <si>
    <t>Emissions Control</t>
  </si>
  <si>
    <t>AFB</t>
  </si>
  <si>
    <t>ESP</t>
  </si>
  <si>
    <t>HVF</t>
  </si>
  <si>
    <t>Control Device ID No.</t>
  </si>
  <si>
    <t>C80+</t>
  </si>
  <si>
    <t>C80-</t>
  </si>
  <si>
    <t>Table 3b</t>
  </si>
  <si>
    <t>Blowing Still</t>
  </si>
  <si>
    <t>Material Produced</t>
  </si>
  <si>
    <t>NRA</t>
  </si>
  <si>
    <t>81+</t>
  </si>
  <si>
    <t>81-</t>
  </si>
  <si>
    <t>Catalyst Added</t>
  </si>
  <si>
    <t>Fuel Type</t>
  </si>
  <si>
    <t>6FO</t>
  </si>
  <si>
    <t>FO</t>
  </si>
  <si>
    <t>Alternative Opacity Standard</t>
  </si>
  <si>
    <t>AOS ID No.</t>
  </si>
  <si>
    <t>Table 3c</t>
  </si>
  <si>
    <t>Storage Tanks</t>
  </si>
  <si>
    <t>Material Stored</t>
  </si>
  <si>
    <t>Mineral Handling/Storage</t>
  </si>
  <si>
    <t>Process ID No.</t>
  </si>
  <si>
    <t>Page 1</t>
  </si>
  <si>
    <t>Page 2</t>
  </si>
  <si>
    <t>Page 3</t>
  </si>
  <si>
    <t>Page 4</t>
  </si>
  <si>
    <t>Page 5</t>
  </si>
  <si>
    <t>Form OP-UA20</t>
  </si>
  <si>
    <t>Construction/ Modification Date</t>
  </si>
  <si>
    <t>Material Produced/ Final Product</t>
  </si>
  <si>
    <t xml:space="preserve">Construction/ Modification Date </t>
  </si>
  <si>
    <t xml:space="preserve">Emissions Control </t>
  </si>
  <si>
    <t xml:space="preserve">Control Device ID No. </t>
  </si>
  <si>
    <t>Table 1: Title 30 Texas Administrative Code Chapter 115 (30 TAC Chapter 115)</t>
  </si>
  <si>
    <t>Subchapter F, Division 1: Cutback Asphalt</t>
  </si>
  <si>
    <t>30 TAC Chapter 115, Subchapter F, Division 1: Cutback Asphalt</t>
  </si>
  <si>
    <t>Table 2: Title 40 Code of Federal Regulations Part 60 (40 CFR Part 60)</t>
  </si>
  <si>
    <t>Subpart I: Standards of Performance for Hot Mix Asphalt Facilities</t>
  </si>
  <si>
    <t>40 CFR Part 60, Subpart I: Standards of Performance for Hot Mix Asphalt Facilities</t>
  </si>
  <si>
    <t>Table 3a: Title 40 Code of Federal Regulations Part 60 (40 CFR Part 60)</t>
  </si>
  <si>
    <t>Subpart UU: Standards of Performance for Asphalt Processing and Asphalt Roofing Manufacture</t>
  </si>
  <si>
    <t>40 CFR Part 60, Subpart UU: Standards of Performance for Asphalt Processing and Asphalt Roofing Manufacture</t>
  </si>
  <si>
    <t>Table 3b: Title 40 Code of Federal Regulations Part 60 (40 CFR Part 60)</t>
  </si>
  <si>
    <t>Table 3c: Title 40 Code of Federal Regulations Part 60 (40 CFR Part 60)</t>
  </si>
  <si>
    <t>This table has been retired as of 03/01/2000. All questions relating to the applicability of 30 TAC Chapter 115 requirements for miscellaneous industrial sources of cutback asphalt are contained on form OP-REQ1.</t>
  </si>
  <si>
    <t>10031</t>
  </si>
  <si>
    <t>55v1.0</t>
  </si>
  <si>
    <t>TOP</t>
  </si>
  <si>
    <t>11/2023</t>
  </si>
  <si>
    <t>07/2025</t>
  </si>
  <si>
    <t>Process Name/Description</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</si>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</sst>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8">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0" fillId="0" borderId="0" xfId="0" applyAlignment="1">
      <alignment horizontal="left" vertical="center" wrapText="1"/>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57C03BEE-E82A-477B-8840-05758AA79BE4}"/>
    <cellStyle name="Heading 2" xfId="15" builtinId="17" customBuiltin="1"/>
    <cellStyle name="Heading 3" xfId="17" builtinId="18" customBuiltin="1"/>
    <cellStyle name="Hyperlink" xfId="5" builtinId="8" customBuiltin="1"/>
    <cellStyle name="Hyperlink 2" xfId="20" xr:uid="{68FEE043-E54E-4CAA-9D82-171267B4356E}"/>
    <cellStyle name="Hyperlink 3" xfId="21" xr:uid="{D27C6409-27FC-44F1-A9CD-98206525F16A}"/>
    <cellStyle name="Named_Range" xfId="16" xr:uid="{EFC2D746-0F1F-4443-A9B2-B1C0677D23BB}"/>
    <cellStyle name="Normal" xfId="0" builtinId="0" customBuiltin="1"/>
    <cellStyle name="Normal 2" xfId="19" xr:uid="{479B5630-E85F-4FEA-88DC-D498D4D05D8A}"/>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0">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9"/>
      <tableStyleElement type="headerRow" dxfId="48"/>
      <tableStyleElement type="secondRowStripe" dxfId="47"/>
    </tableStyle>
    <tableStyle name="Table Style 1B" pivot="0" count="2" xr9:uid="{E2481E9C-331A-4AB9-B0F7-8E8089F263D8}">
      <tableStyleElement type="wholeTable" dxfId="46"/>
      <tableStyleElement type="headerRow" dxfId="45"/>
    </tableStyle>
    <tableStyle name="Table Style 2" pivot="0" count="3" xr9:uid="{00000000-0011-0000-FFFF-FFFF01000000}">
      <tableStyleElement type="wholeTable" dxfId="44"/>
      <tableStyleElement type="headerRow" dxfId="43"/>
      <tableStyleElement type="firstColumn" dxfId="42"/>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5919DCA-3D5F-4CBB-9414-24AF90016F73}" name="Table 3c" displayName="Table_3c" ref="A4:J14" totalsRowShown="0" headerRowCellStyle="Form_Header_1" dataCellStyle="Form_Text">
  <tableColumns count="10">
    <tableColumn id="1" xr3:uid="{7BB4836A-51B8-41DA-AC61-89FDE328032A}" name="Unit ID No." dataCellStyle="Form_Text"/>
    <tableColumn id="2" xr3:uid="{F4814E54-31C8-4E19-9994-F11E907DF846}" name="SOP Index No." dataCellStyle="Form_Text"/>
    <tableColumn id="3" xr3:uid="{AFDACDE2-7C88-408B-877E-7C60986C5263}" name="Storage Tanks" dataCellStyle="Form_Text"/>
    <tableColumn id="4" xr3:uid="{6FC887AE-D137-49F5-8DC1-C4B5147F1BA4}" name="Material Stored" dataCellStyle="Form_Text"/>
    <tableColumn id="5" xr3:uid="{DEBE0512-7515-45C9-972E-C14EDAC7F07A}" name="Emissions Control" dataCellStyle="Form_Text"/>
    <tableColumn id="6" xr3:uid="{90B45D94-D797-4361-B0ED-22ECF0742EF2}" name="Control Device ID No." dataCellStyle="Form_Text"/>
    <tableColumn id="7" xr3:uid="{4291D171-0226-44B0-AEA5-48BAD60D3F6E}" name="Construction/ Modification Date" dataCellStyle="Form_Text"/>
    <tableColumn id="8" xr3:uid="{203D7AA1-62E7-44FB-A802-9820D83D9D5D}" name="Mineral Handling/Storage" dataCellStyle="Form_Text"/>
    <tableColumn id="9" xr3:uid="{173EDE4A-BB0F-4D85-9A54-293D6E76EE26}" name="Emissions Control " dataCellStyle="Form_Text"/>
    <tableColumn id="10" xr3:uid="{EC47473B-C64A-4783-930C-88C60031D750}" name="Control Device ID No. "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1"/>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0"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0" totalsRowShown="0" headerRowCellStyle="Form_Header_1">
  <autoFilter ref="A3:D10"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9"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38" dataCellStyle="Form_General">
      <calculatedColumnFormula>IF(COUNTIFS($L$4:OP_SUM[[#This Row],["Unit1"]],"?*",$L$4:OP_SUM[[#This Row],["Unit1"]],OP_SUM[[#This Row],["Unit1"]])=1,ROW(OP_SUM[[#This Row],["Unit1"]]),"")</calculatedColumnFormula>
    </tableColumn>
    <tableColumn id="15" xr3:uid="{00000000-0010-0000-0400-00000F000000}" name="&quot;Unit3&quot;" dataDxfId="37" dataCellStyle="Form_General">
      <calculatedColumnFormula>IFERROR(_xlfn.RANK.EQ(OP_SUM[[#This Row],["Unit2"]],OP_SUM["Unit2"],1),"")</calculatedColumnFormula>
    </tableColumn>
    <tableColumn id="12" xr3:uid="{00000000-0010-0000-0400-00000C000000}" name="&quot;Unit-Group&quot;" dataDxfId="36"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4CEDD4-A0B4-4EA2-A6A4-A56DFDAA8537}" name="Table 2" displayName="Table_2" ref="A4:C14" totalsRowShown="0" headerRowCellStyle="Form_Header_1" dataCellStyle="Form_Text">
  <tableColumns count="3">
    <tableColumn id="1" xr3:uid="{1F6F3703-FC38-475B-8539-2B2B731819B7}" name="Process ID No." dataCellStyle="Form_Text"/>
    <tableColumn id="2" xr3:uid="{D40B3DBB-6548-4D36-B848-0B9463622E83}" name="SOP Index No." dataCellStyle="Form_Text"/>
    <tableColumn id="3" xr3:uid="{6158BD03-F447-41B8-89CA-D2A5607ED128}" name="Construction/Modification Date"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473BD3D-5CEC-4089-8F88-7B6822546CC9}" name="Table 3a" displayName="Table_3a" ref="A4:I14" totalsRowShown="0" headerRowCellStyle="Form_Header_1" dataCellStyle="Form_Text">
  <tableColumns count="9">
    <tableColumn id="1" xr3:uid="{F2576CCC-CF7D-44B6-8CA0-C1168B85091D}" name="Unit ID No." dataCellStyle="Form_Text"/>
    <tableColumn id="2" xr3:uid="{21B20834-7CD4-4A9F-8443-031F996DB345}" name="SOP Index No." dataCellStyle="Form_Text"/>
    <tableColumn id="3" xr3:uid="{AFB9DEF3-9A9B-427E-8AA1-2E1569831C98}" name="Plant Type" dataCellStyle="Form_Text"/>
    <tableColumn id="4" xr3:uid="{506CFBBB-29BB-402A-BE5A-8FC62236D62A}" name="Construction/ Modification Date" dataCellStyle="Form_Text"/>
    <tableColumn id="5" xr3:uid="{2E95286A-1B5E-4816-A64E-FBA6405D9512}" name="Saturators" dataCellStyle="Form_Text"/>
    <tableColumn id="6" xr3:uid="{9021D897-B772-4F9A-AF59-F8BF0BAEA95D}" name="Material Produced/ Final Product" dataCellStyle="Form_Text"/>
    <tableColumn id="7" xr3:uid="{E327979F-BF40-4EA9-9171-E7967C6FB1D7}" name="Emissions Control" dataCellStyle="Form_Text"/>
    <tableColumn id="8" xr3:uid="{2FFAF710-8704-481F-8FB8-B0441448C5A2}" name="Control Device ID No." dataCellStyle="Form_Text"/>
    <tableColumn id="9" xr3:uid="{866F23C7-AC0A-4224-94D8-73E76A8262A8}" name="Construction/ Modification Date "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E2C1754-9373-408D-BCA7-05600E3CCC66}" name="Table 3b" displayName="Table_3b" ref="A4:K14" totalsRowShown="0" headerRowCellStyle="Form_Header_1" dataCellStyle="Form_Text">
  <tableColumns count="11">
    <tableColumn id="1" xr3:uid="{E5C49FCB-53F9-4557-93A3-B6BF025C62B6}" name="Unit ID No." dataCellStyle="Form_Text"/>
    <tableColumn id="2" xr3:uid="{AF22B81D-84A3-4DF6-AAFE-A85FC389C056}" name="SOP Index No." dataCellStyle="Form_Text"/>
    <tableColumn id="3" xr3:uid="{775C88D2-4084-4371-8E33-91C02F8F29FA}" name="Blowing Still" dataCellStyle="Form_Text"/>
    <tableColumn id="4" xr3:uid="{4EC258D3-57D7-4188-AD1F-F1FFADFDAC81}" name="Material Produced" dataCellStyle="Form_Text"/>
    <tableColumn id="5" xr3:uid="{0F64D641-2E82-4EEE-B3FE-4B2A7D16EC91}" name="Emissions Control" dataCellStyle="Form_Text"/>
    <tableColumn id="6" xr3:uid="{5201EBED-FCA3-421D-95B4-993221D05BC1}" name="Control Device ID No." dataCellStyle="Form_Text"/>
    <tableColumn id="7" xr3:uid="{622B4DCD-2740-48FA-891A-819088CBDEE5}" name="Construction/ Modification Date" dataCellStyle="Form_Text"/>
    <tableColumn id="8" xr3:uid="{AF06DE72-CF6C-4B86-A84C-7BFF4B7FD2A8}" name="Catalyst Added" dataCellStyle="Form_Text"/>
    <tableColumn id="9" xr3:uid="{88F022BD-AA76-4A47-A8B6-39F055D85227}" name="Fuel Type" dataCellStyle="Form_Text"/>
    <tableColumn id="10" xr3:uid="{9C9DBA09-03CD-4AEE-8A3F-2A218A474F6D}" name="Alternative Opacity Standard" dataCellStyle="Form_Text"/>
    <tableColumn id="11" xr3:uid="{148E9589-6FBF-49EA-AAC1-2ED44AFE3003}" name="AOS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AH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34" width="20.83203125" customWidth="1"/>
    <col min="35" max="35" width="9.33203125" customWidth="1"/>
  </cols>
  <sheetData>
    <row r="1" spans="1:34" x14ac:dyDescent="0.2">
      <c r="A1" s="15" t="s">
        <v>76</v>
      </c>
    </row>
    <row r="4" spans="1:34" ht="13.5" x14ac:dyDescent="0.2">
      <c r="A4" s="18" t="s">
        <v>22</v>
      </c>
      <c r="B4">
        <f>COUNTA(B$11:B$111)</f>
        <v>1</v>
      </c>
      <c r="C4">
        <f t="shared" ref="C4:AH4" si="0">COUNTA(C$11:C$111)</f>
        <v>2</v>
      </c>
      <c r="D4">
        <f t="shared" si="0"/>
        <v>1</v>
      </c>
      <c r="E4">
        <f t="shared" si="0"/>
        <v>3</v>
      </c>
      <c r="F4">
        <f t="shared" si="0"/>
        <v>1</v>
      </c>
      <c r="G4">
        <f t="shared" si="0"/>
        <v>2</v>
      </c>
      <c r="H4">
        <f t="shared" si="0"/>
        <v>1</v>
      </c>
      <c r="I4">
        <f t="shared" si="0"/>
        <v>4</v>
      </c>
      <c r="J4">
        <f t="shared" si="0"/>
        <v>2</v>
      </c>
      <c r="K4">
        <f t="shared" si="0"/>
        <v>2</v>
      </c>
      <c r="L4">
        <f t="shared" si="0"/>
        <v>6</v>
      </c>
      <c r="M4">
        <f t="shared" si="0"/>
        <v>4</v>
      </c>
      <c r="N4">
        <f t="shared" si="0"/>
        <v>1</v>
      </c>
      <c r="O4">
        <f t="shared" si="0"/>
        <v>2</v>
      </c>
      <c r="P4">
        <f t="shared" si="0"/>
        <v>1</v>
      </c>
      <c r="Q4">
        <f t="shared" si="0"/>
        <v>2</v>
      </c>
      <c r="R4">
        <f t="shared" si="0"/>
        <v>2</v>
      </c>
      <c r="S4">
        <f t="shared" si="0"/>
        <v>4</v>
      </c>
      <c r="T4">
        <f t="shared" si="0"/>
        <v>1</v>
      </c>
      <c r="U4">
        <f t="shared" si="0"/>
        <v>2</v>
      </c>
      <c r="V4">
        <f t="shared" si="0"/>
        <v>2</v>
      </c>
      <c r="W4">
        <f t="shared" si="0"/>
        <v>3</v>
      </c>
      <c r="X4">
        <f t="shared" si="0"/>
        <v>2</v>
      </c>
      <c r="Y4">
        <f t="shared" si="0"/>
        <v>1</v>
      </c>
      <c r="Z4">
        <f t="shared" si="0"/>
        <v>1</v>
      </c>
      <c r="AA4">
        <f t="shared" si="0"/>
        <v>2</v>
      </c>
      <c r="AB4">
        <f t="shared" si="0"/>
        <v>2</v>
      </c>
      <c r="AC4">
        <f t="shared" si="0"/>
        <v>4</v>
      </c>
      <c r="AD4">
        <f t="shared" si="0"/>
        <v>1</v>
      </c>
      <c r="AE4">
        <f t="shared" si="0"/>
        <v>2</v>
      </c>
      <c r="AF4">
        <f t="shared" si="0"/>
        <v>2</v>
      </c>
      <c r="AG4">
        <f t="shared" si="0"/>
        <v>4</v>
      </c>
      <c r="AH4">
        <f t="shared" si="0"/>
        <v>1</v>
      </c>
    </row>
    <row r="5" spans="1:34" s="3" customFormat="1" x14ac:dyDescent="0.2">
      <c r="A5" s="16" t="s">
        <v>39</v>
      </c>
      <c r="B5" s="3" t="s">
        <v>474</v>
      </c>
      <c r="C5" s="3" t="s">
        <v>474</v>
      </c>
      <c r="D5" s="3" t="s">
        <v>474</v>
      </c>
      <c r="E5" s="3" t="s">
        <v>474</v>
      </c>
      <c r="F5" s="3" t="s">
        <v>474</v>
      </c>
      <c r="G5" s="3" t="s">
        <v>474</v>
      </c>
      <c r="H5" s="3" t="s">
        <v>474</v>
      </c>
      <c r="I5" s="3" t="s">
        <v>474</v>
      </c>
      <c r="J5" s="3" t="s">
        <v>474</v>
      </c>
      <c r="K5" s="3" t="s">
        <v>474</v>
      </c>
      <c r="L5" s="3" t="s">
        <v>474</v>
      </c>
      <c r="M5" s="3" t="s">
        <v>474</v>
      </c>
      <c r="N5" s="3" t="s">
        <v>474</v>
      </c>
      <c r="O5" s="3" t="s">
        <v>474</v>
      </c>
      <c r="P5" s="3" t="s">
        <v>474</v>
      </c>
      <c r="Q5" s="3" t="s">
        <v>474</v>
      </c>
      <c r="R5" s="3" t="s">
        <v>474</v>
      </c>
      <c r="S5" s="3" t="s">
        <v>474</v>
      </c>
      <c r="T5" s="3" t="s">
        <v>474</v>
      </c>
      <c r="U5" s="3" t="s">
        <v>474</v>
      </c>
      <c r="V5" s="3" t="s">
        <v>474</v>
      </c>
      <c r="W5" s="3" t="s">
        <v>474</v>
      </c>
      <c r="X5" s="3" t="s">
        <v>474</v>
      </c>
      <c r="Y5" s="3" t="s">
        <v>474</v>
      </c>
      <c r="Z5" s="3" t="s">
        <v>474</v>
      </c>
      <c r="AA5" s="3" t="s">
        <v>474</v>
      </c>
      <c r="AB5" s="3" t="s">
        <v>474</v>
      </c>
      <c r="AC5" s="3" t="s">
        <v>474</v>
      </c>
      <c r="AD5" s="3" t="s">
        <v>474</v>
      </c>
      <c r="AE5" s="3" t="s">
        <v>474</v>
      </c>
      <c r="AF5" s="3" t="s">
        <v>474</v>
      </c>
      <c r="AG5" s="3" t="s">
        <v>474</v>
      </c>
      <c r="AH5" s="3" t="s">
        <v>474</v>
      </c>
    </row>
    <row r="6" spans="1:34" s="3" customFormat="1" x14ac:dyDescent="0.2">
      <c r="A6" s="16" t="s">
        <v>17</v>
      </c>
      <c r="B6" s="3" t="s">
        <v>162</v>
      </c>
      <c r="C6" s="3" t="s">
        <v>162</v>
      </c>
      <c r="D6" s="3" t="s">
        <v>162</v>
      </c>
      <c r="E6" s="3" t="s">
        <v>162</v>
      </c>
      <c r="F6" s="3" t="s">
        <v>249</v>
      </c>
      <c r="G6" s="3" t="s">
        <v>249</v>
      </c>
      <c r="H6" s="3" t="s">
        <v>291</v>
      </c>
      <c r="I6" s="3" t="s">
        <v>291</v>
      </c>
      <c r="J6" s="3" t="s">
        <v>291</v>
      </c>
      <c r="K6" s="3" t="s">
        <v>291</v>
      </c>
      <c r="L6" s="3" t="s">
        <v>291</v>
      </c>
      <c r="M6" s="3" t="s">
        <v>291</v>
      </c>
      <c r="N6" s="3" t="s">
        <v>291</v>
      </c>
      <c r="O6" s="3" t="s">
        <v>291</v>
      </c>
      <c r="P6" s="3" t="s">
        <v>291</v>
      </c>
      <c r="Q6" s="3" t="s">
        <v>291</v>
      </c>
      <c r="R6" s="3" t="s">
        <v>291</v>
      </c>
      <c r="S6" s="3" t="s">
        <v>291</v>
      </c>
      <c r="T6" s="3" t="s">
        <v>291</v>
      </c>
      <c r="U6" s="3" t="s">
        <v>291</v>
      </c>
      <c r="V6" s="3" t="s">
        <v>291</v>
      </c>
      <c r="W6" s="3" t="s">
        <v>291</v>
      </c>
      <c r="X6" s="3" t="s">
        <v>291</v>
      </c>
      <c r="Y6" s="3" t="s">
        <v>291</v>
      </c>
      <c r="Z6" s="3" t="s">
        <v>291</v>
      </c>
      <c r="AA6" s="3" t="s">
        <v>291</v>
      </c>
      <c r="AB6" s="3" t="s">
        <v>291</v>
      </c>
      <c r="AC6" s="3" t="s">
        <v>291</v>
      </c>
      <c r="AD6" s="3" t="s">
        <v>291</v>
      </c>
      <c r="AE6" s="3" t="s">
        <v>291</v>
      </c>
      <c r="AF6" s="3" t="s">
        <v>291</v>
      </c>
      <c r="AG6" s="3" t="s">
        <v>291</v>
      </c>
      <c r="AH6" s="3" t="s">
        <v>291</v>
      </c>
    </row>
    <row r="7" spans="1:34" s="3" customFormat="1" x14ac:dyDescent="0.2">
      <c r="A7" s="16" t="s">
        <v>18</v>
      </c>
      <c r="B7" s="3" t="s">
        <v>84</v>
      </c>
      <c r="C7" s="3" t="s">
        <v>84</v>
      </c>
      <c r="D7" s="3" t="s">
        <v>84</v>
      </c>
      <c r="E7" s="3" t="s">
        <v>84</v>
      </c>
      <c r="F7" s="3" t="s">
        <v>484</v>
      </c>
      <c r="G7" s="3" t="s">
        <v>484</v>
      </c>
      <c r="H7" s="3" t="s">
        <v>489</v>
      </c>
      <c r="I7" s="3" t="s">
        <v>489</v>
      </c>
      <c r="J7" s="3" t="s">
        <v>489</v>
      </c>
      <c r="K7" s="3" t="s">
        <v>489</v>
      </c>
      <c r="L7" s="3" t="s">
        <v>489</v>
      </c>
      <c r="M7" s="3" t="s">
        <v>489</v>
      </c>
      <c r="N7" s="3" t="s">
        <v>489</v>
      </c>
      <c r="O7" s="3" t="s">
        <v>489</v>
      </c>
      <c r="P7" s="3" t="s">
        <v>509</v>
      </c>
      <c r="Q7" s="3" t="s">
        <v>509</v>
      </c>
      <c r="R7" s="3" t="s">
        <v>509</v>
      </c>
      <c r="S7" s="3" t="s">
        <v>509</v>
      </c>
      <c r="T7" s="3" t="s">
        <v>509</v>
      </c>
      <c r="U7" s="3" t="s">
        <v>509</v>
      </c>
      <c r="V7" s="3" t="s">
        <v>509</v>
      </c>
      <c r="W7" s="3" t="s">
        <v>509</v>
      </c>
      <c r="X7" s="3" t="s">
        <v>509</v>
      </c>
      <c r="Y7" s="3" t="s">
        <v>509</v>
      </c>
      <c r="Z7" s="3" t="s">
        <v>521</v>
      </c>
      <c r="AA7" s="3" t="s">
        <v>521</v>
      </c>
      <c r="AB7" s="3" t="s">
        <v>521</v>
      </c>
      <c r="AC7" s="3" t="s">
        <v>521</v>
      </c>
      <c r="AD7" s="3" t="s">
        <v>521</v>
      </c>
      <c r="AE7" s="3" t="s">
        <v>521</v>
      </c>
      <c r="AF7" s="3" t="s">
        <v>521</v>
      </c>
      <c r="AG7" s="3" t="s">
        <v>521</v>
      </c>
      <c r="AH7" s="3" t="s">
        <v>521</v>
      </c>
    </row>
    <row r="8" spans="1:34" s="3" customFormat="1" x14ac:dyDescent="0.2">
      <c r="A8" s="16" t="s">
        <v>19</v>
      </c>
      <c r="B8" s="3">
        <v>1</v>
      </c>
      <c r="C8" s="3">
        <v>1</v>
      </c>
      <c r="D8" s="3">
        <v>1</v>
      </c>
      <c r="E8" s="3">
        <v>1</v>
      </c>
      <c r="F8" s="3">
        <v>2</v>
      </c>
      <c r="G8" s="3">
        <v>2</v>
      </c>
      <c r="H8" s="3">
        <v>3</v>
      </c>
      <c r="I8" s="3">
        <v>3</v>
      </c>
      <c r="J8" s="3">
        <v>3</v>
      </c>
      <c r="K8" s="3">
        <v>3</v>
      </c>
      <c r="L8" s="3">
        <v>3</v>
      </c>
      <c r="M8" s="3">
        <v>3</v>
      </c>
      <c r="N8" s="3">
        <v>3</v>
      </c>
      <c r="O8" s="3">
        <v>3</v>
      </c>
      <c r="P8" s="3">
        <v>4</v>
      </c>
      <c r="Q8" s="3">
        <v>4</v>
      </c>
      <c r="R8" s="3">
        <v>4</v>
      </c>
      <c r="S8" s="3">
        <v>4</v>
      </c>
      <c r="T8" s="3">
        <v>4</v>
      </c>
      <c r="U8" s="3">
        <v>4</v>
      </c>
      <c r="V8" s="3">
        <v>4</v>
      </c>
      <c r="W8" s="3">
        <v>4</v>
      </c>
      <c r="X8" s="3">
        <v>4</v>
      </c>
      <c r="Y8" s="3">
        <v>4</v>
      </c>
      <c r="Z8" s="3">
        <v>5</v>
      </c>
      <c r="AA8" s="3">
        <v>5</v>
      </c>
      <c r="AB8" s="3">
        <v>5</v>
      </c>
      <c r="AC8" s="3">
        <v>5</v>
      </c>
      <c r="AD8" s="3">
        <v>5</v>
      </c>
      <c r="AE8" s="3">
        <v>5</v>
      </c>
      <c r="AF8" s="3">
        <v>5</v>
      </c>
      <c r="AG8" s="3">
        <v>5</v>
      </c>
      <c r="AH8" s="3">
        <v>5</v>
      </c>
    </row>
    <row r="9" spans="1:34" s="3" customFormat="1" x14ac:dyDescent="0.2">
      <c r="A9" s="16" t="s">
        <v>20</v>
      </c>
      <c r="B9" s="3">
        <v>1</v>
      </c>
      <c r="C9" s="3">
        <v>2</v>
      </c>
      <c r="D9" s="3">
        <v>3</v>
      </c>
      <c r="E9" s="3">
        <v>4</v>
      </c>
      <c r="F9" s="3">
        <v>1</v>
      </c>
      <c r="G9" s="3">
        <v>2</v>
      </c>
      <c r="H9" s="3">
        <v>1</v>
      </c>
      <c r="I9" s="3">
        <v>2</v>
      </c>
      <c r="J9" s="3">
        <v>3</v>
      </c>
      <c r="K9" s="3">
        <v>4</v>
      </c>
      <c r="L9" s="3">
        <v>5</v>
      </c>
      <c r="M9" s="3">
        <v>6</v>
      </c>
      <c r="N9" s="3">
        <v>7</v>
      </c>
      <c r="O9" s="3">
        <v>8</v>
      </c>
      <c r="P9" s="3">
        <v>1</v>
      </c>
      <c r="Q9" s="3">
        <v>2</v>
      </c>
      <c r="R9" s="3">
        <v>3</v>
      </c>
      <c r="S9" s="3">
        <v>4</v>
      </c>
      <c r="T9" s="3">
        <v>5</v>
      </c>
      <c r="U9" s="3">
        <v>6</v>
      </c>
      <c r="V9" s="3">
        <v>7</v>
      </c>
      <c r="W9" s="3">
        <v>8</v>
      </c>
      <c r="X9" s="3">
        <v>9</v>
      </c>
      <c r="Y9" s="3">
        <v>10</v>
      </c>
      <c r="Z9" s="3">
        <v>1</v>
      </c>
      <c r="AA9" s="3">
        <v>2</v>
      </c>
      <c r="AB9" s="3">
        <v>3</v>
      </c>
      <c r="AC9" s="3">
        <v>4</v>
      </c>
      <c r="AD9" s="3">
        <v>5</v>
      </c>
      <c r="AE9" s="3">
        <v>6</v>
      </c>
      <c r="AF9" s="3">
        <v>7</v>
      </c>
      <c r="AG9" s="3">
        <v>8</v>
      </c>
      <c r="AH9" s="3">
        <v>9</v>
      </c>
    </row>
    <row r="10" spans="1:34" s="3" customFormat="1" x14ac:dyDescent="0.2">
      <c r="A10" s="16" t="s">
        <v>21</v>
      </c>
      <c r="B10" s="3" t="s">
        <v>475</v>
      </c>
      <c r="C10" s="3" t="s">
        <v>478</v>
      </c>
      <c r="D10" s="3" t="s">
        <v>478</v>
      </c>
      <c r="E10" s="3" t="s">
        <v>478</v>
      </c>
      <c r="F10" s="3" t="s">
        <v>485</v>
      </c>
      <c r="G10" s="3" t="s">
        <v>486</v>
      </c>
      <c r="H10" s="3" t="s">
        <v>485</v>
      </c>
      <c r="I10" s="3" t="s">
        <v>490</v>
      </c>
      <c r="J10" s="3" t="s">
        <v>532</v>
      </c>
      <c r="K10" s="3" t="s">
        <v>496</v>
      </c>
      <c r="L10" s="3" t="s">
        <v>533</v>
      </c>
      <c r="M10" s="3" t="s">
        <v>502</v>
      </c>
      <c r="N10" s="3" t="s">
        <v>506</v>
      </c>
      <c r="O10" s="3" t="s">
        <v>534</v>
      </c>
      <c r="P10" s="3" t="s">
        <v>485</v>
      </c>
      <c r="Q10" s="3" t="s">
        <v>510</v>
      </c>
      <c r="R10" s="3" t="s">
        <v>511</v>
      </c>
      <c r="S10" s="3" t="s">
        <v>502</v>
      </c>
      <c r="T10" s="3" t="s">
        <v>506</v>
      </c>
      <c r="U10" s="3" t="s">
        <v>532</v>
      </c>
      <c r="V10" s="3" t="s">
        <v>515</v>
      </c>
      <c r="W10" s="3" t="s">
        <v>516</v>
      </c>
      <c r="X10" s="3" t="s">
        <v>519</v>
      </c>
      <c r="Y10" s="3" t="s">
        <v>520</v>
      </c>
      <c r="Z10" s="3" t="s">
        <v>485</v>
      </c>
      <c r="AA10" s="3" t="s">
        <v>522</v>
      </c>
      <c r="AB10" s="3" t="s">
        <v>523</v>
      </c>
      <c r="AC10" s="3" t="s">
        <v>502</v>
      </c>
      <c r="AD10" s="3" t="s">
        <v>506</v>
      </c>
      <c r="AE10" s="3" t="s">
        <v>532</v>
      </c>
      <c r="AF10" s="3" t="s">
        <v>524</v>
      </c>
      <c r="AG10" s="3" t="s">
        <v>535</v>
      </c>
      <c r="AH10" s="3" t="s">
        <v>536</v>
      </c>
    </row>
    <row r="11" spans="1:34" s="3" customFormat="1" x14ac:dyDescent="0.2">
      <c r="A11" s="16" t="s">
        <v>37</v>
      </c>
      <c r="B11" s="3" t="s">
        <v>477</v>
      </c>
      <c r="C11" s="3" t="s">
        <v>479</v>
      </c>
      <c r="D11" s="3" t="s">
        <v>477</v>
      </c>
      <c r="E11" s="3" t="s">
        <v>481</v>
      </c>
      <c r="F11" s="3" t="s">
        <v>477</v>
      </c>
      <c r="G11" s="3" t="s">
        <v>487</v>
      </c>
      <c r="H11" s="3" t="s">
        <v>477</v>
      </c>
      <c r="I11" s="3" t="s">
        <v>491</v>
      </c>
      <c r="J11" s="3" t="s">
        <v>494</v>
      </c>
      <c r="K11" s="3" t="s">
        <v>479</v>
      </c>
      <c r="L11" s="3" t="s">
        <v>497</v>
      </c>
      <c r="M11" s="3" t="s">
        <v>503</v>
      </c>
      <c r="N11" s="3" t="s">
        <v>477</v>
      </c>
      <c r="O11" s="3" t="s">
        <v>507</v>
      </c>
      <c r="P11" s="3" t="s">
        <v>477</v>
      </c>
      <c r="Q11" s="3" t="s">
        <v>479</v>
      </c>
      <c r="R11" s="3" t="s">
        <v>512</v>
      </c>
      <c r="S11" s="3" t="s">
        <v>503</v>
      </c>
      <c r="T11" s="3" t="s">
        <v>477</v>
      </c>
      <c r="U11" s="3" t="s">
        <v>513</v>
      </c>
      <c r="V11" s="3" t="s">
        <v>479</v>
      </c>
      <c r="W11" s="3" t="s">
        <v>517</v>
      </c>
      <c r="X11" s="3" t="s">
        <v>479</v>
      </c>
      <c r="Y11" s="3" t="s">
        <v>477</v>
      </c>
      <c r="Z11" s="3" t="s">
        <v>477</v>
      </c>
      <c r="AA11" s="3" t="s">
        <v>479</v>
      </c>
      <c r="AB11" s="3" t="s">
        <v>512</v>
      </c>
      <c r="AC11" s="3" t="s">
        <v>503</v>
      </c>
      <c r="AD11" s="3" t="s">
        <v>477</v>
      </c>
      <c r="AE11" s="3" t="s">
        <v>513</v>
      </c>
      <c r="AF11" s="3" t="s">
        <v>479</v>
      </c>
      <c r="AG11" s="3" t="s">
        <v>503</v>
      </c>
      <c r="AH11" s="3" t="s">
        <v>477</v>
      </c>
    </row>
    <row r="12" spans="1:34" s="3" customFormat="1" x14ac:dyDescent="0.2">
      <c r="A12" s="17"/>
      <c r="C12" s="3" t="s">
        <v>480</v>
      </c>
      <c r="E12" s="3" t="s">
        <v>482</v>
      </c>
      <c r="G12" s="3" t="s">
        <v>488</v>
      </c>
      <c r="I12" s="3" t="s">
        <v>492</v>
      </c>
      <c r="J12" s="3" t="s">
        <v>495</v>
      </c>
      <c r="K12" s="3" t="s">
        <v>480</v>
      </c>
      <c r="L12" s="3" t="s">
        <v>498</v>
      </c>
      <c r="M12" s="3" t="s">
        <v>504</v>
      </c>
      <c r="O12" s="3" t="s">
        <v>508</v>
      </c>
      <c r="Q12" s="3" t="s">
        <v>480</v>
      </c>
      <c r="R12" s="3" t="s">
        <v>481</v>
      </c>
      <c r="S12" s="3" t="s">
        <v>504</v>
      </c>
      <c r="U12" s="3" t="s">
        <v>514</v>
      </c>
      <c r="V12" s="3" t="s">
        <v>480</v>
      </c>
      <c r="W12" s="3" t="s">
        <v>518</v>
      </c>
      <c r="X12" s="3" t="s">
        <v>480</v>
      </c>
      <c r="AA12" s="3" t="s">
        <v>480</v>
      </c>
      <c r="AB12" s="3" t="s">
        <v>481</v>
      </c>
      <c r="AC12" s="3" t="s">
        <v>504</v>
      </c>
      <c r="AE12" s="3" t="s">
        <v>514</v>
      </c>
      <c r="AF12" s="3" t="s">
        <v>480</v>
      </c>
      <c r="AG12" s="3" t="s">
        <v>504</v>
      </c>
    </row>
    <row r="13" spans="1:34" s="3" customFormat="1" x14ac:dyDescent="0.2">
      <c r="A13" s="17"/>
      <c r="E13" s="3" t="s">
        <v>483</v>
      </c>
      <c r="I13" s="3" t="s">
        <v>481</v>
      </c>
      <c r="L13" s="3" t="s">
        <v>499</v>
      </c>
      <c r="M13" s="3" t="s">
        <v>505</v>
      </c>
      <c r="S13" s="3" t="s">
        <v>505</v>
      </c>
      <c r="W13" s="3" t="s">
        <v>481</v>
      </c>
      <c r="AC13" s="3" t="s">
        <v>505</v>
      </c>
      <c r="AG13" s="3" t="s">
        <v>505</v>
      </c>
    </row>
    <row r="14" spans="1:34" s="3" customFormat="1" x14ac:dyDescent="0.2">
      <c r="A14" s="17"/>
      <c r="I14" s="3" t="s">
        <v>493</v>
      </c>
      <c r="L14" s="3" t="s">
        <v>481</v>
      </c>
      <c r="M14" s="3" t="s">
        <v>481</v>
      </c>
      <c r="S14" s="3" t="s">
        <v>481</v>
      </c>
      <c r="AC14" s="3" t="s">
        <v>481</v>
      </c>
      <c r="AG14" s="3" t="s">
        <v>481</v>
      </c>
    </row>
    <row r="15" spans="1:34" s="3" customFormat="1" x14ac:dyDescent="0.2">
      <c r="A15" s="17"/>
      <c r="L15" s="3" t="s">
        <v>500</v>
      </c>
    </row>
    <row r="16" spans="1:34" s="3" customFormat="1" x14ac:dyDescent="0.2">
      <c r="A16" s="17"/>
      <c r="L16" s="3" t="s">
        <v>501</v>
      </c>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ph6ELTenY6TieGiB56xTsrzRdFdr4B5Wt6fsytx1LyVCYEsKrNg6ftgsvYWNF59HmcrVYFHZExDF9fg03y+UaQ==" saltValue="DM6D/BAdPZescZgii9N1G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C5C67-A512-4C79-96FE-1CBE23DA63E9}">
  <sheetPr codeName="Sheet3"/>
  <dimension ref="A1:D15"/>
  <sheetViews>
    <sheetView showGridLines="0" zoomScaleNormal="100" workbookViewId="0">
      <selection sqref="A1:C1"/>
    </sheetView>
  </sheetViews>
  <sheetFormatPr defaultColWidth="0" defaultRowHeight="12.75" x14ac:dyDescent="0.2"/>
  <cols>
    <col min="1" max="2" width="15.83203125" customWidth="1"/>
    <col min="3" max="3" width="110.33203125" customWidth="1"/>
    <col min="4" max="4" width="5.83203125" customWidth="1"/>
  </cols>
  <sheetData>
    <row r="1" spans="1:4" ht="14.25" x14ac:dyDescent="0.2">
      <c r="A1" s="56" t="s">
        <v>540</v>
      </c>
      <c r="B1" s="56"/>
      <c r="C1" s="56"/>
    </row>
    <row r="2" spans="1:4" ht="14.25" customHeight="1" x14ac:dyDescent="0.2">
      <c r="A2" s="56" t="s">
        <v>541</v>
      </c>
      <c r="B2" s="56"/>
      <c r="C2" s="56"/>
    </row>
    <row r="4" spans="1:4" ht="51" customHeight="1" x14ac:dyDescent="0.2">
      <c r="A4" s="9" t="s">
        <v>525</v>
      </c>
      <c r="B4" s="9" t="s">
        <v>485</v>
      </c>
      <c r="C4" s="9" t="s">
        <v>486</v>
      </c>
    </row>
    <row r="5" spans="1:4" s="22" customFormat="1" x14ac:dyDescent="0.2">
      <c r="A5" s="1"/>
      <c r="B5" s="1"/>
      <c r="C5" s="1"/>
      <c r="D5" s="36"/>
    </row>
    <row r="6" spans="1:4" s="22" customFormat="1" x14ac:dyDescent="0.2">
      <c r="A6" s="1"/>
      <c r="B6" s="1"/>
      <c r="C6" s="1"/>
      <c r="D6" s="36"/>
    </row>
    <row r="7" spans="1:4" s="22" customFormat="1" x14ac:dyDescent="0.2">
      <c r="A7" s="1"/>
      <c r="B7" s="1"/>
      <c r="C7" s="1"/>
      <c r="D7" s="36"/>
    </row>
    <row r="8" spans="1:4" s="22" customFormat="1" x14ac:dyDescent="0.2">
      <c r="A8" s="1"/>
      <c r="B8" s="1"/>
      <c r="C8" s="1"/>
      <c r="D8" s="36"/>
    </row>
    <row r="9" spans="1:4" s="22" customFormat="1" x14ac:dyDescent="0.2">
      <c r="A9" s="1"/>
      <c r="B9" s="1"/>
      <c r="C9" s="1"/>
      <c r="D9" s="36"/>
    </row>
    <row r="10" spans="1:4" s="22" customFormat="1" x14ac:dyDescent="0.2">
      <c r="A10" s="1"/>
      <c r="B10" s="1"/>
      <c r="C10" s="1"/>
      <c r="D10" s="36"/>
    </row>
    <row r="11" spans="1:4" s="22" customFormat="1" x14ac:dyDescent="0.2">
      <c r="A11" s="1"/>
      <c r="B11" s="1"/>
      <c r="C11" s="1"/>
      <c r="D11" s="36"/>
    </row>
    <row r="12" spans="1:4" s="22" customFormat="1" x14ac:dyDescent="0.2">
      <c r="A12" s="1"/>
      <c r="B12" s="1"/>
      <c r="C12" s="1"/>
      <c r="D12" s="36"/>
    </row>
    <row r="13" spans="1:4" s="22" customFormat="1" x14ac:dyDescent="0.2">
      <c r="A13" s="1"/>
      <c r="B13" s="1"/>
      <c r="C13" s="1"/>
      <c r="D13" s="36"/>
    </row>
    <row r="14" spans="1:4" s="22" customFormat="1" x14ac:dyDescent="0.2">
      <c r="A14" s="1"/>
      <c r="B14" s="1"/>
      <c r="C14" s="1"/>
      <c r="D14" s="36"/>
    </row>
    <row r="15" spans="1:4" x14ac:dyDescent="0.2">
      <c r="A15" s="55" t="s">
        <v>42</v>
      </c>
      <c r="B15" s="55"/>
      <c r="C15" s="55"/>
    </row>
  </sheetData>
  <sheetProtection algorithmName="SHA-512" hashValue="hFdGgLv3njmPrRGuvS+tUWdCwXRdeQdb/YrzdkvgU0RYv7Ggxhxgl+wDbUA3B/oTSHsvA6hyizD3UlE/+ltriQ==" saltValue="AZgpe/+/us5QBMN0v+Na8Q==" spinCount="100000" sheet="1" objects="1" scenarios="1" formatRows="0" insertRows="0" deleteRows="0"/>
  <mergeCells count="3">
    <mergeCell ref="A15:C15"/>
    <mergeCell ref="A1:C1"/>
    <mergeCell ref="A2:C2"/>
  </mergeCells>
  <conditionalFormatting sqref="A5:A14">
    <cfRule type="expression" dxfId="16" priority="1">
      <formula>AND($A5&lt;&gt;"",COUNTIF(OFFSET(UnitListStart,1,0,UnitListCount,1),$A5)=0)</formula>
    </cfRule>
  </conditionalFormatting>
  <conditionalFormatting sqref="B5:B14">
    <cfRule type="expression" dxfId="15" priority="3">
      <formula>LEN(B5)&gt;15</formula>
    </cfRule>
  </conditionalFormatting>
  <dataValidations count="2">
    <dataValidation type="list" allowBlank="1" showErrorMessage="1" error="The selection is not valid" prompt="Select from the dropdown list" sqref="A5:A14" xr:uid="{336473B1-E511-4E09-8AE5-16D6FD7EF2F9}">
      <formula1>OFFSET(UnitListStart,1,0,UnitListCount,1)</formula1>
    </dataValidation>
    <dataValidation type="textLength" operator="lessThanOrEqual" allowBlank="1" showErrorMessage="1" error="The response must be 15 characters or less" prompt="Enter the SOP Index No." sqref="B5:B14" xr:uid="{E7841EC2-6472-4068-8D79-75571BB3386C}">
      <formula1>15</formula1>
    </dataValidation>
  </dataValidations>
  <hyperlinks>
    <hyperlink ref="A15" location="'Table of Contents'!A1" display="Go to the Table of Contents" xr:uid="{FC83C9A4-BEBC-47A5-86EF-C324479C0120}"/>
  </hyperlinks>
  <pageMargins left="0.5" right="0.5" top="1.35" bottom="0.5" header="0.5" footer="0.5"/>
  <pageSetup orientation="landscape" r:id="rId1"/>
  <headerFooter>
    <oddHeader>&amp;C&amp;"Times New Roman,bold"&amp;11Asphalt Operations Attributes_x000D_Form OP-UA20_x000D_Federal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656B7363-01C1-4F34-B6D5-CDDBAECE9C11}">
            <xm:f>AND(C5&lt;&gt;"",COUNTIF(OFFSET(Picklist_UAcodes!G$10,1,0,Picklist_UAcodes!G$4,1),C5)=0)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EC85B21-B5B0-457B-B9F5-A83259B6CC13}">
          <x14:formula1>
            <xm:f>OFFSET(Picklist_UAcodes!G$10,1,0,Picklist_UAcodes!G$4,1)</xm:f>
          </x14:formula1>
          <xm:sqref>C5:C14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5032B-D084-4BFA-8E69-3D0A4A58EA53}">
  <sheetPr codeName="Sheet9"/>
  <dimension ref="A1:J15"/>
  <sheetViews>
    <sheetView showGridLines="0" topLeftCell="A3"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6" t="s">
        <v>543</v>
      </c>
      <c r="B1" s="56"/>
      <c r="C1" s="56"/>
      <c r="D1" s="56"/>
      <c r="E1" s="56"/>
      <c r="F1" s="56"/>
      <c r="G1" s="56"/>
      <c r="H1" s="56"/>
      <c r="I1" s="56"/>
    </row>
    <row r="2" spans="1:10" ht="14.25" customHeight="1" x14ac:dyDescent="0.2">
      <c r="A2" s="56" t="s">
        <v>544</v>
      </c>
      <c r="B2" s="56"/>
      <c r="C2" s="56"/>
      <c r="D2" s="56"/>
      <c r="E2" s="56"/>
      <c r="F2" s="56"/>
      <c r="G2" s="56"/>
      <c r="H2" s="56"/>
      <c r="I2" s="56"/>
    </row>
    <row r="4" spans="1:10" ht="51" customHeight="1" x14ac:dyDescent="0.2">
      <c r="A4" s="9" t="s">
        <v>12</v>
      </c>
      <c r="B4" s="9" t="s">
        <v>485</v>
      </c>
      <c r="C4" s="9" t="s">
        <v>490</v>
      </c>
      <c r="D4" s="9" t="s">
        <v>532</v>
      </c>
      <c r="E4" s="9" t="s">
        <v>496</v>
      </c>
      <c r="F4" s="9" t="s">
        <v>533</v>
      </c>
      <c r="G4" s="9" t="s">
        <v>502</v>
      </c>
      <c r="H4" s="9" t="s">
        <v>506</v>
      </c>
      <c r="I4" s="9" t="s">
        <v>534</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6GgeVLqKl8qNLIAvtnJFqbHNJSl8YIzFX1s5ta/1RMlbJ4L5PN/M3ChlBZsCnk+i6uPzl8DxdLnWDSa5Hxn/1w==" saltValue="ERJJit4yLcAd7+4batlLxw==" spinCount="100000" sheet="1" objects="1" scenarios="1" formatRows="0" insertRows="0" deleteRows="0"/>
  <mergeCells count="3">
    <mergeCell ref="A15:I15"/>
    <mergeCell ref="A1:I1"/>
    <mergeCell ref="A2:I2"/>
  </mergeCells>
  <conditionalFormatting sqref="A5:A14">
    <cfRule type="expression" dxfId="13" priority="1">
      <formula>AND($A5&lt;&gt;"",COUNTIF(OFFSET(UnitListStart,1,0,UnitListCount,1),$A5)=0)</formula>
    </cfRule>
  </conditionalFormatting>
  <conditionalFormatting sqref="B5:B14">
    <cfRule type="expression" dxfId="12" priority="3">
      <formula>LEN(B5)&gt;15</formula>
    </cfRule>
  </conditionalFormatting>
  <conditionalFormatting sqref="H5:H14">
    <cfRule type="expression" dxfId="10" priority="4">
      <formula>LEN(H5)&gt;14</formula>
    </cfRule>
  </conditionalFormatting>
  <dataValidations count="3">
    <dataValidation type="list" allowBlank="1" showErrorMessage="1" error="The selection is not valid" prompt="Select from the dropdown list" sqref="A5:A14" xr:uid="{FD09F4E5-4746-401C-9F31-C241AEA27598}">
      <formula1>OFFSET(UnitListStart,1,0,UnitListCount,1)</formula1>
    </dataValidation>
    <dataValidation type="textLength" operator="lessThanOrEqual" allowBlank="1" showErrorMessage="1" error="The response must be 15 characters or less" prompt="Enter the SOP Index No." sqref="B5:B14" xr:uid="{AC939DF6-F1B3-4ECC-9B7F-4B155A48D150}">
      <formula1>15</formula1>
    </dataValidation>
    <dataValidation type="textLength" operator="lessThanOrEqual" allowBlank="1" showErrorMessage="1" error="The response must be 14 characters or less" prompt="Enter the Control Device ID No." sqref="H5:H14" xr:uid="{946EFC47-AB58-46B9-88E9-29BD54FF15E3}">
      <formula1>14</formula1>
    </dataValidation>
  </dataValidations>
  <hyperlinks>
    <hyperlink ref="A15" location="'Table of Contents'!A1" display="Go to the Table of Contents" xr:uid="{5805143B-2D10-4959-8CCB-6B399BF6166E}"/>
  </hyperlinks>
  <pageMargins left="0.5" right="0.5" top="1.35" bottom="0.5" header="0.5" footer="0.5"/>
  <pageSetup orientation="landscape" r:id="rId1"/>
  <headerFooter>
    <oddHeader>&amp;C&amp;"Times New Roman,bold"&amp;11Asphalt Operations Attributes_x000D_Form OP-UA20_x000D_Federal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484FDE29-526D-4A72-978E-30BC703459E9}">
            <xm:f>AND(C5&lt;&gt;"",COUNTIF(OFFSET(Picklist_UAcodes!I$10,1,0,Picklist_UAcodes!I$4,1),C5)=0)</xm:f>
            <x14:dxf>
              <font>
                <b/>
                <i val="0"/>
              </font>
              <fill>
                <patternFill>
                  <bgColor rgb="FFEBB8B7"/>
                </patternFill>
              </fill>
            </x14:dxf>
          </x14:cfRule>
          <xm:sqref>C5:G14 I5:I14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AD2D8E2-2269-4C5F-B5C6-48C6F87C455D}">
          <x14:formula1>
            <xm:f>OFFSET(Picklist_UAcodes!I$10,1,0,Picklist_UAcodes!I$4,1)</xm:f>
          </x14:formula1>
          <xm:sqref>I5:I14 C5:G14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5B2BC-3352-4B7F-900C-85B5AE4D8C5C}">
  <sheetPr codeName="Sheet10"/>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6" width="12.5" customWidth="1"/>
    <col min="7" max="7" width="13.6640625" customWidth="1"/>
    <col min="8" max="11" width="12.5" customWidth="1"/>
    <col min="12" max="12" width="5.83203125" customWidth="1"/>
  </cols>
  <sheetData>
    <row r="1" spans="1:12" ht="14.25" x14ac:dyDescent="0.2">
      <c r="A1" s="56" t="s">
        <v>546</v>
      </c>
      <c r="B1" s="56"/>
      <c r="C1" s="56"/>
      <c r="D1" s="56"/>
      <c r="E1" s="56"/>
      <c r="F1" s="56"/>
      <c r="G1" s="56"/>
      <c r="H1" s="56"/>
      <c r="I1" s="56"/>
      <c r="J1" s="56"/>
      <c r="K1" s="56"/>
    </row>
    <row r="2" spans="1:12" ht="14.25" customHeight="1" x14ac:dyDescent="0.2">
      <c r="A2" s="56" t="s">
        <v>544</v>
      </c>
      <c r="B2" s="56"/>
      <c r="C2" s="56"/>
      <c r="D2" s="56"/>
      <c r="E2" s="56"/>
      <c r="F2" s="56"/>
      <c r="G2" s="56"/>
      <c r="H2" s="56"/>
      <c r="I2" s="56"/>
      <c r="J2" s="56"/>
      <c r="K2" s="56"/>
    </row>
    <row r="4" spans="1:12" ht="53.1" customHeight="1" x14ac:dyDescent="0.2">
      <c r="A4" s="9" t="s">
        <v>12</v>
      </c>
      <c r="B4" s="9" t="s">
        <v>485</v>
      </c>
      <c r="C4" s="9" t="s">
        <v>510</v>
      </c>
      <c r="D4" s="9" t="s">
        <v>511</v>
      </c>
      <c r="E4" s="9" t="s">
        <v>502</v>
      </c>
      <c r="F4" s="9" t="s">
        <v>506</v>
      </c>
      <c r="G4" s="9" t="s">
        <v>532</v>
      </c>
      <c r="H4" s="9" t="s">
        <v>515</v>
      </c>
      <c r="I4" s="9" t="s">
        <v>516</v>
      </c>
      <c r="J4" s="9" t="s">
        <v>519</v>
      </c>
      <c r="K4" s="9" t="s">
        <v>520</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5" t="s">
        <v>42</v>
      </c>
      <c r="B15" s="55"/>
      <c r="C15" s="55"/>
      <c r="D15" s="55"/>
      <c r="E15" s="55"/>
      <c r="F15" s="55"/>
      <c r="G15" s="55"/>
      <c r="H15" s="55"/>
      <c r="I15" s="55"/>
      <c r="J15" s="55"/>
      <c r="K15" s="55"/>
    </row>
  </sheetData>
  <sheetProtection algorithmName="SHA-512" hashValue="6z7ysVvjz3bU4MLW1QBcMrfYVj0jsbkF+1xdU4k6uBfzK+uLqbdfxwcyjGLm3yE9X/pcs+Q/7c0GrKVKDjU8mw==" saltValue="jGYkWJVrHUC8DrHw0PDTSQ==" spinCount="100000" sheet="1" objects="1" scenarios="1" formatRows="0" insertRows="0" deleteRows="0"/>
  <mergeCells count="3">
    <mergeCell ref="A15:K15"/>
    <mergeCell ref="A1:K1"/>
    <mergeCell ref="A2:K2"/>
  </mergeCells>
  <conditionalFormatting sqref="A5:A14">
    <cfRule type="expression" dxfId="9" priority="1">
      <formula>AND($A5&lt;&gt;"",COUNTIF(OFFSET(UnitListStart,1,0,UnitListCount,1),$A5)=0)</formula>
    </cfRule>
  </conditionalFormatting>
  <conditionalFormatting sqref="B5:B14">
    <cfRule type="expression" dxfId="8" priority="3">
      <formula>LEN(B5)&gt;15</formula>
    </cfRule>
  </conditionalFormatting>
  <conditionalFormatting sqref="F5:F14">
    <cfRule type="expression" dxfId="6" priority="4">
      <formula>LEN(F5)&gt;14</formula>
    </cfRule>
  </conditionalFormatting>
  <conditionalFormatting sqref="K5:K14">
    <cfRule type="expression" dxfId="5" priority="5">
      <formula>LEN(K5)&gt;10</formula>
    </cfRule>
  </conditionalFormatting>
  <dataValidations count="4">
    <dataValidation type="list" allowBlank="1" showErrorMessage="1" error="The selection is not valid" prompt="Select from the dropdown list" sqref="A5:A14" xr:uid="{92941D53-236D-40B8-BB2A-4E0DD2D13C46}">
      <formula1>OFFSET(UnitListStart,1,0,UnitListCount,1)</formula1>
    </dataValidation>
    <dataValidation type="textLength" operator="lessThanOrEqual" allowBlank="1" showErrorMessage="1" error="The response must be 15 characters or less" prompt="Enter the SOP Index No." sqref="B5:B14" xr:uid="{D331F85F-E3B3-48C6-B458-D710B463C4C2}">
      <formula1>15</formula1>
    </dataValidation>
    <dataValidation type="textLength" operator="lessThanOrEqual" allowBlank="1" showErrorMessage="1" error="The response must be 14 characters or less" prompt="Enter the Control Device ID No." sqref="F5:F14" xr:uid="{C3B66D94-4B2A-461E-AB22-B501B620385C}">
      <formula1>14</formula1>
    </dataValidation>
    <dataValidation type="textLength" operator="lessThanOrEqual" allowBlank="1" showErrorMessage="1" error="The response must be 10 characters or less" prompt="Enter the AOS ID No." sqref="K5:K14" xr:uid="{71F953D7-2382-4F94-8F98-80128ACD2F5C}">
      <formula1>10</formula1>
    </dataValidation>
  </dataValidations>
  <hyperlinks>
    <hyperlink ref="A15" location="'Table of Contents'!A1" display="Go to the Table of Contents" xr:uid="{23F94C82-32BE-4898-B773-DE40763EEC79}"/>
  </hyperlinks>
  <pageMargins left="0.5" right="0.5" top="1.35" bottom="0.5" header="0.5" footer="0.5"/>
  <pageSetup orientation="landscape" r:id="rId1"/>
  <headerFooter>
    <oddHeader>&amp;C&amp;"Times New Roman,bold"&amp;11Asphalt Operations Attributes_x000D_Form OP-UA20_x000D_Federal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444445A7-1570-4AC9-A51E-712E7F071CD1}">
            <xm:f>AND(C5&lt;&gt;"",COUNTIF(OFFSET(Picklist_UAcodes!Q$10,1,0,Picklist_UAcodes!Q$4,1),C5)=0)</xm:f>
            <x14:dxf>
              <font>
                <b/>
                <i val="0"/>
              </font>
              <fill>
                <patternFill>
                  <bgColor rgb="FFEBB8B7"/>
                </patternFill>
              </fill>
            </x14:dxf>
          </x14:cfRule>
          <xm:sqref>C5:E14 G5:J14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34ACBB3-D5E6-4D96-B2A4-BF65BA6ECBC9}">
          <x14:formula1>
            <xm:f>OFFSET(Picklist_UAcodes!Q$10,1,0,Picklist_UAcodes!Q$4,1)</xm:f>
          </x14:formula1>
          <xm:sqref>G5:J14 C5:E14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BE309-7894-4A40-8AB7-9C5411A4B5B8}">
  <sheetPr codeName="Sheet12"/>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6" t="s">
        <v>547</v>
      </c>
      <c r="B1" s="56"/>
      <c r="C1" s="56"/>
      <c r="D1" s="56"/>
      <c r="E1" s="56"/>
      <c r="F1" s="56"/>
      <c r="G1" s="56"/>
      <c r="H1" s="56"/>
      <c r="I1" s="56"/>
      <c r="J1" s="56"/>
    </row>
    <row r="2" spans="1:11" ht="14.25" customHeight="1" x14ac:dyDescent="0.2">
      <c r="A2" s="56" t="s">
        <v>544</v>
      </c>
      <c r="B2" s="56"/>
      <c r="C2" s="56"/>
      <c r="D2" s="56"/>
      <c r="E2" s="56"/>
      <c r="F2" s="56"/>
      <c r="G2" s="56"/>
      <c r="H2" s="56"/>
      <c r="I2" s="56"/>
      <c r="J2" s="56"/>
    </row>
    <row r="4" spans="1:11" ht="51" customHeight="1" x14ac:dyDescent="0.2">
      <c r="A4" s="9" t="s">
        <v>12</v>
      </c>
      <c r="B4" s="9" t="s">
        <v>485</v>
      </c>
      <c r="C4" s="9" t="s">
        <v>522</v>
      </c>
      <c r="D4" s="9" t="s">
        <v>523</v>
      </c>
      <c r="E4" s="9" t="s">
        <v>502</v>
      </c>
      <c r="F4" s="9" t="s">
        <v>506</v>
      </c>
      <c r="G4" s="9" t="s">
        <v>532</v>
      </c>
      <c r="H4" s="9" t="s">
        <v>524</v>
      </c>
      <c r="I4" s="9" t="s">
        <v>535</v>
      </c>
      <c r="J4" s="9" t="s">
        <v>536</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5" t="s">
        <v>42</v>
      </c>
      <c r="B15" s="55"/>
      <c r="C15" s="55"/>
      <c r="D15" s="55"/>
      <c r="E15" s="55"/>
      <c r="F15" s="55"/>
      <c r="G15" s="55"/>
      <c r="H15" s="55"/>
      <c r="I15" s="55"/>
      <c r="J15" s="55"/>
    </row>
  </sheetData>
  <sheetProtection algorithmName="SHA-512" hashValue="faNf1uSRtq2SPOjCxJO2flHIyxvXGe8LJZUWi+6NklnAXAnh5mvybWLW1fLw5ph5rB4XGn6uA1V7etdlQuPZOw==" saltValue="zcrPsU8VFgutRpnpOZ3ojA==" spinCount="100000" sheet="1" objects="1" scenarios="1" formatRows="0" insertRows="0" deleteRows="0"/>
  <mergeCells count="3">
    <mergeCell ref="A15:J15"/>
    <mergeCell ref="A1:J1"/>
    <mergeCell ref="A2:J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F5:F14">
    <cfRule type="expression" dxfId="1" priority="4">
      <formula>LEN(F5)&gt;14</formula>
    </cfRule>
  </conditionalFormatting>
  <conditionalFormatting sqref="J5:J14">
    <cfRule type="expression" dxfId="0" priority="5">
      <formula>LEN(J5)&gt;14</formula>
    </cfRule>
  </conditionalFormatting>
  <dataValidations count="4">
    <dataValidation type="list" allowBlank="1" showErrorMessage="1" error="The selection is not valid" prompt="Select from the dropdown list" sqref="A5:A14" xr:uid="{2B194537-36C8-4EC5-A892-559A22698B6E}">
      <formula1>OFFSET(UnitListStart,1,0,UnitListCount,1)</formula1>
    </dataValidation>
    <dataValidation type="textLength" operator="lessThanOrEqual" allowBlank="1" showErrorMessage="1" error="The response must be 15 characters or less" prompt="Enter the SOP Index No." sqref="B5:B14" xr:uid="{77C6CC6D-AD1A-43A6-8FA0-FF2C7A3688E5}">
      <formula1>15</formula1>
    </dataValidation>
    <dataValidation type="textLength" operator="lessThanOrEqual" allowBlank="1" showErrorMessage="1" error="The response must be 14 characters or less" prompt="Enter the Control Device ID No." sqref="F5:F14" xr:uid="{6EBAD349-F1BA-46C8-87D5-5040CF979A00}">
      <formula1>14</formula1>
    </dataValidation>
    <dataValidation type="textLength" operator="lessThanOrEqual" allowBlank="1" showErrorMessage="1" error="The response must be 14 characters or less" prompt="Enter the Control Device ID No. " sqref="J5:J14" xr:uid="{3F511139-B6F5-47A2-8687-5A0E0DCDC279}">
      <formula1>14</formula1>
    </dataValidation>
  </dataValidations>
  <hyperlinks>
    <hyperlink ref="A15" location="'Table of Contents'!A1" display="Go to the Table of Contents" xr:uid="{EA924E8E-D936-46EC-A50C-695A81D157AC}"/>
  </hyperlinks>
  <pageMargins left="0.5" right="0.5" top="1.35" bottom="0.5" header="0.5" footer="0.5"/>
  <pageSetup orientation="landscape" r:id="rId1"/>
  <headerFooter>
    <oddHeader>&amp;C&amp;"Times New Roman,bold"&amp;11Asphalt Operations Attributes_x000D_Form OP-UA20_x000D_Federal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851281F3-8A1A-41A9-8324-B6AAD093A734}">
            <xm:f>AND(C5&lt;&gt;"",COUNTIF(OFFSET(Picklist_UAcodes!AA$10,1,0,Picklist_UAcodes!AA$4,1),C5)=0)</xm:f>
            <x14:dxf>
              <font>
                <b/>
                <i val="0"/>
              </font>
              <fill>
                <patternFill>
                  <bgColor rgb="FFEBB8B7"/>
                </patternFill>
              </fill>
            </x14:dxf>
          </x14:cfRule>
          <xm:sqref>C5:E14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9FAF7FE-20E1-4C1E-AF1C-B9B4129C77C3}">
          <x14:formula1>
            <xm:f>OFFSET(Picklist_UAcodes!AA$10,1,0,Picklist_UAcodes!AA$4,1)</xm:f>
          </x14:formula1>
          <xm:sqref>G5:I14 C5:E14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551</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5RO4GR4BLlFcwJ+721t1BK++5+GTqxyuPDYZcF35/s6t2XtU4XLHqV7V6vXyGisfsjfJ3uLqzAKWYld6EJUUOg==" saltValue="6E+3vhxDs+KlDtfbqixLT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6" t="s">
        <v>86</v>
      </c>
      <c r="B1" s="56"/>
      <c r="C1" s="56"/>
      <c r="D1" s="56"/>
      <c r="E1" s="56"/>
      <c r="F1" s="56"/>
      <c r="G1" s="56"/>
      <c r="H1" s="56"/>
      <c r="I1" s="56"/>
      <c r="J1" s="56"/>
      <c r="K1" s="56"/>
      <c r="L1" s="56"/>
      <c r="M1" s="56"/>
    </row>
    <row r="2" spans="1:13" ht="14.25" x14ac:dyDescent="0.2">
      <c r="A2" s="56" t="s">
        <v>87</v>
      </c>
      <c r="B2" s="56"/>
      <c r="C2" s="56"/>
      <c r="D2" s="56"/>
      <c r="E2" s="56"/>
      <c r="F2" s="56"/>
      <c r="G2" s="56"/>
      <c r="H2" s="56"/>
      <c r="I2" s="56"/>
      <c r="J2" s="56"/>
      <c r="K2" s="56"/>
      <c r="L2" s="56"/>
      <c r="M2" s="56"/>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5" t="s">
        <v>42</v>
      </c>
      <c r="B15" s="55"/>
      <c r="C15" s="55"/>
      <c r="D15" s="55"/>
      <c r="E15" s="55"/>
      <c r="F15" s="55"/>
      <c r="G15" s="55"/>
      <c r="H15" s="55"/>
      <c r="I15" s="55"/>
      <c r="J15" s="55"/>
      <c r="K15" s="55"/>
      <c r="L15" s="55"/>
      <c r="M15" s="55"/>
    </row>
  </sheetData>
  <sheetProtection algorithmName="SHA-512" hashValue="yuBVhnYpeqKevgAWHR6JHNyOKbkuH+c8OQqqa1+BuOLvHWhu3keDsPCdf8g3PJQyjkKJcVqvf/RZdQX9bpY6Bg==" saltValue="T5sTHZgXZgooKtFC/vxqcQ==" spinCount="100000" sheet="1" objects="1" scenarios="1" formatRows="0" insertRows="0" deleteRows="0"/>
  <mergeCells count="3">
    <mergeCell ref="A15:M15"/>
    <mergeCell ref="A1:M1"/>
    <mergeCell ref="A2:M2"/>
  </mergeCells>
  <phoneticPr fontId="1" type="noConversion"/>
  <conditionalFormatting sqref="A5:A14">
    <cfRule type="expression" dxfId="35"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Roman,bold"&amp;11Asphalt Operations Attributes_x000D_Form OP-UA20_x000D_Federal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31C7-3EBA-4FDE-A027-2D3757C02696}">
  <sheetPr codeName="Sheet5"/>
  <dimension ref="A1:B28"/>
  <sheetViews>
    <sheetView showGridLines="0" tabSelected="1" zoomScaleNormal="100" workbookViewId="0"/>
  </sheetViews>
  <sheetFormatPr defaultColWidth="0" defaultRowHeight="12.75" zeroHeight="1" x14ac:dyDescent="0.2"/>
  <cols>
    <col min="1" max="1" width="106.83203125" style="54" customWidth="1"/>
    <col min="2" max="2" width="5.83203125" style="38" customWidth="1"/>
    <col min="3" max="16384" width="9.33203125" style="38" hidden="1"/>
  </cols>
  <sheetData>
    <row r="1" spans="1:1" x14ac:dyDescent="0.2">
      <c r="A1" s="37" t="s">
        <v>472</v>
      </c>
    </row>
    <row r="2" spans="1:1" x14ac:dyDescent="0.2">
      <c r="A2" s="37" t="s">
        <v>0</v>
      </c>
    </row>
    <row r="3" spans="1:1" x14ac:dyDescent="0.2">
      <c r="A3" s="37" t="s">
        <v>38</v>
      </c>
    </row>
    <row r="4" spans="1:1" ht="20.100000000000001" customHeight="1" x14ac:dyDescent="0.2">
      <c r="A4" s="39"/>
    </row>
    <row r="5" spans="1:1" ht="18" customHeight="1" x14ac:dyDescent="0.2">
      <c r="A5" s="40" t="s">
        <v>473</v>
      </c>
    </row>
    <row r="6" spans="1:1" ht="365.1" customHeight="1" x14ac:dyDescent="0.2">
      <c r="A6" s="41" t="s">
        <v>555</v>
      </c>
    </row>
    <row r="7" spans="1:1" ht="18" customHeight="1" x14ac:dyDescent="0.2">
      <c r="A7" s="40" t="s">
        <v>100</v>
      </c>
    </row>
    <row r="8" spans="1:1" s="43" customFormat="1" ht="15" customHeight="1" x14ac:dyDescent="0.2">
      <c r="A8" s="42" t="s">
        <v>10</v>
      </c>
    </row>
    <row r="9" spans="1:1" ht="117.95" customHeight="1" x14ac:dyDescent="0.2">
      <c r="A9" s="44" t="s">
        <v>556</v>
      </c>
    </row>
    <row r="10" spans="1:1" ht="15" customHeight="1" x14ac:dyDescent="0.2">
      <c r="A10" s="45" t="s">
        <v>11</v>
      </c>
    </row>
    <row r="11" spans="1:1" ht="210" customHeight="1" x14ac:dyDescent="0.2">
      <c r="A11" s="44" t="s">
        <v>557</v>
      </c>
    </row>
    <row r="12" spans="1:1" ht="15" customHeight="1" x14ac:dyDescent="0.2">
      <c r="A12" s="45" t="s">
        <v>90</v>
      </c>
    </row>
    <row r="13" spans="1:1" ht="57.95" customHeight="1" x14ac:dyDescent="0.2">
      <c r="A13" s="44" t="s">
        <v>558</v>
      </c>
    </row>
    <row r="14" spans="1:1" ht="15" customHeight="1" x14ac:dyDescent="0.2">
      <c r="A14" s="45" t="s">
        <v>33</v>
      </c>
    </row>
    <row r="15" spans="1:1" ht="110.1" customHeight="1" x14ac:dyDescent="0.2">
      <c r="A15" s="44" t="s">
        <v>559</v>
      </c>
    </row>
    <row r="16" spans="1:1" ht="15" customHeight="1" x14ac:dyDescent="0.2">
      <c r="A16" s="45" t="s">
        <v>560</v>
      </c>
    </row>
    <row r="17" spans="1:1" ht="204.95" customHeight="1" x14ac:dyDescent="0.2">
      <c r="A17" s="44" t="s">
        <v>561</v>
      </c>
    </row>
    <row r="18" spans="1:1" s="47" customFormat="1" ht="18" customHeight="1" x14ac:dyDescent="0.2">
      <c r="A18" s="46" t="s">
        <v>562</v>
      </c>
    </row>
    <row r="19" spans="1:1" ht="18" customHeight="1" x14ac:dyDescent="0.2">
      <c r="A19" s="44" t="s">
        <v>563</v>
      </c>
    </row>
    <row r="20" spans="1:1" s="49" customFormat="1" ht="18" customHeight="1" x14ac:dyDescent="0.2">
      <c r="A20" s="48" t="s">
        <v>564</v>
      </c>
    </row>
    <row r="21" spans="1:1" ht="18" customHeight="1" x14ac:dyDescent="0.2">
      <c r="A21" s="50" t="s">
        <v>81</v>
      </c>
    </row>
    <row r="22" spans="1:1" ht="18" customHeight="1" x14ac:dyDescent="0.2">
      <c r="A22" s="51" t="s">
        <v>565</v>
      </c>
    </row>
    <row r="23" spans="1:1" s="49" customFormat="1" ht="18" customHeight="1" x14ac:dyDescent="0.2">
      <c r="A23" s="52" t="s">
        <v>566</v>
      </c>
    </row>
    <row r="24" spans="1:1" ht="18" customHeight="1" x14ac:dyDescent="0.2">
      <c r="A24" s="53" t="s">
        <v>567</v>
      </c>
    </row>
    <row r="25" spans="1:1" s="49" customFormat="1" ht="18" customHeight="1" x14ac:dyDescent="0.2">
      <c r="A25" s="52" t="s">
        <v>568</v>
      </c>
    </row>
    <row r="26" spans="1:1" ht="18" customHeight="1" x14ac:dyDescent="0.2">
      <c r="A26" s="53" t="s">
        <v>569</v>
      </c>
    </row>
    <row r="27" spans="1:1" s="49" customFormat="1" ht="18" customHeight="1" x14ac:dyDescent="0.2">
      <c r="A27" s="48" t="s">
        <v>570</v>
      </c>
    </row>
    <row r="28" spans="1:1" x14ac:dyDescent="0.2"/>
  </sheetData>
  <sheetProtection algorithmName="SHA-512" hashValue="jekGHE7KEMpfhTIBwtpjCfFjfcVym974fHNK4W4T27mZHknByibI0wp031re4bY0gtdBN/UqefCs4WMkCiWpQQ==" saltValue="cj193dOa73gGOxEDZW8m2w==" spinCount="100000" sheet="1" objects="1" scenarios="1" formatRows="0" insertRows="0" deleteRows="0"/>
  <hyperlinks>
    <hyperlink ref="A20" r:id="rId1" xr:uid="{220BEDA2-8943-465E-94BA-62313EDF779A}"/>
    <hyperlink ref="A8" location="'General Information'!A1" display="General Information" xr:uid="{F7518D9F-5E98-46CE-86DE-2C0BC709FCCB}"/>
    <hyperlink ref="A10" location="'Table of Contents'!A1" display="Table of Contents" xr:uid="{CF28F07E-213F-4C9C-A760-B39208CAF465}"/>
    <hyperlink ref="A14" location="'OP-REQ2'!A1" display="OP-REQ2" xr:uid="{46E1D61F-CDFD-4D56-9A5F-984E8794AF50}"/>
    <hyperlink ref="A12" location="'OP-SUM Table 1'!A1" display="OP-SUM Table 1" xr:uid="{DC19C949-178F-4B51-A14B-A67568FF3E97}"/>
    <hyperlink ref="A16" location="'Page 1'!A1" display="Pages begin with Page 1:" xr:uid="{D28FE0F4-4DF3-4BCF-BC2F-65A497A6195B}"/>
    <hyperlink ref="A18" r:id="rId2" xr:uid="{718AA341-6808-4F64-8A6C-EF8D2BA61BC9}"/>
    <hyperlink ref="A27" r:id="rId3" xr:uid="{86AFB80F-209B-46D1-BDE5-131804765B84}"/>
    <hyperlink ref="A25" r:id="rId4" xr:uid="{7FC0F030-5761-4975-B545-5B79CE35F9BA}"/>
    <hyperlink ref="A23" r:id="rId5" xr:uid="{048C8989-564A-4DCD-8605-8F5F106574E8}"/>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7" t="s">
        <v>476</v>
      </c>
      <c r="B1" s="57"/>
    </row>
    <row r="2" spans="1:2" ht="14.25" x14ac:dyDescent="0.2">
      <c r="A2" s="57" t="s">
        <v>531</v>
      </c>
      <c r="B2" s="57"/>
    </row>
    <row r="3" spans="1:2" ht="14.25" x14ac:dyDescent="0.2">
      <c r="A3" s="57" t="s">
        <v>0</v>
      </c>
      <c r="B3" s="57"/>
    </row>
    <row r="4" spans="1:2" ht="14.25" x14ac:dyDescent="0.2">
      <c r="A4" s="57" t="s">
        <v>38</v>
      </c>
      <c r="B4" s="57"/>
    </row>
    <row r="5" spans="1:2" ht="14.25" x14ac:dyDescent="0.2">
      <c r="A5" s="56"/>
      <c r="B5" s="56"/>
    </row>
    <row r="6" spans="1:2" ht="14.25" x14ac:dyDescent="0.2">
      <c r="A6" s="56" t="s">
        <v>10</v>
      </c>
      <c r="B6" s="56"/>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552</v>
      </c>
    </row>
    <row r="20" spans="1:2" ht="18" customHeight="1" x14ac:dyDescent="0.2">
      <c r="A20" s="2" t="s">
        <v>77</v>
      </c>
      <c r="B20" s="13" t="s">
        <v>549</v>
      </c>
    </row>
    <row r="21" spans="1:2" ht="18" customHeight="1" x14ac:dyDescent="0.2">
      <c r="A21" s="2" t="s">
        <v>88</v>
      </c>
      <c r="B21" s="13" t="s">
        <v>550</v>
      </c>
    </row>
    <row r="22" spans="1:2" ht="18" customHeight="1" x14ac:dyDescent="0.2">
      <c r="A22" s="2" t="s">
        <v>89</v>
      </c>
      <c r="B22" s="13" t="s">
        <v>553</v>
      </c>
    </row>
    <row r="23" spans="1:2" ht="35.1" customHeight="1" x14ac:dyDescent="0.2">
      <c r="A23" s="2"/>
      <c r="B23" s="13" t="s">
        <v>79</v>
      </c>
    </row>
    <row r="24" spans="1:2" ht="15" customHeight="1" x14ac:dyDescent="0.2"/>
  </sheetData>
  <sheetProtection algorithmName="SHA-512" hashValue="EMZtZklUqVTZY9j87rHYzt4LPs3acBv1o6C2/dxkMktnPXluvB05MjUtXoQgXKZh6EvlEPZLrHbLmOLgpAzAug==" saltValue="MbbapnpZjfbGPAuNwFcs/Q==" spinCount="100000" sheet="1" objects="1" scenarios="1" formatRows="0" insertRows="0" deleteRows="0"/>
  <mergeCells count="6">
    <mergeCell ref="A1:B1"/>
    <mergeCell ref="A2:B2"/>
    <mergeCell ref="A3:B3"/>
    <mergeCell ref="A6:B6"/>
    <mergeCell ref="A4:B4"/>
    <mergeCell ref="A5:B5"/>
  </mergeCells>
  <conditionalFormatting sqref="B13">
    <cfRule type="expression" dxfId="34" priority="1">
      <formula>LEN($B$13)&gt;70</formula>
    </cfRule>
  </conditionalFormatting>
  <conditionalFormatting sqref="B14">
    <cfRule type="expression" dxfId="33" priority="2">
      <formula>AND($B$14&lt;&gt;"",COUNTIF(rg1_Pmt_Type,$B$14)=0)</formula>
    </cfRule>
  </conditionalFormatting>
  <conditionalFormatting sqref="B15">
    <cfRule type="expression" dxfId="32" priority="3">
      <formula>AND($B$15&lt;&gt;"",COUNTIF(rg1_Proj_Type,$B$15)=0)</formula>
    </cfRule>
  </conditionalFormatting>
  <conditionalFormatting sqref="B16">
    <cfRule type="expression" dxfId="31"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1"/>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6" t="s">
        <v>11</v>
      </c>
      <c r="B1" s="56"/>
      <c r="C1" s="56"/>
      <c r="D1" s="56"/>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17.100000000000001" customHeight="1" x14ac:dyDescent="0.2">
      <c r="A6" s="10" t="s">
        <v>84</v>
      </c>
      <c r="B6" s="10" t="s">
        <v>539</v>
      </c>
      <c r="C6" s="8" t="s">
        <v>526</v>
      </c>
      <c r="D6" s="11" t="str">
        <f ca="1">IF(COUNTA(INDIRECT("'" &amp; TOC[[#This Row],[Page]] &amp; "'!$A$4:$C$8"))&gt;3,"Yes","")</f>
        <v/>
      </c>
    </row>
    <row r="7" spans="1:4" ht="30" customHeight="1" x14ac:dyDescent="0.2">
      <c r="A7" s="10" t="s">
        <v>484</v>
      </c>
      <c r="B7" s="10" t="s">
        <v>542</v>
      </c>
      <c r="C7" s="8" t="s">
        <v>527</v>
      </c>
      <c r="D7" s="11" t="str">
        <f ca="1">IF(COUNTA(INDIRECT("'" &amp; TOC[[#This Row],[Page]] &amp; "'!$A$4:$C$8"))&gt;3,"Yes","")</f>
        <v/>
      </c>
    </row>
    <row r="8" spans="1:4" ht="30" customHeight="1" x14ac:dyDescent="0.2">
      <c r="A8" s="10" t="s">
        <v>489</v>
      </c>
      <c r="B8" s="10" t="s">
        <v>545</v>
      </c>
      <c r="C8" s="8" t="s">
        <v>528</v>
      </c>
      <c r="D8" s="11" t="str">
        <f ca="1">IF(COUNTA(INDIRECT("'" &amp; TOC[[#This Row],[Page]] &amp; "'!$A$4:$C$8"))&gt;3,"Yes","")</f>
        <v/>
      </c>
    </row>
    <row r="9" spans="1:4" ht="30" customHeight="1" x14ac:dyDescent="0.2">
      <c r="A9" s="10" t="s">
        <v>509</v>
      </c>
      <c r="B9" s="10" t="s">
        <v>545</v>
      </c>
      <c r="C9" s="8" t="s">
        <v>529</v>
      </c>
      <c r="D9" s="11" t="str">
        <f ca="1">IF(COUNTA(INDIRECT("'" &amp; TOC[[#This Row],[Page]] &amp; "'!$A$4:$C$8"))&gt;3,"Yes","")</f>
        <v/>
      </c>
    </row>
    <row r="10" spans="1:4" ht="30" customHeight="1" x14ac:dyDescent="0.2">
      <c r="A10" s="10" t="s">
        <v>521</v>
      </c>
      <c r="B10" s="10" t="s">
        <v>545</v>
      </c>
      <c r="C10" s="8" t="s">
        <v>530</v>
      </c>
      <c r="D10" s="11" t="str">
        <f ca="1">IF(COUNTA(INDIRECT("'" &amp; TOC[[#This Row],[Page]] &amp; "'!$A$4:$C$8"))&gt;3,"Yes","")</f>
        <v/>
      </c>
    </row>
    <row r="11" spans="1:4" x14ac:dyDescent="0.2"/>
  </sheetData>
  <sheetProtection algorithmName="SHA-512" hashValue="ZcaT4nOkI4FnTwsgWXQk5X7HwSz5J5q5FKj5tywgVcmpYMqegPIUfP+pLyop8AdR8oOfRZUR6HJ5Lgh3JRKzYw==" saltValue="eI6kwZJ1fhitjFIb/4ujD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28324F52-4E4D-4CD5-B9A6-2C98271023AC}"/>
    <hyperlink ref="C7" location="'Page 2'!A1" display="Page 2" xr:uid="{65FF08F1-07CB-427D-BDFD-BA66DCA1DFCD}"/>
    <hyperlink ref="C8" location="'Page 3'!A1" display="Page 3" xr:uid="{F5D0C7BB-907B-49FA-86F0-C6E7955E12C7}"/>
    <hyperlink ref="C9" location="'Page 4'!A1" display="Page 4" xr:uid="{64FA1E8A-2491-44C8-B1B1-CE15588BABBC}"/>
    <hyperlink ref="C10" location="'Page 5'!A1" display="Page 5" xr:uid="{A0A4D032-36CF-4F4B-B17C-8CC05BC88948}"/>
  </hyperlinks>
  <pageMargins left="0.5" right="0.5" top="1.5" bottom="0.5" header="0.5" footer="0.5"/>
  <pageSetup orientation="portrait" r:id="rId1"/>
  <headerFooter>
    <oddHeader>&amp;C&amp;"Times New Roman,bold"&amp;11Asphalt Operations Attributes_x000D_Form OP-UA20_x000D_Federal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6" t="s">
        <v>83</v>
      </c>
      <c r="B1" s="56"/>
      <c r="C1" s="56"/>
      <c r="D1" s="56"/>
      <c r="E1" s="56"/>
      <c r="F1" s="56"/>
      <c r="G1" s="56"/>
      <c r="H1" s="56"/>
      <c r="I1" s="56"/>
      <c r="J1" s="56"/>
      <c r="K1" s="56"/>
    </row>
    <row r="2" spans="1:16" ht="14.25" x14ac:dyDescent="0.2">
      <c r="A2" s="56" t="s">
        <v>84</v>
      </c>
      <c r="B2" s="56"/>
      <c r="C2" s="56"/>
      <c r="D2" s="56"/>
      <c r="E2" s="56"/>
      <c r="F2" s="56"/>
      <c r="G2" s="56"/>
      <c r="H2" s="56"/>
      <c r="I2" s="56"/>
      <c r="J2" s="56"/>
      <c r="K2" s="56"/>
    </row>
    <row r="3" spans="1:16" x14ac:dyDescent="0.2">
      <c r="N3" s="14">
        <f>MAX(OP_SUM["Unit3"])</f>
        <v>0</v>
      </c>
      <c r="O3" s="14"/>
    </row>
    <row r="4" spans="1:16" ht="45" customHeight="1" x14ac:dyDescent="0.2">
      <c r="A4" s="9" t="s">
        <v>15</v>
      </c>
      <c r="B4" s="9" t="s">
        <v>72</v>
      </c>
      <c r="C4" s="9" t="s">
        <v>525</v>
      </c>
      <c r="D4" s="9" t="s">
        <v>43</v>
      </c>
      <c r="E4" s="9" t="s">
        <v>554</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5" t="s">
        <v>42</v>
      </c>
      <c r="B20" s="55"/>
      <c r="C20" s="55"/>
      <c r="D20" s="55"/>
      <c r="E20" s="55"/>
      <c r="F20" s="55"/>
      <c r="G20" s="55"/>
      <c r="H20" s="55"/>
      <c r="I20" s="55"/>
      <c r="J20" s="55"/>
      <c r="K20" s="55"/>
    </row>
  </sheetData>
  <sheetProtection algorithmName="SHA-512" hashValue="gNILRV4remItzZh0/fXNkW/RygJVmgAIu7R3al3jcGBuyNjE2bFCtnpiV8RA0Mlf/zC/Ok7a7gOHE7i1NkK58A==" saltValue="DYCfFFM6Aqy/Cg3xbeDdiQ==" spinCount="100000" sheet="1" objects="1" scenarios="1" formatRows="0" insertRows="0" deleteRows="0"/>
  <mergeCells count="3">
    <mergeCell ref="A20:K20"/>
    <mergeCell ref="A1:K1"/>
    <mergeCell ref="A2:K2"/>
  </mergeCells>
  <phoneticPr fontId="1" type="noConversion"/>
  <conditionalFormatting sqref="B5:B19">
    <cfRule type="expression" dxfId="29" priority="2">
      <formula>AND($B5&lt;&gt;"",ISNUMBER($B5)=FALSE)</formula>
    </cfRule>
  </conditionalFormatting>
  <conditionalFormatting sqref="C5:D19">
    <cfRule type="expression" dxfId="28" priority="3">
      <formula>LEN(C5)&gt;14</formula>
    </cfRule>
  </conditionalFormatting>
  <conditionalFormatting sqref="E5:E19">
    <cfRule type="expression" dxfId="27" priority="4">
      <formula>LEN($E5)&gt;50</formula>
    </cfRule>
  </conditionalFormatting>
  <conditionalFormatting sqref="I5:I19">
    <cfRule type="expression" dxfId="26" priority="5">
      <formula>LEN($I5)&gt;25</formula>
    </cfRule>
  </conditionalFormatting>
  <conditionalFormatting sqref="J5:J19">
    <cfRule type="expression" dxfId="25" priority="6">
      <formula>LEN($J5)&gt;8</formula>
    </cfRule>
  </conditionalFormatting>
  <conditionalFormatting sqref="K5:K19">
    <cfRule type="expression" dxfId="24"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Roman,bold"&amp;11Asphalt Operations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6" t="s">
        <v>85</v>
      </c>
      <c r="B1" s="56"/>
      <c r="C1" s="56"/>
      <c r="D1" s="56"/>
      <c r="E1" s="56"/>
      <c r="F1" s="56"/>
    </row>
    <row r="2" spans="1:7" ht="14.25" x14ac:dyDescent="0.2">
      <c r="A2" s="20"/>
    </row>
    <row r="4" spans="1:7" ht="45" customHeight="1" x14ac:dyDescent="0.2">
      <c r="A4" s="9" t="s">
        <v>15</v>
      </c>
      <c r="B4" s="9" t="s">
        <v>72</v>
      </c>
      <c r="C4" s="9" t="s">
        <v>525</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5" t="s">
        <v>42</v>
      </c>
      <c r="B20" s="55"/>
      <c r="C20" s="55"/>
      <c r="D20" s="55"/>
      <c r="E20" s="55"/>
      <c r="F20" s="55"/>
    </row>
  </sheetData>
  <sheetProtection algorithmName="SHA-512" hashValue="9u/pUuRuBg9y1tv19tcF67+m0hKkVslvz9nxaEHPhTgGtRVKomHb9vyXpgFRKXuSIKdqBRdddXrPMo9oZ0hASg==" saltValue="qWOFPt1NtP7Kh0nhwcZRsg==" spinCount="100000" sheet="1" objects="1" scenarios="1" formatRows="0" insertRows="0" deleteRows="0"/>
  <mergeCells count="2">
    <mergeCell ref="A1:F1"/>
    <mergeCell ref="A20:F20"/>
  </mergeCells>
  <phoneticPr fontId="1" type="noConversion"/>
  <conditionalFormatting sqref="B5:B19">
    <cfRule type="expression" dxfId="22" priority="2">
      <formula>AND($B5&lt;&gt;"",ISNUMBER($B5)=FALSE)</formula>
    </cfRule>
  </conditionalFormatting>
  <conditionalFormatting sqref="C5:C19">
    <cfRule type="expression" dxfId="21" priority="4">
      <formula>AND($C5&lt;&gt;"",COUNTIF(OFFSET(UnitListStart,1,0,UnitListCount,1),$C5)=0)</formula>
    </cfRule>
  </conditionalFormatting>
  <conditionalFormatting sqref="D5:D19">
    <cfRule type="expression" dxfId="20" priority="5">
      <formula>LEN($D5)&gt;50</formula>
    </cfRule>
  </conditionalFormatting>
  <conditionalFormatting sqref="E5:E19">
    <cfRule type="expression" dxfId="18" priority="8">
      <formula>LEN($E5)&gt;36</formula>
    </cfRule>
  </conditionalFormatting>
  <conditionalFormatting sqref="F5:F19">
    <cfRule type="expression" dxfId="17"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Roman,bold"&amp;11Asphalt Operations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67DF8-9EEB-4DE1-8315-1BB90F871102}">
  <sheetPr codeName="Sheet1"/>
  <dimension ref="A1:A4"/>
  <sheetViews>
    <sheetView showGridLines="0" zoomScaleNormal="100" workbookViewId="0"/>
  </sheetViews>
  <sheetFormatPr defaultColWidth="0" defaultRowHeight="12.75" x14ac:dyDescent="0.2"/>
  <cols>
    <col min="1" max="1" width="142.83203125" customWidth="1"/>
    <col min="2" max="2" width="5.83203125" customWidth="1"/>
  </cols>
  <sheetData>
    <row r="1" spans="1:1" ht="14.25" customHeight="1" x14ac:dyDescent="0.2">
      <c r="A1" s="20" t="s">
        <v>537</v>
      </c>
    </row>
    <row r="2" spans="1:1" ht="14.25" customHeight="1" x14ac:dyDescent="0.2">
      <c r="A2" s="20" t="s">
        <v>538</v>
      </c>
    </row>
    <row r="4" spans="1:1" ht="25.5" x14ac:dyDescent="0.2">
      <c r="A4" s="35" t="s">
        <v>548</v>
      </c>
    </row>
  </sheetData>
  <sheetProtection algorithmName="SHA-512" hashValue="rGXSWyuy91LZKDkclKEJXLZ0MOAvy6ccPZ8fViBMSt30EUA0jd8+GMJ2OEISdRnlSZKBW4Gdd+bSblkx2+t2yA==" saltValue="fE2oQ5I0V1i9dkZolOWvCQ==" spinCount="100000" sheet="1" objects="1" scenarios="1" formatRows="0" insertRows="0" deleteRows="0"/>
  <pageMargins left="0.5" right="0.5" top="1.35" bottom="0.5" header="0.5" footer="0.5"/>
  <pageSetup orientation="landscape" r:id="rId1"/>
  <headerFooter>
    <oddHeader>&amp;C&amp;"Times New Roman,bold"&amp;11Asphalt Operations Attributes_x000D_Form OP-UA20_x000D_Federal Operating Permit Program_x000D_Texas Commission on Environmental Quality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Instructions</vt:lpstr>
      <vt:lpstr>General Information</vt:lpstr>
      <vt:lpstr>Table of Contents</vt:lpstr>
      <vt:lpstr>OP-SUM Table 1</vt:lpstr>
      <vt:lpstr>OP-REQ2</vt:lpstr>
      <vt:lpstr>Page 1</vt:lpstr>
      <vt:lpstr>Page 2</vt:lpstr>
      <vt:lpstr>Page 3</vt:lpstr>
      <vt:lpstr>Page 4</vt:lpstr>
      <vt:lpstr>Page 5</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10031 - OP-UA20 - Asphalt Operations Attributes</dc:title>
  <dc:creator>TCEQ</dc:creator>
  <cp:keywords>UA20 12/06</cp:keywords>
  <cp:lastModifiedBy>Traci Spencer</cp:lastModifiedBy>
  <cp:lastPrinted>2024-05-08T14:58:09Z</cp:lastPrinted>
  <dcterms:created xsi:type="dcterms:W3CDTF">2021-12-07T15:36:18Z</dcterms:created>
  <dcterms:modified xsi:type="dcterms:W3CDTF">2025-06-26T17:21:27Z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UA20</vt:lpwstr>
  </property>
  <property fmtid="{D5CDD505-2E9C-101B-9397-08002B2CF9AE}" pid="3" name="Version Date">
    <vt:lpwstr>7/1/2025</vt:lpwstr>
  </property>
  <property fmtid="{D5CDD505-2E9C-101B-9397-08002B2CF9AE}" pid="4" name="Version Number">
    <vt:lpwstr>1.0</vt:lpwstr>
  </property>
</Properties>
</file>