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1 Docs\"/>
    </mc:Choice>
  </mc:AlternateContent>
  <xr:revisionPtr revIDLastSave="0" documentId="13_ncr:1_{2F70F9FF-6437-4801-A3F0-B93C5BECDA3C}" xr6:coauthVersionLast="47" xr6:coauthVersionMax="47" xr10:uidLastSave="{00000000-0000-0000-0000-000000000000}"/>
  <workbookProtection workbookAlgorithmName="SHA-512" workbookHashValue="v/u/DrRtlIyetg7oQK/fm5/qz8f3RxOEYca6dE0bynrXl0FzNFqSnLDeLjGs4SyuIma2X+Cmzh6scIXKmPhStQ==" workbookSaltValue="OhgLkW9oZjPxmZzLWu5MTg=="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1"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s>
  <externalReferences>
    <externalReference r:id="rId14"/>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D9" i="6"/>
  <c r="D10" i="6"/>
  <c r="D7" i="6"/>
  <c r="D8"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4"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<sst xmlns="http://schemas.openxmlformats.org/spreadsheetml/2006/main" count="791" uniqueCount="568">
  <si>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</si>
  <si>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</si>
  <si>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</si>
  <si>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</si>
  <si>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</si>
  <si>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</si>
  <si>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</si>
  <si>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</si>
  <si>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</si>
  <si>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</si>
  <si>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</si>
  <si>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</si>
  <si>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</si>
  <si>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</si>
  <si>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</si>
  <si>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</si>
  <si>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</si>
  <si>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</si>
  <si>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</si>
  <si>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</si>
  <si>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</si>
  <si>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</si>
  <si>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</si>
  <si>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</si>
  <si>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</si>
  <si>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</si>
  <si>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</si>
  <si>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</si>
  <si>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</si>
  <si>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</si>
  <si>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</si>
  <si>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</si>
  <si>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</si>
  <si>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</si>
  <si>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</si>
  <si>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</si>
  <si>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</si>
  <si>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</si>
  <si>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</si>
  <si>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</si>
  <si>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</si>
  <si>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</si>
  <si>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</si>
  <si>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</si>
  <si>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</si>
  <si>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</si>
  <si>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</si>
  <si>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</si>
  <si>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</si>
  <si>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</si>
  <si>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</si>
  <si>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</si>
  <si>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</si>
  <si>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</si>
  <si>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</si>
  <si>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</si>
  <si>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</si>
  <si>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</si>
  <si>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</si>
  <si>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</si>
  <si>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</si>
  <si>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</si>
  <si>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</si>
  <si>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</si>
  <si>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</si>
  <si>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</si>
  <si>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</si>
  <si>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</si>
  <si>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</si>
  <si>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</si>
  <si>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</si>
  <si>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</si>
  <si>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</si>
  <si>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</si>
  <si>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</si>
  <si>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</si>
  <si>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</si>
  <si>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</si>
  <si>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</si>
  <si>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</si>
  <si>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</si>
  <si>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</si>
  <si>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</si>
  <si>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</si>
  <si>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</si>
  <si>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</si>
  <si>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</si>
  <si>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</si>
  <si>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</si>
  <si>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</si>
  <si>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</si>
  <si>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</si>
  <si>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SOP/GOP Index No.</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</si>
  <si>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</si>
  <si>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</si>
  <si>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</si>
  <si>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</si>
  <si>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</si>
  <si>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</si>
  <si>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</si>
  <si>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</si>
  <si>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</si>
  <si>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</si>
  <si>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</si>
  <si>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</si>
  <si>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</si>
  <si>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</si>
  <si>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</si>
  <si>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</si>
  <si>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</si>
  <si>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</si>
  <si>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</si>
  <si>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</si>
  <si>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</si>
  <si>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</si>
  <si>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</si>
  <si>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</si>
  <si>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</si>
  <si>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</si>
  <si>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</si>
  <si>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</si>
  <si>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</si>
  <si>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</si>
  <si>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</si>
  <si>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</si>
  <si>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</si>
  <si>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</si>
  <si>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</si>
  <si>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</si>
  <si>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</si>
  <si>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</si>
  <si>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</si>
  <si>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</si>
  <si>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</si>
  <si>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</si>
  <si>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</si>
  <si>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</si>
  <si>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</si>
  <si>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</si>
  <si>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</si>
  <si>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</si>
  <si>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</si>
  <si>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</si>
  <si>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</si>
  <si>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</si>
  <si>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</si>
  <si>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</si>
  <si>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</si>
  <si>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</si>
  <si>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</si>
  <si>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</si>
  <si>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</si>
  <si>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</si>
  <si>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</si>
  <si>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</si>
  <si>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</si>
  <si>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</si>
  <si>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</si>
  <si>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</si>
  <si>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</si>
  <si>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</si>
  <si>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</si>
  <si>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</si>
  <si>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</si>
  <si>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</si>
  <si>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</si>
  <si>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</si>
  <si>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</si>
  <si>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</si>
  <si>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</si>
  <si>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</si>
  <si>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</si>
  <si>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</si>
  <si>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</si>
  <si>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</si>
  <si>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</si>
  <si>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</si>
  <si>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</si>
  <si>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</si>
  <si>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</si>
  <si>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</si>
  <si>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</si>
  <si>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</si>
  <si>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</si>
  <si>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</si>
  <si>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</si>
  <si>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</si>
  <si>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</si>
  <si>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</si>
  <si>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</si>
  <si>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</si>
  <si>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</si>
  <si>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</si>
  <si>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</si>
  <si>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</si>
  <si>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</si>
  <si>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</si>
  <si>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</si>
  <si>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</si>
  <si>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</si>
  <si>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</si>
  <si>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</si>
  <si>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</si>
  <si>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</si>
  <si>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</si>
  <si>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</si>
  <si>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</si>
  <si>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</si>
  <si>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</si>
  <si>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</si>
  <si>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</si>
  <si>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</si>
  <si>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</si>
  <si>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</si>
  <si>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</si>
  <si>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</si>
  <si>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</si>
  <si>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</si>
  <si>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</si>
  <si>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</si>
  <si>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</si>
  <si>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</si>
  <si>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</si>
  <si>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</si>
  <si>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</si>
  <si>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</si>
  <si>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</si>
  <si>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</si>
  <si>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</si>
  <si>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</si>
  <si>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</si>
  <si>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</si>
  <si>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</si>
  <si>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</si>
  <si>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</si>
  <si>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</si>
  <si>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</si>
  <si>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</si>
  <si>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</si>
  <si>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</si>
  <si>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</si>
  <si>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</si>
  <si>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</si>
  <si>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</si>
  <si>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</si>
  <si>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</si>
  <si>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</si>
  <si>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</si>
  <si>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</si>
  <si>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</si>
  <si>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</si>
  <si>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</si>
  <si>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</si>
  <si>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</si>
  <si>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</si>
  <si>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</si>
  <si>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</si>
  <si>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</si>
  <si>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</si>
  <si>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</si>
  <si>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</si>
  <si>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</si>
  <si>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</si>
  <si>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</si>
  <si>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</si>
  <si>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</si>
  <si>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</si>
  <si>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</si>
  <si>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</si>
  <si>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</si>
  <si>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</si>
  <si>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</si>
  <si>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</si>
  <si>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</si>
  <si>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</si>
  <si>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</si>
  <si>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</si>
  <si>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</si>
  <si>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</si>
  <si>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</si>
  <si>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</si>
  <si>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</si>
  <si>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</si>
  <si>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</si>
  <si>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</si>
  <si>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</si>
  <si>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</si>
  <si>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</si>
  <si>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</si>
  <si>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</si>
  <si>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</si>
  <si>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</si>
  <si>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</si>
  <si>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</si>
  <si>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</si>
  <si>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</si>
  <si>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</si>
  <si>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</si>
  <si>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</si>
  <si>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</si>
  <si>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</si>
  <si>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</si>
  <si>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</si>
  <si>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</si>
  <si>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</si>
  <si>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</si>
  <si>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</si>
  <si>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</si>
  <si>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</si>
  <si>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</si>
  <si>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</si>
  <si>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</si>
  <si>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</si>
  <si>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</si>
  <si>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</si>
  <si>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</si>
  <si>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</si>
  <si>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</si>
  <si>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</si>
  <si>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</si>
  <si>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</si>
  <si>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</si>
  <si>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</si>
  <si>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</si>
  <si>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</si>
  <si>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</si>
  <si>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</si>
  <si>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</si>
  <si>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</si>
  <si>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</si>
  <si>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</si>
  <si>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</si>
  <si>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</si>
  <si>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</si>
  <si>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</si>
  <si>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</si>
  <si>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</si>
  <si>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</si>
  <si>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</si>
  <si>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</si>
  <si>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</si>
  <si>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</si>
  <si>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</si>
  <si>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</si>
  <si>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</si>
  <si>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</si>
  <si>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</si>
  <si>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</si>
  <si>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</si>
  <si>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</si>
  <si>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</si>
  <si>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</si>
  <si>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</si>
  <si>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</si>
  <si>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</si>
  <si>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</si>
  <si>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</si>
  <si>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</si>
  <si>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</si>
  <si>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</si>
  <si>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</si>
  <si>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</si>
  <si>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</si>
  <si>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</si>
  <si>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</si>
  <si>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</si>
  <si>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</si>
  <si>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</si>
  <si>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</si>
  <si>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</si>
  <si>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</si>
  <si>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</si>
  <si>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</si>
  <si>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</si>
  <si>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</si>
  <si>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</si>
  <si>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</si>
  <si>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</si>
  <si>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</si>
  <si>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</si>
  <si>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</si>
  <si>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</si>
  <si>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</si>
  <si>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</si>
  <si>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</si>
  <si>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</si>
  <si>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</si>
  <si>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</si>
  <si>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</si>
  <si>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</si>
  <si>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</si>
  <si>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</si>
  <si>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</si>
  <si>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</si>
  <si>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</si>
  <si>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</si>
  <si>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</si>
  <si>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</si>
  <si>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</si>
  <si>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</si>
  <si>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</si>
  <si>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</si>
  <si>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</si>
  <si>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</si>
  <si>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</si>
  <si>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</si>
  <si>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</si>
  <si>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</si>
  <si>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</si>
  <si>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</si>
  <si>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</si>
  <si>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</si>
  <si>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</si>
  <si>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</si>
  <si>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</si>
  <si>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</si>
  <si>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</si>
  <si>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</si>
  <si>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</si>
  <si>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</si>
  <si>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</si>
  <si>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</si>
  <si>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</si>
  <si>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</si>
  <si>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</si>
  <si>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</si>
  <si>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</si>
  <si>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</si>
  <si>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</si>
  <si>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</si>
  <si>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</si>
  <si>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</si>
  <si>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</si>
  <si>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</si>
  <si>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</si>
  <si>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</si>
  <si>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</si>
  <si>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</si>
  <si>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</si>
  <si>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</si>
  <si>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</si>
  <si>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</si>
  <si>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</si>
  <si>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</si>
  <si>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</si>
  <si>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</si>
  <si>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</si>
  <si>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</si>
  <si>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</si>
  <si>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</si>
  <si>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</si>
  <si>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</si>
  <si>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</si>
  <si>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</si>
  <si>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</si>
  <si>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</si>
  <si>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</si>
  <si>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</si>
  <si>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</si>
  <si>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</si>
  <si>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</si>
  <si>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</si>
  <si>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</si>
  <si>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</si>
  <si>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</si>
  <si>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</si>
  <si>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</si>
  <si>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</si>
  <si>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</si>
  <si>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</si>
  <si>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</si>
  <si>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</si>
  <si>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</si>
  <si>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</si>
  <si>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</si>
  <si>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OP-UA10</t>
  </si>
  <si>
    <t>Gas Sweetening/Sulfur Recovery Unit Attributes</t>
  </si>
  <si>
    <t>----</t>
  </si>
  <si>
    <t>Sulfur Recovery Plant</t>
  </si>
  <si>
    <t>NO</t>
  </si>
  <si>
    <t>YES</t>
  </si>
  <si>
    <t>Stack Height</t>
  </si>
  <si>
    <t>LESS</t>
  </si>
  <si>
    <t>MORE</t>
  </si>
  <si>
    <t>Emission Point ID No.</t>
  </si>
  <si>
    <t>Table 2a</t>
  </si>
  <si>
    <t>Onshore</t>
  </si>
  <si>
    <t>Construction Date</t>
  </si>
  <si>
    <t>11+</t>
  </si>
  <si>
    <t>84-</t>
  </si>
  <si>
    <t>84-11</t>
  </si>
  <si>
    <t>Acid Gas Vented</t>
  </si>
  <si>
    <t>Design Capacity</t>
  </si>
  <si>
    <t>150+</t>
  </si>
  <si>
    <t>2-</t>
  </si>
  <si>
    <t>2-150</t>
  </si>
  <si>
    <t>Table 2b</t>
  </si>
  <si>
    <t>Compliance Method</t>
  </si>
  <si>
    <t>NONE</t>
  </si>
  <si>
    <t>OXDTN</t>
  </si>
  <si>
    <t>RD-INC</t>
  </si>
  <si>
    <t>RD-NO</t>
  </si>
  <si>
    <t>Control Device ID No.</t>
  </si>
  <si>
    <t>Effluent Gas Oxygen Content</t>
  </si>
  <si>
    <t>1+</t>
  </si>
  <si>
    <t>1-</t>
  </si>
  <si>
    <t>Table 3</t>
  </si>
  <si>
    <t>Construction/Modification Date</t>
  </si>
  <si>
    <t>15+</t>
  </si>
  <si>
    <t>15-</t>
  </si>
  <si>
    <t>Facility Type</t>
  </si>
  <si>
    <t>SUEX</t>
  </si>
  <si>
    <t>SWEET</t>
  </si>
  <si>
    <t>OXY</t>
  </si>
  <si>
    <t>REDINC</t>
  </si>
  <si>
    <t>REDNOINC</t>
  </si>
  <si>
    <t>Table 4</t>
  </si>
  <si>
    <t>GOP Index No.</t>
  </si>
  <si>
    <t>11-</t>
  </si>
  <si>
    <t>11-15</t>
  </si>
  <si>
    <t>ATMOS</t>
  </si>
  <si>
    <t>NOATMOS</t>
  </si>
  <si>
    <t>INC</t>
  </si>
  <si>
    <t>Process ID No.</t>
  </si>
  <si>
    <t>Page 1</t>
  </si>
  <si>
    <t>Page 2</t>
  </si>
  <si>
    <t>Page 3</t>
  </si>
  <si>
    <t>Page 4</t>
  </si>
  <si>
    <t>Page 5</t>
  </si>
  <si>
    <t>Form OP-UA10</t>
  </si>
  <si>
    <t>Choosing to Comply With § 60.646(e)</t>
  </si>
  <si>
    <t>Construction/ Modification Date</t>
  </si>
  <si>
    <t>Choosing to Comply With §60.5407(e)</t>
  </si>
  <si>
    <t>Table 1: Title 30 Texas Administrative Code Chapter 112 (30 TAC Chapter 112)</t>
  </si>
  <si>
    <t>Control of Air Pollution from Sulfur Compounds</t>
  </si>
  <si>
    <t>30 TAC Chapter 112, Control of Air Pollution from Sulfur Compounds</t>
  </si>
  <si>
    <t>Table 2a: Title 40 Code of Federal Regulations Part 60 (40 CFR Part 60)</t>
  </si>
  <si>
    <t>Subpart LLL: Standards of Performance for Onshore Natural Gas Processing: SO2 Emissions</t>
  </si>
  <si>
    <t>40 CFR Part 60, Subpart LLL: Standards of Performance for Onshore Natural Gas Processing: SO2 Emissions</t>
  </si>
  <si>
    <t>Table 2b: Title 40 Code of Federal Regulations Part 60 (40 CFR Part 60)</t>
  </si>
  <si>
    <t>Table 3: Title 40 Code of Federal Regulations Part 60 (40 CFR Part 60)</t>
  </si>
  <si>
    <t>Subpart OOOOa: Standards of Performance for Crude Oil and Natural Gas Facilities for which Construction, Modification or Reconstruction Commenced After September 18, 2015</t>
  </si>
  <si>
    <t>40 CFR Part 60, Subpart OOOOa: Standards of Performance for Crude Oil and Natural Gas Facilities for which Construction, Modification or Reconstruction Commenced After September 18, 2015</t>
  </si>
  <si>
    <t>Table 4: Title 40 Code of Federal Regulations Part 60 (40 CFR Part 60)</t>
  </si>
  <si>
    <t>Subpart OOOO: Standards of Performance for Crude Oil and Natural Gas Facilities for which Construction, Modification, or Reconstruction Commenced After August 23, 2011, and on or before September 18, 2015</t>
  </si>
  <si>
    <t>40 CFR Part 60, Subpart OOOO: Standards of Performance for Crude Oil and Natural Gas Facilities for which Construction, Modification, or Reconstruction Commenced After August 23, 2011, and on or before September 18, 2015</t>
  </si>
  <si>
    <t>10037</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</si>
  <si>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</si>
  <si>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</si>
  <si>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</si>
  <si>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</si>
  <si>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</si>
  <si>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 xml:space="preserve">https://www.tceq.texas.gov/permitting/air/titlev/decision-support-system
</t>
  </si>
  <si>
    <t>Permitting Tools and Guidance for General Operating Permits</t>
  </si>
  <si>
    <t>Permitting Tools and Guidance for Site Operating Permits</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</si>
  <si>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</si>
  <si>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</si>
  <si>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07/2022</t>
  </si>
  <si>
    <t>44v1.0</t>
  </si>
  <si>
    <t>07/2025</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</si>
  <si>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</si>
  <si>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</si>
  <si>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r>
      <rPr>
        <b/>
        <u/>
        <sz val="10"/>
        <rFont val="Times New Roman"/>
        <family val="1"/>
      </rPr>
      <t>Unit Attribute Tables</t>
    </r>
    <r>
      <rPr>
        <u/>
        <sz val="10"/>
        <rFont val="Times New Roman"/>
        <family val="1"/>
      </rPr>
      <t xml:space="preserve"> </t>
    </r>
    <r>
      <rPr>
        <sz val="10"/>
        <rFont val="Times New Roman"/>
        <family val="1"/>
      </rPr>
      <t xml:space="preserve">begin with </t>
    </r>
    <r>
      <rPr>
        <b/>
        <u/>
        <sz val="10"/>
        <color rgb="FF0070C0"/>
        <rFont val="Times New Roman"/>
        <family val="1"/>
      </rPr>
      <t>Page 1</t>
    </r>
    <r>
      <rPr>
        <u/>
        <sz val="10"/>
        <rFont val="Times New Roman"/>
        <family val="1"/>
      </rPr>
      <t>:</t>
    </r>
  </si>
  <si>
    <t>Decision Support System</t>
  </si>
  <si>
    <t xml:space="preserve">https://www.tceq.texas.gov/permitting/air/titlev/generalpermits/gop_experts.html
</t>
  </si>
  <si>
    <t xml:space="preserve">https://www.tceq.texas.gov/permitting/air/titlev/site/site_experts.html
</t>
  </si>
  <si>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</si>
  <si>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Process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</si>
</sst>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6"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b/>
      <u/>
      <sz val="10"/>
      <name val="Times New Roman"/>
      <family val="1"/>
    </font>
    <font>
      <b/>
      <u/>
      <sz val="10"/>
      <color rgb="FF0070C0"/>
      <name val="Times New Roman"/>
      <family val="1"/>
    </font>
    <font>
      <u/>
      <sz val="11"/>
      <color theme="10"/>
      <name val="Calibri"/>
      <family val="2"/>
      <scheme val="minor"/>
    </font>
    <font>
      <u/>
      <sz val="10"/>
      <name val="Times New Roman"/>
      <family val="1"/>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8">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0" fontId="2" fillId="0" borderId="0" xfId="19" applyAlignment="1">
      <alignment horizontal="left"/>
    </xf>
    <xf numFmtId="0" fontId="6" fillId="0" borderId="3" xfId="19" applyFont="1" applyBorder="1" applyAlignment="1">
      <alignment horizontal="left" vertical="top" wrapText="1"/>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0" fontId="5" fillId="0" borderId="0" xfId="21" applyFont="1" applyAlignment="1">
      <alignment horizontal="left" vertical="center"/>
    </xf>
    <xf numFmtId="49" fontId="6" fillId="0" borderId="3" xfId="20" applyFont="1" applyBorder="1" applyAlignment="1">
      <alignment vertical="top" wrapText="1"/>
    </xf>
    <xf numFmtId="49" fontId="5" fillId="0" borderId="4" xfId="21" applyNumberFormat="1" applyFont="1" applyBorder="1" applyAlignment="1">
      <alignment vertical="top" wrapText="1"/>
    </xf>
    <xf numFmtId="0" fontId="6" fillId="0" borderId="0" xfId="19" applyFont="1" applyAlignment="1">
      <alignment horizontal="left" vertical="top"/>
    </xf>
    <xf numFmtId="49" fontId="15" fillId="0" borderId="3" xfId="20" applyFont="1" applyBorder="1" applyAlignment="1">
      <alignment horizontal="left" vertical="top" wrapText="1"/>
    </xf>
    <xf numFmtId="0" fontId="11" fillId="4" borderId="1" xfId="19" applyFont="1" applyFill="1" applyBorder="1" applyAlignment="1">
      <alignment horizontal="center" vertical="center"/>
    </xf>
    <xf numFmtId="49" fontId="5" fillId="0" borderId="14" xfId="20" quotePrefix="1" applyBorder="1">
      <alignment horizontal="left" vertical="center"/>
    </xf>
    <xf numFmtId="49" fontId="5" fillId="0" borderId="15" xfId="20" applyBorder="1">
      <alignment horizontal="left" vertical="center"/>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099C6541-D2AF-49CA-BF3D-FB3E92B84444}"/>
    <cellStyle name="Heading 2" xfId="15" builtinId="17" customBuiltin="1"/>
    <cellStyle name="Heading 3" xfId="17" builtinId="18" customBuiltin="1"/>
    <cellStyle name="Hyperlink" xfId="5" builtinId="8" customBuiltin="1"/>
    <cellStyle name="Hyperlink 2" xfId="20" xr:uid="{C1F35DA8-5F00-4EDD-A085-26553E4C461E}"/>
    <cellStyle name="Hyperlink 3" xfId="21" xr:uid="{63979E48-1011-474D-B7A1-314CF613D6ED}"/>
    <cellStyle name="Named_Range" xfId="16" xr:uid="{EFC2D746-0F1F-4443-A9B2-B1C0677D23BB}"/>
    <cellStyle name="Normal" xfId="0" builtinId="0" customBuiltin="1"/>
    <cellStyle name="Normal 2" xfId="19" xr:uid="{BA8FA9D2-150C-432A-A7ED-03CB3065CC76}"/>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1">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50"/>
      <tableStyleElement type="headerRow" dxfId="49"/>
      <tableStyleElement type="secondRowStripe" dxfId="48"/>
    </tableStyle>
    <tableStyle name="Table Style 1B" pivot="0" count="2" xr9:uid="{E2481E9C-331A-4AB9-B0F7-8E8089F263D8}">
      <tableStyleElement type="wholeTable" dxfId="47"/>
      <tableStyleElement type="headerRow" dxfId="46"/>
    </tableStyle>
    <tableStyle name="Table Style 2" pivot="0" count="3" xr9:uid="{00000000-0011-0000-FFFF-FFFF01000000}">
      <tableStyleElement type="wholeTable" dxfId="45"/>
      <tableStyleElement type="headerRow" dxfId="44"/>
      <tableStyleElement type="firstColumn" dxfId="43"/>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E8FE45E-1636-4E23-9840-E38430730713}" name="Table 3" displayName="Table_3" ref="A4:H14" totalsRowShown="0" headerRowCellStyle="Form_Header_1" dataCellStyle="Form_Text">
  <tableColumns count="8">
    <tableColumn id="1" xr3:uid="{2A8803E1-879F-4C11-8D56-4A7FCA6AFB63}" name="Process ID No." dataCellStyle="Form_Text"/>
    <tableColumn id="2" xr3:uid="{B6786F9A-905E-448A-9980-1089EF9E9E88}" name="SOP/GOP Index No." dataCellStyle="Form_Text"/>
    <tableColumn id="3" xr3:uid="{35E5638A-FE33-4001-BC47-EC67BC13918B}" name="Construction/ Modification Date" dataCellStyle="Form_Text"/>
    <tableColumn id="4" xr3:uid="{361B3C6F-65C1-47B3-9919-6E44B95D1DE7}" name="Onshore" dataCellStyle="Form_Text"/>
    <tableColumn id="5" xr3:uid="{8DC376A2-8B38-4373-A7C5-2C3C9D04C576}" name="Facility Type" dataCellStyle="Form_Text"/>
    <tableColumn id="6" xr3:uid="{08E9BAE4-8CE3-416A-BE53-DE7987742576}" name="Design Capacity" dataCellStyle="Form_Text"/>
    <tableColumn id="7" xr3:uid="{371608DF-D6CC-425C-8E77-CBEDCB649A0A}" name="Compliance Method" dataCellStyle="Form_Text"/>
    <tableColumn id="8" xr3:uid="{C816A3EB-4E35-4167-BFC2-F0606A03758B}" name="Control Device ID No."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C0BEE62-3E70-46B2-B1A9-C2A737BEB520}" name="Table 4" displayName="Table_4" ref="A4:H14" totalsRowShown="0" headerRowCellStyle="Form_Header_1" dataCellStyle="Form_Text">
  <tableColumns count="8">
    <tableColumn id="1" xr3:uid="{C043C3B0-CE7C-4451-B670-BD000CE20E55}" name="Process ID No." dataCellStyle="Form_Text"/>
    <tableColumn id="2" xr3:uid="{316150CB-2170-4D4B-BE38-4E4622D000BC}" name="GOP Index No." dataCellStyle="Form_Text"/>
    <tableColumn id="3" xr3:uid="{812D439E-30E9-4965-8367-61519ADDFCA3}" name="Construction/Modification Date" dataCellStyle="Form_Text"/>
    <tableColumn id="4" xr3:uid="{AFE4ED43-CEDC-408B-AD99-A8B8C281F79A}" name="Onshore" dataCellStyle="Form_Text"/>
    <tableColumn id="5" xr3:uid="{8B4D0FBB-3998-4A75-A98D-113AB6EFB47F}" name="Acid Gas Vented" dataCellStyle="Form_Text"/>
    <tableColumn id="6" xr3:uid="{B2BA06CA-FA8D-46DC-B536-F9B0D3BFAE22}" name="Design Capacity" dataCellStyle="Form_Text"/>
    <tableColumn id="7" xr3:uid="{787C5C48-0BC0-4AF5-88D1-2F8B4BAF7467}" name="Choosing to Comply With §60.5407(e)" dataCellStyle="Form_Text"/>
    <tableColumn id="8" xr3:uid="{51583AF1-7670-4BC4-999B-7B618D17D35E}" name="Compliance Method"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2"/>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1"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0" totalsRowShown="0" headerRowCellStyle="Form_Header_1">
  <autoFilter ref="A3:D10"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40"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39" dataCellStyle="Form_General">
      <calculatedColumnFormula>IF(COUNTIFS($L$4:OP_SUM[[#This Row],["Unit1"]],"?*",$L$4:OP_SUM[[#This Row],["Unit1"]],OP_SUM[[#This Row],["Unit1"]])=1,ROW(OP_SUM[[#This Row],["Unit1"]]),"")</calculatedColumnFormula>
    </tableColumn>
    <tableColumn id="15" xr3:uid="{00000000-0010-0000-0400-00000F000000}" name="&quot;Unit3&quot;" dataDxfId="38" dataCellStyle="Form_General">
      <calculatedColumnFormula>IFERROR(_xlfn.RANK.EQ(OP_SUM[[#This Row],["Unit2"]],OP_SUM["Unit2"],1),"")</calculatedColumnFormula>
    </tableColumn>
    <tableColumn id="12" xr3:uid="{00000000-0010-0000-0400-00000C000000}" name="&quot;Unit-Group&quot;" dataDxfId="37"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E8F3B2-383B-4FAE-9485-F6334CA25360}" name="Table 1" displayName="Table_1" ref="A4:E14" totalsRowShown="0" headerRowCellStyle="Form_Header_1" dataCellStyle="Form_Text">
  <tableColumns count="5">
    <tableColumn id="1" xr3:uid="{FA498A46-EF86-461A-837C-302C65211241}" name="Process ID No." dataCellStyle="Form_Text"/>
    <tableColumn id="2" xr3:uid="{C20C916A-F42F-4867-BDAA-03EED4C05FDC}" name="SOP/GOP Index No." dataCellStyle="Form_Text"/>
    <tableColumn id="3" xr3:uid="{CC3FC4B3-150D-4043-8933-BB7B452DA231}" name="Sulfur Recovery Plant" dataCellStyle="Form_Text"/>
    <tableColumn id="4" xr3:uid="{B9FA3E15-5E10-45D7-BDA7-4847B6EBD029}" name="Stack Height" dataCellStyle="Form_Text"/>
    <tableColumn id="5" xr3:uid="{BCA08BE4-A267-4F55-B621-6E5A26414427}" name="Emission Point ID No."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6A1602-9780-4554-BD91-413A3F8ED4F7}" name="Table 2a" displayName="Table_2a" ref="A4:F14" totalsRowShown="0" headerRowCellStyle="Form_Header_1" dataCellStyle="Form_Text">
  <tableColumns count="6">
    <tableColumn id="1" xr3:uid="{622D00E2-5F6B-45CA-8472-F27B4FCC0ED7}" name="Process ID No." dataCellStyle="Form_Text"/>
    <tableColumn id="2" xr3:uid="{EE3E5DC3-2B27-4E0F-B101-2DDFA326D5CE}" name="SOP/GOP Index No." dataCellStyle="Form_Text"/>
    <tableColumn id="3" xr3:uid="{C4A56CC0-6EB2-4117-B93F-60A03EB799B5}" name="Onshore" dataCellStyle="Form_Text"/>
    <tableColumn id="4" xr3:uid="{8C728C01-E7AC-483C-B1DE-97E8F00CF141}" name="Construction Date" dataCellStyle="Form_Text"/>
    <tableColumn id="5" xr3:uid="{E8569891-DD7D-459A-B421-918BD9AC3BF3}" name="Acid Gas Vented" dataCellStyle="Form_Text"/>
    <tableColumn id="6" xr3:uid="{CE308119-D30A-491B-AB3D-4EFF291EE2D5}" name="Design Capacity"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769C946-A960-46B5-9FC0-9881CF9A858E}" name="Table 2b" displayName="Table_2b" ref="A4:F14" totalsRowShown="0" headerRowCellStyle="Form_Header_1" dataCellStyle="Form_Text">
  <tableColumns count="6">
    <tableColumn id="1" xr3:uid="{8C7BF749-2BA1-43A5-AA05-3468FD975FB6}" name="Process ID No." dataCellStyle="Form_Text"/>
    <tableColumn id="2" xr3:uid="{36054DDC-9D25-42BE-8D19-C7E176742304}" name="SOP/GOP Index No." dataCellStyle="Form_Text"/>
    <tableColumn id="3" xr3:uid="{A91EC48B-942E-420C-878F-64CD2DF50D72}" name="Choosing to Comply With § 60.646(e)" dataCellStyle="Form_Text"/>
    <tableColumn id="4" xr3:uid="{79E79A4E-E04B-40B4-9164-3CCDA0765861}" name="Compliance Method" dataCellStyle="Form_Text"/>
    <tableColumn id="5" xr3:uid="{C44F03CD-FF1A-4D26-8F6D-CA65D2685934}" name="Control Device ID No." dataCellStyle="Form_Text"/>
    <tableColumn id="6" xr3:uid="{DBA67D22-2A2C-4553-A9E9-4254B75788F2}" name="Effluent Gas Oxygen Content"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AC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29" width="20.83203125" customWidth="1"/>
    <col min="30" max="30" width="9.33203125" customWidth="1"/>
  </cols>
  <sheetData>
    <row r="1" spans="1:29" x14ac:dyDescent="0.2">
      <c r="A1" s="15" t="s">
        <v>76</v>
      </c>
    </row>
    <row r="4" spans="1:29" ht="13.5" x14ac:dyDescent="0.2">
      <c r="A4" s="18" t="s">
        <v>22</v>
      </c>
      <c r="B4">
        <f>COUNTA(B$11:B$111)</f>
        <v>1</v>
      </c>
      <c r="C4">
        <f t="shared" ref="C4:AC4" si="0">COUNTA(C$11:C$111)</f>
        <v>2</v>
      </c>
      <c r="D4">
        <f t="shared" si="0"/>
        <v>2</v>
      </c>
      <c r="E4">
        <f t="shared" si="0"/>
        <v>1</v>
      </c>
      <c r="F4">
        <f t="shared" si="0"/>
        <v>1</v>
      </c>
      <c r="G4">
        <f t="shared" si="0"/>
        <v>2</v>
      </c>
      <c r="H4">
        <f t="shared" si="0"/>
        <v>3</v>
      </c>
      <c r="I4">
        <f t="shared" si="0"/>
        <v>2</v>
      </c>
      <c r="J4">
        <f t="shared" si="0"/>
        <v>3</v>
      </c>
      <c r="K4">
        <f t="shared" si="0"/>
        <v>1</v>
      </c>
      <c r="L4">
        <f t="shared" si="0"/>
        <v>2</v>
      </c>
      <c r="M4">
        <f t="shared" si="0"/>
        <v>4</v>
      </c>
      <c r="N4">
        <f t="shared" si="0"/>
        <v>1</v>
      </c>
      <c r="O4">
        <f t="shared" si="0"/>
        <v>2</v>
      </c>
      <c r="P4">
        <f t="shared" si="0"/>
        <v>1</v>
      </c>
      <c r="Q4">
        <f t="shared" si="0"/>
        <v>2</v>
      </c>
      <c r="R4">
        <f t="shared" si="0"/>
        <v>2</v>
      </c>
      <c r="S4">
        <f t="shared" si="0"/>
        <v>2</v>
      </c>
      <c r="T4">
        <f t="shared" si="0"/>
        <v>3</v>
      </c>
      <c r="U4">
        <f t="shared" si="0"/>
        <v>3</v>
      </c>
      <c r="V4">
        <f t="shared" si="0"/>
        <v>1</v>
      </c>
      <c r="W4">
        <f t="shared" si="0"/>
        <v>1</v>
      </c>
      <c r="X4">
        <f t="shared" si="0"/>
        <v>3</v>
      </c>
      <c r="Y4">
        <f t="shared" si="0"/>
        <v>2</v>
      </c>
      <c r="Z4">
        <f t="shared" si="0"/>
        <v>2</v>
      </c>
      <c r="AA4">
        <f t="shared" si="0"/>
        <v>3</v>
      </c>
      <c r="AB4">
        <f t="shared" si="0"/>
        <v>2</v>
      </c>
      <c r="AC4">
        <f t="shared" si="0"/>
        <v>3</v>
      </c>
    </row>
    <row r="5" spans="1:29" s="3" customFormat="1" x14ac:dyDescent="0.2">
      <c r="A5" s="16" t="s">
        <v>39</v>
      </c>
      <c r="B5" s="3" t="s">
        <v>475</v>
      </c>
      <c r="C5" s="3" t="s">
        <v>475</v>
      </c>
      <c r="D5" s="3" t="s">
        <v>475</v>
      </c>
      <c r="E5" s="3" t="s">
        <v>475</v>
      </c>
      <c r="F5" s="3" t="s">
        <v>475</v>
      </c>
      <c r="G5" s="3" t="s">
        <v>475</v>
      </c>
      <c r="H5" s="3" t="s">
        <v>475</v>
      </c>
      <c r="I5" s="3" t="s">
        <v>475</v>
      </c>
      <c r="J5" s="3" t="s">
        <v>475</v>
      </c>
      <c r="K5" s="3" t="s">
        <v>475</v>
      </c>
      <c r="L5" s="3" t="s">
        <v>475</v>
      </c>
      <c r="M5" s="3" t="s">
        <v>475</v>
      </c>
      <c r="N5" s="3" t="s">
        <v>475</v>
      </c>
      <c r="O5" s="3" t="s">
        <v>475</v>
      </c>
      <c r="P5" s="3" t="s">
        <v>475</v>
      </c>
      <c r="Q5" s="3" t="s">
        <v>475</v>
      </c>
      <c r="R5" s="3" t="s">
        <v>475</v>
      </c>
      <c r="S5" s="3" t="s">
        <v>475</v>
      </c>
      <c r="T5" s="3" t="s">
        <v>475</v>
      </c>
      <c r="U5" s="3" t="s">
        <v>475</v>
      </c>
      <c r="V5" s="3" t="s">
        <v>475</v>
      </c>
      <c r="W5" s="3" t="s">
        <v>475</v>
      </c>
      <c r="X5" s="3" t="s">
        <v>475</v>
      </c>
      <c r="Y5" s="3" t="s">
        <v>475</v>
      </c>
      <c r="Z5" s="3" t="s">
        <v>475</v>
      </c>
      <c r="AA5" s="3" t="s">
        <v>475</v>
      </c>
      <c r="AB5" s="3" t="s">
        <v>475</v>
      </c>
      <c r="AC5" s="3" t="s">
        <v>475</v>
      </c>
    </row>
    <row r="6" spans="1:29" s="3" customFormat="1" x14ac:dyDescent="0.2">
      <c r="A6" s="16" t="s">
        <v>17</v>
      </c>
      <c r="B6" s="3" t="s">
        <v>148</v>
      </c>
      <c r="C6" s="3" t="s">
        <v>148</v>
      </c>
      <c r="D6" s="3" t="s">
        <v>148</v>
      </c>
      <c r="E6" s="3" t="s">
        <v>148</v>
      </c>
      <c r="F6" s="3" t="s">
        <v>263</v>
      </c>
      <c r="G6" s="3" t="s">
        <v>263</v>
      </c>
      <c r="H6" s="3" t="s">
        <v>263</v>
      </c>
      <c r="I6" s="3" t="s">
        <v>263</v>
      </c>
      <c r="J6" s="3" t="s">
        <v>263</v>
      </c>
      <c r="K6" s="3" t="s">
        <v>263</v>
      </c>
      <c r="L6" s="3" t="s">
        <v>263</v>
      </c>
      <c r="M6" s="3" t="s">
        <v>263</v>
      </c>
      <c r="N6" s="3" t="s">
        <v>263</v>
      </c>
      <c r="O6" s="3" t="s">
        <v>263</v>
      </c>
      <c r="P6" s="3" t="s">
        <v>274</v>
      </c>
      <c r="Q6" s="3" t="s">
        <v>274</v>
      </c>
      <c r="R6" s="3" t="s">
        <v>274</v>
      </c>
      <c r="S6" s="3" t="s">
        <v>274</v>
      </c>
      <c r="T6" s="3" t="s">
        <v>274</v>
      </c>
      <c r="U6" s="3" t="s">
        <v>274</v>
      </c>
      <c r="V6" s="3" t="s">
        <v>274</v>
      </c>
      <c r="W6" s="3" t="s">
        <v>273</v>
      </c>
      <c r="X6" s="3" t="s">
        <v>273</v>
      </c>
      <c r="Y6" s="3" t="s">
        <v>273</v>
      </c>
      <c r="Z6" s="3" t="s">
        <v>273</v>
      </c>
      <c r="AA6" s="3" t="s">
        <v>273</v>
      </c>
      <c r="AB6" s="3" t="s">
        <v>273</v>
      </c>
      <c r="AC6" s="3" t="s">
        <v>273</v>
      </c>
    </row>
    <row r="7" spans="1:29" s="3" customFormat="1" x14ac:dyDescent="0.2">
      <c r="A7" s="16" t="s">
        <v>18</v>
      </c>
      <c r="B7" s="3" t="s">
        <v>84</v>
      </c>
      <c r="C7" s="3" t="s">
        <v>84</v>
      </c>
      <c r="D7" s="3" t="s">
        <v>84</v>
      </c>
      <c r="E7" s="3" t="s">
        <v>84</v>
      </c>
      <c r="F7" s="3" t="s">
        <v>485</v>
      </c>
      <c r="G7" s="3" t="s">
        <v>485</v>
      </c>
      <c r="H7" s="3" t="s">
        <v>485</v>
      </c>
      <c r="I7" s="3" t="s">
        <v>485</v>
      </c>
      <c r="J7" s="3" t="s">
        <v>485</v>
      </c>
      <c r="K7" s="3" t="s">
        <v>496</v>
      </c>
      <c r="L7" s="3" t="s">
        <v>496</v>
      </c>
      <c r="M7" s="3" t="s">
        <v>496</v>
      </c>
      <c r="N7" s="3" t="s">
        <v>496</v>
      </c>
      <c r="O7" s="3" t="s">
        <v>496</v>
      </c>
      <c r="P7" s="3" t="s">
        <v>506</v>
      </c>
      <c r="Q7" s="3" t="s">
        <v>506</v>
      </c>
      <c r="R7" s="3" t="s">
        <v>506</v>
      </c>
      <c r="S7" s="3" t="s">
        <v>506</v>
      </c>
      <c r="T7" s="3" t="s">
        <v>506</v>
      </c>
      <c r="U7" s="3" t="s">
        <v>506</v>
      </c>
      <c r="V7" s="3" t="s">
        <v>506</v>
      </c>
      <c r="W7" s="3" t="s">
        <v>516</v>
      </c>
      <c r="X7" s="3" t="s">
        <v>516</v>
      </c>
      <c r="Y7" s="3" t="s">
        <v>516</v>
      </c>
      <c r="Z7" s="3" t="s">
        <v>516</v>
      </c>
      <c r="AA7" s="3" t="s">
        <v>516</v>
      </c>
      <c r="AB7" s="3" t="s">
        <v>516</v>
      </c>
      <c r="AC7" s="3" t="s">
        <v>516</v>
      </c>
    </row>
    <row r="8" spans="1:29" s="3" customFormat="1" x14ac:dyDescent="0.2">
      <c r="A8" s="16" t="s">
        <v>19</v>
      </c>
      <c r="B8" s="3">
        <v>1</v>
      </c>
      <c r="C8" s="3">
        <v>1</v>
      </c>
      <c r="D8" s="3">
        <v>1</v>
      </c>
      <c r="E8" s="3">
        <v>1</v>
      </c>
      <c r="F8" s="3">
        <v>2</v>
      </c>
      <c r="G8" s="3">
        <v>2</v>
      </c>
      <c r="H8" s="3">
        <v>2</v>
      </c>
      <c r="I8" s="3">
        <v>2</v>
      </c>
      <c r="J8" s="3">
        <v>2</v>
      </c>
      <c r="K8" s="3">
        <v>3</v>
      </c>
      <c r="L8" s="3">
        <v>3</v>
      </c>
      <c r="M8" s="3">
        <v>3</v>
      </c>
      <c r="N8" s="3">
        <v>3</v>
      </c>
      <c r="O8" s="3">
        <v>3</v>
      </c>
      <c r="P8" s="3">
        <v>4</v>
      </c>
      <c r="Q8" s="3">
        <v>4</v>
      </c>
      <c r="R8" s="3">
        <v>4</v>
      </c>
      <c r="S8" s="3">
        <v>4</v>
      </c>
      <c r="T8" s="3">
        <v>4</v>
      </c>
      <c r="U8" s="3">
        <v>4</v>
      </c>
      <c r="V8" s="3">
        <v>4</v>
      </c>
      <c r="W8" s="3">
        <v>5</v>
      </c>
      <c r="X8" s="3">
        <v>5</v>
      </c>
      <c r="Y8" s="3">
        <v>5</v>
      </c>
      <c r="Z8" s="3">
        <v>5</v>
      </c>
      <c r="AA8" s="3">
        <v>5</v>
      </c>
      <c r="AB8" s="3">
        <v>5</v>
      </c>
      <c r="AC8" s="3">
        <v>5</v>
      </c>
    </row>
    <row r="9" spans="1:29" s="3" customFormat="1" x14ac:dyDescent="0.2">
      <c r="A9" s="16" t="s">
        <v>20</v>
      </c>
      <c r="B9" s="3">
        <v>1</v>
      </c>
      <c r="C9" s="3">
        <v>2</v>
      </c>
      <c r="D9" s="3">
        <v>3</v>
      </c>
      <c r="E9" s="3">
        <v>4</v>
      </c>
      <c r="F9" s="3">
        <v>1</v>
      </c>
      <c r="G9" s="3">
        <v>2</v>
      </c>
      <c r="H9" s="3">
        <v>3</v>
      </c>
      <c r="I9" s="3">
        <v>4</v>
      </c>
      <c r="J9" s="3">
        <v>5</v>
      </c>
      <c r="K9" s="3">
        <v>1</v>
      </c>
      <c r="L9" s="3">
        <v>2</v>
      </c>
      <c r="M9" s="3">
        <v>3</v>
      </c>
      <c r="N9" s="3">
        <v>4</v>
      </c>
      <c r="O9" s="3">
        <v>5</v>
      </c>
      <c r="P9" s="3">
        <v>1</v>
      </c>
      <c r="Q9" s="3">
        <v>2</v>
      </c>
      <c r="R9" s="3">
        <v>3</v>
      </c>
      <c r="S9" s="3">
        <v>4</v>
      </c>
      <c r="T9" s="3">
        <v>5</v>
      </c>
      <c r="U9" s="3">
        <v>6</v>
      </c>
      <c r="V9" s="3">
        <v>7</v>
      </c>
      <c r="W9" s="3">
        <v>1</v>
      </c>
      <c r="X9" s="3">
        <v>2</v>
      </c>
      <c r="Y9" s="3">
        <v>3</v>
      </c>
      <c r="Z9" s="3">
        <v>4</v>
      </c>
      <c r="AA9" s="3">
        <v>5</v>
      </c>
      <c r="AB9" s="3">
        <v>6</v>
      </c>
      <c r="AC9" s="3">
        <v>7</v>
      </c>
    </row>
    <row r="10" spans="1:29" s="3" customFormat="1" x14ac:dyDescent="0.2">
      <c r="A10" s="16" t="s">
        <v>21</v>
      </c>
      <c r="B10" s="3" t="s">
        <v>92</v>
      </c>
      <c r="C10" s="3" t="s">
        <v>478</v>
      </c>
      <c r="D10" s="3" t="s">
        <v>481</v>
      </c>
      <c r="E10" s="3" t="s">
        <v>484</v>
      </c>
      <c r="F10" s="3" t="s">
        <v>92</v>
      </c>
      <c r="G10" s="3" t="s">
        <v>486</v>
      </c>
      <c r="H10" s="3" t="s">
        <v>487</v>
      </c>
      <c r="I10" s="3" t="s">
        <v>491</v>
      </c>
      <c r="J10" s="3" t="s">
        <v>492</v>
      </c>
      <c r="K10" s="3" t="s">
        <v>92</v>
      </c>
      <c r="L10" s="3" t="s">
        <v>530</v>
      </c>
      <c r="M10" s="3" t="s">
        <v>497</v>
      </c>
      <c r="N10" s="3" t="s">
        <v>502</v>
      </c>
      <c r="O10" s="3" t="s">
        <v>503</v>
      </c>
      <c r="P10" s="3" t="s">
        <v>92</v>
      </c>
      <c r="Q10" s="3" t="s">
        <v>531</v>
      </c>
      <c r="R10" s="3" t="s">
        <v>486</v>
      </c>
      <c r="S10" s="3" t="s">
        <v>510</v>
      </c>
      <c r="T10" s="3" t="s">
        <v>492</v>
      </c>
      <c r="U10" s="3" t="s">
        <v>497</v>
      </c>
      <c r="V10" s="3" t="s">
        <v>502</v>
      </c>
      <c r="W10" s="3" t="s">
        <v>517</v>
      </c>
      <c r="X10" s="3" t="s">
        <v>507</v>
      </c>
      <c r="Y10" s="3" t="s">
        <v>486</v>
      </c>
      <c r="Z10" s="3" t="s">
        <v>491</v>
      </c>
      <c r="AA10" s="3" t="s">
        <v>492</v>
      </c>
      <c r="AB10" s="3" t="s">
        <v>532</v>
      </c>
      <c r="AC10" s="3" t="s">
        <v>497</v>
      </c>
    </row>
    <row r="11" spans="1:29" s="3" customFormat="1" x14ac:dyDescent="0.2">
      <c r="A11" s="16" t="s">
        <v>37</v>
      </c>
      <c r="B11" s="3" t="s">
        <v>477</v>
      </c>
      <c r="C11" s="3" t="s">
        <v>479</v>
      </c>
      <c r="D11" s="3" t="s">
        <v>482</v>
      </c>
      <c r="E11" s="3" t="s">
        <v>477</v>
      </c>
      <c r="F11" s="3" t="s">
        <v>477</v>
      </c>
      <c r="G11" s="3" t="s">
        <v>479</v>
      </c>
      <c r="H11" s="3" t="s">
        <v>488</v>
      </c>
      <c r="I11" s="3" t="s">
        <v>479</v>
      </c>
      <c r="J11" s="3" t="s">
        <v>493</v>
      </c>
      <c r="K11" s="3" t="s">
        <v>477</v>
      </c>
      <c r="L11" s="3" t="s">
        <v>479</v>
      </c>
      <c r="M11" s="3" t="s">
        <v>498</v>
      </c>
      <c r="N11" s="3" t="s">
        <v>477</v>
      </c>
      <c r="O11" s="3" t="s">
        <v>504</v>
      </c>
      <c r="P11" s="3" t="s">
        <v>477</v>
      </c>
      <c r="Q11" s="3" t="s">
        <v>508</v>
      </c>
      <c r="R11" s="3" t="s">
        <v>479</v>
      </c>
      <c r="S11" s="3" t="s">
        <v>511</v>
      </c>
      <c r="T11" s="3" t="s">
        <v>493</v>
      </c>
      <c r="U11" s="3" t="s">
        <v>513</v>
      </c>
      <c r="V11" s="3" t="s">
        <v>477</v>
      </c>
      <c r="W11" s="3" t="s">
        <v>477</v>
      </c>
      <c r="X11" s="3" t="s">
        <v>518</v>
      </c>
      <c r="Y11" s="3" t="s">
        <v>479</v>
      </c>
      <c r="Z11" s="3" t="s">
        <v>520</v>
      </c>
      <c r="AA11" s="3" t="s">
        <v>493</v>
      </c>
      <c r="AB11" s="3" t="s">
        <v>479</v>
      </c>
      <c r="AC11" s="3" t="s">
        <v>522</v>
      </c>
    </row>
    <row r="12" spans="1:29" s="3" customFormat="1" x14ac:dyDescent="0.2">
      <c r="A12" s="17"/>
      <c r="C12" s="3" t="s">
        <v>480</v>
      </c>
      <c r="D12" s="3" t="s">
        <v>483</v>
      </c>
      <c r="G12" s="3" t="s">
        <v>480</v>
      </c>
      <c r="H12" s="3" t="s">
        <v>489</v>
      </c>
      <c r="I12" s="3" t="s">
        <v>480</v>
      </c>
      <c r="J12" s="3" t="s">
        <v>494</v>
      </c>
      <c r="L12" s="3" t="s">
        <v>480</v>
      </c>
      <c r="M12" s="3" t="s">
        <v>499</v>
      </c>
      <c r="O12" s="3" t="s">
        <v>505</v>
      </c>
      <c r="Q12" s="3" t="s">
        <v>509</v>
      </c>
      <c r="R12" s="3" t="s">
        <v>480</v>
      </c>
      <c r="S12" s="3" t="s">
        <v>512</v>
      </c>
      <c r="T12" s="3" t="s">
        <v>494</v>
      </c>
      <c r="U12" s="3" t="s">
        <v>514</v>
      </c>
      <c r="X12" s="3" t="s">
        <v>519</v>
      </c>
      <c r="Y12" s="3" t="s">
        <v>480</v>
      </c>
      <c r="Z12" s="3" t="s">
        <v>521</v>
      </c>
      <c r="AA12" s="3" t="s">
        <v>494</v>
      </c>
      <c r="AB12" s="3" t="s">
        <v>480</v>
      </c>
      <c r="AC12" s="3" t="s">
        <v>513</v>
      </c>
    </row>
    <row r="13" spans="1:29" s="3" customFormat="1" x14ac:dyDescent="0.2">
      <c r="A13" s="17"/>
      <c r="H13" s="3" t="s">
        <v>490</v>
      </c>
      <c r="J13" s="3" t="s">
        <v>495</v>
      </c>
      <c r="M13" s="3" t="s">
        <v>500</v>
      </c>
      <c r="T13" s="3" t="s">
        <v>495</v>
      </c>
      <c r="U13" s="3" t="s">
        <v>515</v>
      </c>
      <c r="X13" s="3" t="s">
        <v>508</v>
      </c>
      <c r="AA13" s="3" t="s">
        <v>495</v>
      </c>
      <c r="AC13" s="3" t="s">
        <v>501</v>
      </c>
    </row>
    <row r="14" spans="1:29" s="3" customFormat="1" x14ac:dyDescent="0.2">
      <c r="A14" s="17"/>
      <c r="M14" s="3" t="s">
        <v>501</v>
      </c>
    </row>
    <row r="15" spans="1:29" s="3" customFormat="1" x14ac:dyDescent="0.2">
      <c r="A15" s="17"/>
    </row>
    <row r="16" spans="1:29"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IlAv35PrQcfO1vgt4VPXi7h7R3k8sfiBG9uOMNImRMKLsLrZiRmLXP2O8y3GE99vGGiUlOACCu/c4H1D1DGxnw==" saltValue="rEx+qF0Mh4WIpnOCRmzM4g=="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4087C-9D44-46BF-8066-5E4F1224D808}">
  <sheetPr codeName="Sheet9"/>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6" t="s">
        <v>536</v>
      </c>
      <c r="B1" s="56"/>
      <c r="C1" s="56"/>
      <c r="D1" s="56"/>
      <c r="E1" s="56"/>
      <c r="F1" s="56"/>
    </row>
    <row r="2" spans="1:7" ht="14.25" customHeight="1" x14ac:dyDescent="0.2">
      <c r="A2" s="56" t="s">
        <v>537</v>
      </c>
      <c r="B2" s="56"/>
      <c r="C2" s="56"/>
      <c r="D2" s="56"/>
      <c r="E2" s="56"/>
      <c r="F2" s="56"/>
    </row>
    <row r="4" spans="1:7" ht="51" customHeight="1" x14ac:dyDescent="0.2">
      <c r="A4" s="9" t="s">
        <v>523</v>
      </c>
      <c r="B4" s="9" t="s">
        <v>92</v>
      </c>
      <c r="C4" s="9" t="s">
        <v>486</v>
      </c>
      <c r="D4" s="9" t="s">
        <v>487</v>
      </c>
      <c r="E4" s="9" t="s">
        <v>491</v>
      </c>
      <c r="F4" s="9" t="s">
        <v>492</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5" t="s">
        <v>42</v>
      </c>
      <c r="B15" s="55"/>
      <c r="C15" s="55"/>
      <c r="D15" s="55"/>
      <c r="E15" s="55"/>
      <c r="F15" s="55"/>
    </row>
  </sheetData>
  <sheetProtection algorithmName="SHA-512" hashValue="EEZzGs003R+u/w7bmXO6H2ljCf4meSLlL/F+oTbPjGcsE+k1+f5sGMC/i+wuJWBBDvlilc/2YtU4a/1RL1Ar0w==" saltValue="ShAoaHiiDTa0SFEthOKybA==" spinCount="100000" sheet="1" objects="1" scenarios="1" formatRows="0" insertRows="0" deleteRows="0"/>
  <mergeCells count="3">
    <mergeCell ref="A15:F15"/>
    <mergeCell ref="A1:F1"/>
    <mergeCell ref="A2:F2"/>
  </mergeCells>
  <conditionalFormatting sqref="A5:A14">
    <cfRule type="expression" dxfId="13" priority="1">
      <formula>AND($A5&lt;&gt;"",COUNTIF(OFFSET(UnitListStart,1,0,UnitListCount,1),$A5)=0)</formula>
    </cfRule>
  </conditionalFormatting>
  <conditionalFormatting sqref="B5:B14">
    <cfRule type="expression" dxfId="12" priority="3">
      <formula>LEN(B5)&gt;15</formula>
    </cfRule>
  </conditionalFormatting>
  <dataValidations count="2">
    <dataValidation type="list" allowBlank="1" showErrorMessage="1" error="The selection is not valid" prompt="Select from the dropdown list" sqref="A5:A14" xr:uid="{42F90463-094A-406A-8024-B662DF255F8F}">
      <formula1>OFFSET(UnitListStart,1,0,UnitListCount,1)</formula1>
    </dataValidation>
    <dataValidation type="textLength" operator="lessThanOrEqual" allowBlank="1" showErrorMessage="1" error="The response must be 15 characters or less" prompt="Enter the SOP/GOP Index No." sqref="B5:B14" xr:uid="{4BE569DD-22FF-44E3-BEF6-5DE51DAF7C92}">
      <formula1>15</formula1>
    </dataValidation>
  </dataValidations>
  <hyperlinks>
    <hyperlink ref="A15" location="'Table of Contents'!A1" display="Go to the Table of Contents" xr:uid="{B667980C-C348-41E7-8625-5D31CEA25E4E}"/>
  </hyperlinks>
  <pageMargins left="0.5" right="0.5" top="1.35" bottom="0.5" header="0.5" footer="0.5"/>
  <pageSetup orientation="landscape" r:id="rId1"/>
  <headerFooter>
    <oddHeader>&amp;C&amp;"Times New Roman,bold"&amp;11Gas Sweetening/Sulfur Recovery Unit Attributes_x000D_Form OP-UA10_x000D_Federal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A717828A-D1A9-4152-B354-574C79A05542}">
            <xm:f>AND(C5&lt;&gt;"",COUNTIF(OFFSET(Picklist_UAcodes!G$10,1,0,Picklist_UAcodes!G$4,1),C5)=0)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BADC978-0717-402E-977B-BF76355C455F}">
          <x14:formula1>
            <xm:f>OFFSET(Picklist_UAcodes!G$10,1,0,Picklist_UAcodes!G$4,1)</xm:f>
          </x14:formula1>
          <xm:sqref>C5:F14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66769-A7C4-45A4-8C42-4290D4EC5140}">
  <sheetPr codeName="Sheet10"/>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6" t="s">
        <v>539</v>
      </c>
      <c r="B1" s="56"/>
      <c r="C1" s="56"/>
      <c r="D1" s="56"/>
      <c r="E1" s="56"/>
      <c r="F1" s="56"/>
    </row>
    <row r="2" spans="1:7" ht="14.25" customHeight="1" x14ac:dyDescent="0.2">
      <c r="A2" s="56" t="s">
        <v>537</v>
      </c>
      <c r="B2" s="56"/>
      <c r="C2" s="56"/>
      <c r="D2" s="56"/>
      <c r="E2" s="56"/>
      <c r="F2" s="56"/>
    </row>
    <row r="4" spans="1:7" ht="51" customHeight="1" x14ac:dyDescent="0.2">
      <c r="A4" s="9" t="s">
        <v>523</v>
      </c>
      <c r="B4" s="9" t="s">
        <v>92</v>
      </c>
      <c r="C4" s="9" t="s">
        <v>530</v>
      </c>
      <c r="D4" s="9" t="s">
        <v>497</v>
      </c>
      <c r="E4" s="9" t="s">
        <v>502</v>
      </c>
      <c r="F4" s="9" t="s">
        <v>503</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5" t="s">
        <v>42</v>
      </c>
      <c r="B15" s="55"/>
      <c r="C15" s="55"/>
      <c r="D15" s="55"/>
      <c r="E15" s="55"/>
      <c r="F15" s="55"/>
    </row>
  </sheetData>
  <sheetProtection algorithmName="SHA-512" hashValue="FyWGE3bHpD9EbZY9Irg9+0hxqiOZOdho9VgbgHyQ/ok26hEruimViJ7VUKSRW/Ugnh0UuEgjKLPfNqAUtAjzQg==" saltValue="LFDVqDro0wXnCDabA9cesg==" spinCount="100000" sheet="1" objects="1" scenarios="1" formatRows="0" insertRows="0" deleteRows="0"/>
  <mergeCells count="3">
    <mergeCell ref="A15:F15"/>
    <mergeCell ref="A1:F1"/>
    <mergeCell ref="A2:F2"/>
  </mergeCells>
  <conditionalFormatting sqref="A5:A14">
    <cfRule type="expression" dxfId="10" priority="1">
      <formula>AND($A5&lt;&gt;"",COUNTIF(OFFSET(UnitListStart,1,0,UnitListCount,1),$A5)=0)</formula>
    </cfRule>
  </conditionalFormatting>
  <conditionalFormatting sqref="B5:B14">
    <cfRule type="expression" dxfId="9" priority="3">
      <formula>LEN(B5)&gt;15</formula>
    </cfRule>
  </conditionalFormatting>
  <conditionalFormatting sqref="E5:E14">
    <cfRule type="expression" dxfId="7" priority="4">
      <formula>LEN(E5)&gt;14</formula>
    </cfRule>
  </conditionalFormatting>
  <dataValidations count="3">
    <dataValidation type="list" allowBlank="1" showErrorMessage="1" error="The selection is not valid" prompt="Select from the dropdown list" sqref="A5:A14" xr:uid="{6B3C5051-55A8-4387-B2EC-452850F76540}">
      <formula1>OFFSET(UnitListStart,1,0,UnitListCount,1)</formula1>
    </dataValidation>
    <dataValidation type="textLength" operator="lessThanOrEqual" allowBlank="1" showErrorMessage="1" error="The response must be 15 characters or less" prompt="Enter the SOP/GOP Index No." sqref="B5:B14" xr:uid="{CB25CDCA-9273-4167-B88A-45364852ED9A}">
      <formula1>15</formula1>
    </dataValidation>
    <dataValidation type="textLength" operator="lessThanOrEqual" allowBlank="1" showErrorMessage="1" error="The response must be 14 characters or less" prompt="Enter the Control Device ID No." sqref="E5:E14" xr:uid="{BA1AFFF0-B612-469D-B842-0F6A2E02BF4C}">
      <formula1>14</formula1>
    </dataValidation>
  </dataValidations>
  <hyperlinks>
    <hyperlink ref="A15" location="'Table of Contents'!A1" display="Go to the Table of Contents" xr:uid="{B934ED51-627B-46FE-987B-21C5FDF445A1}"/>
  </hyperlinks>
  <pageMargins left="0.5" right="0.5" top="1.35" bottom="0.5" header="0.5" footer="0.5"/>
  <pageSetup orientation="landscape" r:id="rId1"/>
  <headerFooter>
    <oddHeader>&amp;C&amp;"Times New Roman,bold"&amp;11Gas Sweetening/Sulfur Recovery Unit Attributes_x000D_Form OP-UA10_x000D_Federal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114CF92C-5F1D-412E-AE95-38409FFAB278}">
            <xm:f>AND(C5&lt;&gt;"",COUNTIF(OFFSET(Picklist_UAcodes!L$10,1,0,Picklist_UAcodes!L$4,1),C5)=0)</xm:f>
            <x14:dxf>
              <font>
                <b/>
                <i val="0"/>
              </font>
              <fill>
                <patternFill>
                  <bgColor rgb="FFEBB8B7"/>
                </patternFill>
              </fill>
            </x14:dxf>
          </x14:cfRule>
          <xm:sqref>C5:D14 F5:F14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846DB80-202E-42DB-9B2D-69265840A913}">
          <x14:formula1>
            <xm:f>OFFSET(Picklist_UAcodes!L$10,1,0,Picklist_UAcodes!L$4,1)</xm:f>
          </x14:formula1>
          <xm:sqref>F5:F14 C5:D14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088AA-F74A-4088-A63D-21CFBDC063F7}">
  <sheetPr codeName="Sheet12"/>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540</v>
      </c>
      <c r="B1" s="56"/>
      <c r="C1" s="56"/>
      <c r="D1" s="56"/>
      <c r="E1" s="56"/>
      <c r="F1" s="56"/>
      <c r="G1" s="56"/>
      <c r="H1" s="56"/>
    </row>
    <row r="2" spans="1:9" ht="28.5" customHeight="1" x14ac:dyDescent="0.2">
      <c r="A2" s="56" t="s">
        <v>541</v>
      </c>
      <c r="B2" s="56"/>
      <c r="C2" s="56"/>
      <c r="D2" s="56"/>
      <c r="E2" s="56"/>
      <c r="F2" s="56"/>
      <c r="G2" s="56"/>
      <c r="H2" s="56"/>
    </row>
    <row r="4" spans="1:9" ht="51" customHeight="1" x14ac:dyDescent="0.2">
      <c r="A4" s="9" t="s">
        <v>523</v>
      </c>
      <c r="B4" s="9" t="s">
        <v>92</v>
      </c>
      <c r="C4" s="9" t="s">
        <v>531</v>
      </c>
      <c r="D4" s="9" t="s">
        <v>486</v>
      </c>
      <c r="E4" s="9" t="s">
        <v>510</v>
      </c>
      <c r="F4" s="9" t="s">
        <v>492</v>
      </c>
      <c r="G4" s="9" t="s">
        <v>497</v>
      </c>
      <c r="H4" s="9" t="s">
        <v>502</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42</v>
      </c>
      <c r="B15" s="55"/>
      <c r="C15" s="55"/>
      <c r="D15" s="55"/>
      <c r="E15" s="55"/>
      <c r="F15" s="55"/>
      <c r="G15" s="55"/>
      <c r="H15" s="55"/>
    </row>
  </sheetData>
  <sheetProtection algorithmName="SHA-512" hashValue="aXccNfzj6hA8onl8DgE+SntuKdFISfAg0YvbPI0SIe7yoPOdVI1ZdavQZezNfneESgPjQyI9rvXFZE44bPdyFQ==" saltValue="aofbO+5Bxqf1ISiHQbkf+w==" spinCount="100000" sheet="1" objects="1" scenarios="1" formatRows="0" insertRows="0" deleteRows="0"/>
  <mergeCells count="3">
    <mergeCell ref="A15:H15"/>
    <mergeCell ref="A1:H1"/>
    <mergeCell ref="A2:H2"/>
  </mergeCells>
  <conditionalFormatting sqref="A5:A14">
    <cfRule type="expression" dxfId="6" priority="1">
      <formula>AND($A5&lt;&gt;"",COUNTIF(OFFSET(UnitListStart,1,0,UnitListCount,1),$A5)=0)</formula>
    </cfRule>
  </conditionalFormatting>
  <conditionalFormatting sqref="B5:B14">
    <cfRule type="expression" dxfId="5" priority="3">
      <formula>LEN(B5)&gt;15</formula>
    </cfRule>
  </conditionalFormatting>
  <conditionalFormatting sqref="H5:H14">
    <cfRule type="expression" dxfId="3" priority="4">
      <formula>LEN(H5)&gt;14</formula>
    </cfRule>
  </conditionalFormatting>
  <dataValidations count="3">
    <dataValidation type="list" allowBlank="1" showErrorMessage="1" error="The selection is not valid" prompt="Select from the dropdown list" sqref="A5:A14" xr:uid="{627EDBC1-D1B2-457D-A15F-57700F2E88A9}">
      <formula1>OFFSET(UnitListStart,1,0,UnitListCount,1)</formula1>
    </dataValidation>
    <dataValidation type="textLength" operator="lessThanOrEqual" allowBlank="1" showErrorMessage="1" error="The response must be 15 characters or less" prompt="Enter the SOP/GOP Index No." sqref="B5:B14" xr:uid="{9916BACB-E0F1-424E-97E0-7FB55B362FD3}">
      <formula1>15</formula1>
    </dataValidation>
    <dataValidation type="textLength" operator="lessThanOrEqual" allowBlank="1" showErrorMessage="1" error="The response must be 14 characters or less" prompt="Enter the Control Device ID No." sqref="H5:H14" xr:uid="{375F6BFB-9732-4D01-BC65-A3DE99034746}">
      <formula1>14</formula1>
    </dataValidation>
  </dataValidations>
  <hyperlinks>
    <hyperlink ref="A15" location="'Table of Contents'!A1" display="Go to the Table of Contents" xr:uid="{F24AC287-64FA-45D1-A307-6188E063DDC0}"/>
  </hyperlinks>
  <pageMargins left="0.5" right="0.5" top="1.35" bottom="0.5" header="0.5" footer="0.5"/>
  <pageSetup orientation="landscape" r:id="rId1"/>
  <headerFooter>
    <oddHeader>&amp;C&amp;"Times New Roman,bold"&amp;11Gas Sweetening/Sulfur Recovery Unit Attributes_x000D_Form OP-UA10_x000D_Federal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4BA1A959-A230-4608-82FF-BCFCBC249A40}">
            <xm:f>AND(C5&lt;&gt;"",COUNTIF(OFFSET(Picklist_UAcodes!Q$10,1,0,Picklist_UAcodes!Q$4,1),C5)=0)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40FBF43-7AC3-41A5-9177-BD9B0D13CDF9}">
          <x14:formula1>
            <xm:f>OFFSET(Picklist_UAcodes!Q$10,1,0,Picklist_UAcodes!Q$4,1)</xm:f>
          </x14:formula1>
          <xm:sqref>C5:G14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4F6D9-0DBE-4C5E-9204-1E3F90BA1316}">
  <sheetPr codeName="Sheet1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543</v>
      </c>
      <c r="B1" s="56"/>
      <c r="C1" s="56"/>
      <c r="D1" s="56"/>
      <c r="E1" s="56"/>
      <c r="F1" s="56"/>
      <c r="G1" s="56"/>
      <c r="H1" s="56"/>
    </row>
    <row r="2" spans="1:9" ht="28.5" customHeight="1" x14ac:dyDescent="0.2">
      <c r="A2" s="56" t="s">
        <v>544</v>
      </c>
      <c r="B2" s="56"/>
      <c r="C2" s="56"/>
      <c r="D2" s="56"/>
      <c r="E2" s="56"/>
      <c r="F2" s="56"/>
      <c r="G2" s="56"/>
      <c r="H2" s="56"/>
    </row>
    <row r="4" spans="1:9" ht="51" customHeight="1" x14ac:dyDescent="0.2">
      <c r="A4" s="9" t="s">
        <v>523</v>
      </c>
      <c r="B4" s="9" t="s">
        <v>517</v>
      </c>
      <c r="C4" s="9" t="s">
        <v>507</v>
      </c>
      <c r="D4" s="9" t="s">
        <v>486</v>
      </c>
      <c r="E4" s="9" t="s">
        <v>491</v>
      </c>
      <c r="F4" s="9" t="s">
        <v>492</v>
      </c>
      <c r="G4" s="9" t="s">
        <v>532</v>
      </c>
      <c r="H4" s="9" t="s">
        <v>497</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42</v>
      </c>
      <c r="B15" s="55"/>
      <c r="C15" s="55"/>
      <c r="D15" s="55"/>
      <c r="E15" s="55"/>
      <c r="F15" s="55"/>
      <c r="G15" s="55"/>
      <c r="H15" s="55"/>
    </row>
  </sheetData>
  <sheetProtection algorithmName="SHA-512" hashValue="kqQmPqgIHjAZ63k5Ab1Aif9upkWx8ODUnFey1QaxwR8QWkWMHvfpzRBxPW1X+h9fpUEn9znbOVT52R0RKqAc7w==" saltValue="d/eIsjYd+OGHhxztfr5vuQ==" spinCount="100000" sheet="1" objects="1" scenarios="1" formatRows="0" insertRows="0" deleteRows="0"/>
  <mergeCells count="3">
    <mergeCell ref="A15:H15"/>
    <mergeCell ref="A1:H1"/>
    <mergeCell ref="A2:H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6AD5EF2D-391E-4AF5-ACD2-291A6902638B}">
      <formula1>OFFSET(UnitListStart,1,0,UnitListCount,1)</formula1>
    </dataValidation>
    <dataValidation type="textLength" operator="lessThanOrEqual" allowBlank="1" showErrorMessage="1" error="The response must be 15 characters or less" prompt="Enter the GOP Index No." sqref="B5:B14" xr:uid="{B514CC50-91E1-49D2-B9DD-89E869235CE4}">
      <formula1>15</formula1>
    </dataValidation>
  </dataValidations>
  <hyperlinks>
    <hyperlink ref="A15" location="'Table of Contents'!A1" display="Go to the Table of Contents" xr:uid="{46B6E26F-A3A8-4F6B-9021-E53F7F414119}"/>
  </hyperlinks>
  <pageMargins left="0.5" right="0.5" top="1.35" bottom="0.5" header="0.5" footer="0.5"/>
  <pageSetup orientation="landscape" r:id="rId1"/>
  <headerFooter>
    <oddHeader>&amp;C&amp;"Times New Roman,bold"&amp;11Gas Sweetening/Sulfur Recovery Unit Attributes_x000D_Form OP-UA10_x000D_Federal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FAD82396-E3DF-45B4-99FA-636C6C1C5C1B}">
            <xm:f>AND(C5&lt;&gt;"",COUNTIF(OFFSET(Picklist_UAcodes!X$10,1,0,Picklist_UAcodes!X$4,1),C5)=0)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826CDF9-B09F-4B7B-A7E4-815E44085FDA}">
          <x14:formula1>
            <xm:f>OFFSET(Picklist_UAcodes!X$10,1,0,Picklist_UAcodes!X$4,1)</xm:f>
          </x14:formula1>
          <xm:sqref>C5:H14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15</v>
      </c>
      <c r="O8" s="26" t="s">
        <v>72</v>
      </c>
      <c r="P8" s="26" t="s">
        <v>12</v>
      </c>
      <c r="Q8" s="26" t="s">
        <v>43</v>
      </c>
      <c r="R8" s="26" t="s">
        <v>128</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118</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139</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140</v>
      </c>
      <c r="AP10" s="29"/>
      <c r="AQ10" s="30"/>
    </row>
    <row r="11" spans="1:43" x14ac:dyDescent="0.2">
      <c r="D11" s="28"/>
      <c r="E11" s="29"/>
      <c r="F11" s="29"/>
      <c r="G11" s="29"/>
      <c r="H11" s="29"/>
      <c r="I11" s="29" t="s">
        <v>560</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50</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Pim9AI5rCa0CNOE11SdTOR27Q1ZRerLxXZaQhJzmCM3ISWX/bh78JaAatFjZn4Fxp1V6yPwzkPcvesa5NIldVg==" saltValue="FLu83tjqHVTmWQkFmvrsOw=="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6" t="s">
        <v>86</v>
      </c>
      <c r="B1" s="56"/>
      <c r="C1" s="56"/>
      <c r="D1" s="56"/>
      <c r="E1" s="56"/>
      <c r="F1" s="56"/>
      <c r="G1" s="56"/>
      <c r="H1" s="56"/>
      <c r="I1" s="56"/>
      <c r="J1" s="56"/>
      <c r="K1" s="56"/>
      <c r="L1" s="56"/>
      <c r="M1" s="56"/>
    </row>
    <row r="2" spans="1:13" ht="14.25" x14ac:dyDescent="0.2">
      <c r="A2" s="56" t="s">
        <v>87</v>
      </c>
      <c r="B2" s="56"/>
      <c r="C2" s="56"/>
      <c r="D2" s="56"/>
      <c r="E2" s="56"/>
      <c r="F2" s="56"/>
      <c r="G2" s="56"/>
      <c r="H2" s="56"/>
      <c r="I2" s="56"/>
      <c r="J2" s="56"/>
      <c r="K2" s="56"/>
      <c r="L2" s="56"/>
      <c r="M2" s="56"/>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5" t="s">
        <v>42</v>
      </c>
      <c r="B15" s="55"/>
      <c r="C15" s="55"/>
      <c r="D15" s="55"/>
      <c r="E15" s="55"/>
      <c r="F15" s="55"/>
      <c r="G15" s="55"/>
      <c r="H15" s="55"/>
      <c r="I15" s="55"/>
      <c r="J15" s="55"/>
      <c r="K15" s="55"/>
      <c r="L15" s="55"/>
      <c r="M15" s="55"/>
    </row>
  </sheetData>
  <sheetProtection algorithmName="SHA-512" hashValue="9xKuXaMaQ+gurPLysEjol0vGC3cSIYKNhQeeJEU1a/6zb2v0H19qvR91qHjl0Wbjcq+CPrZ8EA3/MnlLBGCfIA==" saltValue="ggx4L/hA3R7izn5m3fUaaA==" spinCount="100000" sheet="1" objects="1" scenarios="1" formatRows="0" insertRows="0" deleteRows="0"/>
  <mergeCells count="3">
    <mergeCell ref="A15:M15"/>
    <mergeCell ref="A1:M1"/>
    <mergeCell ref="A2:M2"/>
  </mergeCells>
  <phoneticPr fontId="1" type="noConversion"/>
  <conditionalFormatting sqref="A5:A14">
    <cfRule type="expression" dxfId="36"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Roman,bold"&amp;11Gas Sweetening/Sulfur Recovery Unit Attributes_x000D_Form OP-UA10_x000D_Federal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2991E-F0BD-4181-ABA7-59D78A96F7C5}">
  <sheetPr codeName="Sheet1"/>
  <dimension ref="A1:B28"/>
  <sheetViews>
    <sheetView showGridLines="0" tabSelected="1" zoomScaleNormal="100" workbookViewId="0"/>
  </sheetViews>
  <sheetFormatPr defaultColWidth="0" defaultRowHeight="12.75" zeroHeight="1" x14ac:dyDescent="0.2"/>
  <cols>
    <col min="1" max="1" width="106.83203125" style="50" customWidth="1"/>
    <col min="2" max="2" width="5.83203125" style="37" customWidth="1"/>
    <col min="3" max="16384" width="9.33203125" style="37" hidden="1"/>
  </cols>
  <sheetData>
    <row r="1" spans="1:1" x14ac:dyDescent="0.2">
      <c r="A1" s="36" t="s">
        <v>473</v>
      </c>
    </row>
    <row r="2" spans="1:1" x14ac:dyDescent="0.2">
      <c r="A2" s="36" t="s">
        <v>0</v>
      </c>
    </row>
    <row r="3" spans="1:1" x14ac:dyDescent="0.2">
      <c r="A3" s="36" t="s">
        <v>38</v>
      </c>
    </row>
    <row r="4" spans="1:1" ht="20.100000000000001" customHeight="1" x14ac:dyDescent="0.2">
      <c r="A4" s="38"/>
    </row>
    <row r="5" spans="1:1" ht="18" customHeight="1" x14ac:dyDescent="0.2">
      <c r="A5" s="39" t="s">
        <v>474</v>
      </c>
    </row>
    <row r="6" spans="1:1" ht="365.1" customHeight="1" x14ac:dyDescent="0.2">
      <c r="A6" s="40" t="s">
        <v>561</v>
      </c>
    </row>
    <row r="7" spans="1:1" ht="18" customHeight="1" x14ac:dyDescent="0.2">
      <c r="A7" s="39" t="s">
        <v>101</v>
      </c>
    </row>
    <row r="8" spans="1:1" s="41" customFormat="1" ht="15" customHeight="1" x14ac:dyDescent="0.2">
      <c r="A8" s="53" t="s">
        <v>10</v>
      </c>
    </row>
    <row r="9" spans="1:1" ht="117.95" customHeight="1" x14ac:dyDescent="0.2">
      <c r="A9" s="42" t="s">
        <v>547</v>
      </c>
    </row>
    <row r="10" spans="1:1" ht="15" customHeight="1" x14ac:dyDescent="0.2">
      <c r="A10" s="54" t="s">
        <v>11</v>
      </c>
    </row>
    <row r="11" spans="1:1" ht="210" customHeight="1" x14ac:dyDescent="0.2">
      <c r="A11" s="42" t="s">
        <v>548</v>
      </c>
    </row>
    <row r="12" spans="1:1" ht="15" customHeight="1" x14ac:dyDescent="0.2">
      <c r="A12" s="54" t="s">
        <v>90</v>
      </c>
    </row>
    <row r="13" spans="1:1" ht="57.95" customHeight="1" x14ac:dyDescent="0.2">
      <c r="A13" s="42" t="s">
        <v>566</v>
      </c>
    </row>
    <row r="14" spans="1:1" ht="15" customHeight="1" x14ac:dyDescent="0.2">
      <c r="A14" s="54" t="s">
        <v>33</v>
      </c>
    </row>
    <row r="15" spans="1:1" ht="110.1" customHeight="1" x14ac:dyDescent="0.2">
      <c r="A15" s="42" t="s">
        <v>555</v>
      </c>
    </row>
    <row r="16" spans="1:1" ht="15" customHeight="1" x14ac:dyDescent="0.2">
      <c r="A16" s="51" t="s">
        <v>562</v>
      </c>
    </row>
    <row r="17" spans="1:1" ht="204.95" customHeight="1" x14ac:dyDescent="0.2">
      <c r="A17" s="42" t="s">
        <v>556</v>
      </c>
    </row>
    <row r="18" spans="1:1" s="44" customFormat="1" ht="18" customHeight="1" x14ac:dyDescent="0.2">
      <c r="A18" s="43" t="s">
        <v>549</v>
      </c>
    </row>
    <row r="19" spans="1:1" ht="18" customHeight="1" x14ac:dyDescent="0.2">
      <c r="A19" s="42" t="s">
        <v>550</v>
      </c>
    </row>
    <row r="20" spans="1:1" s="47" customFormat="1" ht="18" customHeight="1" x14ac:dyDescent="0.2">
      <c r="A20" s="49" t="s">
        <v>551</v>
      </c>
    </row>
    <row r="21" spans="1:1" ht="18" customHeight="1" x14ac:dyDescent="0.2">
      <c r="A21" s="52" t="s">
        <v>81</v>
      </c>
    </row>
    <row r="22" spans="1:1" ht="18" customHeight="1" x14ac:dyDescent="0.2">
      <c r="A22" s="45" t="s">
        <v>563</v>
      </c>
    </row>
    <row r="23" spans="1:1" s="47" customFormat="1" ht="18" customHeight="1" x14ac:dyDescent="0.2">
      <c r="A23" s="46" t="s">
        <v>552</v>
      </c>
    </row>
    <row r="24" spans="1:1" ht="18" customHeight="1" x14ac:dyDescent="0.2">
      <c r="A24" s="48" t="s">
        <v>553</v>
      </c>
    </row>
    <row r="25" spans="1:1" s="47" customFormat="1" ht="18" customHeight="1" x14ac:dyDescent="0.2">
      <c r="A25" s="46" t="s">
        <v>564</v>
      </c>
    </row>
    <row r="26" spans="1:1" ht="18" customHeight="1" x14ac:dyDescent="0.2">
      <c r="A26" s="48" t="s">
        <v>554</v>
      </c>
    </row>
    <row r="27" spans="1:1" s="47" customFormat="1" ht="18" customHeight="1" x14ac:dyDescent="0.2">
      <c r="A27" s="49" t="s">
        <v>565</v>
      </c>
    </row>
    <row r="28" spans="1:1" x14ac:dyDescent="0.2"/>
  </sheetData>
  <sheetProtection algorithmName="SHA-512" hashValue="djVz50/6Wf/HZe3F/7FP00WMmhoaTbGTDdFhmIeZNXlDUnI7cXD43/WHnciLOxOJMu24fasQno0Ep+ZUx1Unxw==" saltValue="0GNJaWwuYs4apP2ZGv/Z9A==" spinCount="100000" sheet="1" objects="1" scenarios="1" formatRows="0" insertRows="0" deleteRows="0"/>
  <hyperlinks>
    <hyperlink ref="A20" r:id="rId1" xr:uid="{12856876-9F22-4B48-B456-5C937C19995D}"/>
    <hyperlink ref="A8" location="'General Information'!A1" display="General Information" xr:uid="{6394896D-817F-457D-AAC3-F2C84BA56B8B}"/>
    <hyperlink ref="A10" location="'Table of Contents'!A1" display="Table of Contents" xr:uid="{0D3834EF-5EAD-4AFC-BC45-2257793FF48D}"/>
    <hyperlink ref="A14" location="'OP-REQ2'!A1" display="OP-REQ2" xr:uid="{3FF61292-5BB3-495C-83CC-FADE4E99BBCF}"/>
    <hyperlink ref="A12" location="'OP-SUM Table 1'!A1" display="OP-SUM Table 1" xr:uid="{669C1C39-E2E1-4986-B04E-9654B8FF5358}"/>
    <hyperlink ref="A16" location="'Page 1'!A1" display="Pages begin with Page 1:" xr:uid="{C8B4F776-2D96-405F-956C-C75115C2393C}"/>
    <hyperlink ref="A18" r:id="rId2" xr:uid="{E9F42EAF-B1B6-47FF-B2C3-35FF6DF40986}"/>
    <hyperlink ref="A27" r:id="rId3" xr:uid="{D62454A8-3C28-49B5-81F0-9E17DB884F79}"/>
    <hyperlink ref="A25" r:id="rId4" xr:uid="{7EDF6AFA-E502-4D6F-817E-80192FE4435E}"/>
    <hyperlink ref="A23" r:id="rId5" xr:uid="{8278F7F0-B800-47BC-856B-2A3540D90DA7}"/>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7" t="s">
        <v>476</v>
      </c>
      <c r="B1" s="57"/>
    </row>
    <row r="2" spans="1:2" ht="14.25" x14ac:dyDescent="0.2">
      <c r="A2" s="57" t="s">
        <v>529</v>
      </c>
      <c r="B2" s="57"/>
    </row>
    <row r="3" spans="1:2" ht="14.25" x14ac:dyDescent="0.2">
      <c r="A3" s="57" t="s">
        <v>0</v>
      </c>
      <c r="B3" s="57"/>
    </row>
    <row r="4" spans="1:2" ht="14.25" x14ac:dyDescent="0.2">
      <c r="A4" s="57" t="s">
        <v>38</v>
      </c>
      <c r="B4" s="57"/>
    </row>
    <row r="5" spans="1:2" ht="14.25" x14ac:dyDescent="0.2">
      <c r="A5" s="56"/>
      <c r="B5" s="56"/>
    </row>
    <row r="6" spans="1:2" ht="14.25" x14ac:dyDescent="0.2">
      <c r="A6" s="56" t="s">
        <v>10</v>
      </c>
      <c r="B6" s="56"/>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78</v>
      </c>
      <c r="B19" s="12" t="s">
        <v>557</v>
      </c>
    </row>
    <row r="20" spans="1:2" ht="18" customHeight="1" x14ac:dyDescent="0.2">
      <c r="A20" s="2" t="s">
        <v>77</v>
      </c>
      <c r="B20" s="13" t="s">
        <v>546</v>
      </c>
    </row>
    <row r="21" spans="1:2" ht="18" customHeight="1" x14ac:dyDescent="0.2">
      <c r="A21" s="2" t="s">
        <v>88</v>
      </c>
      <c r="B21" s="13" t="s">
        <v>558</v>
      </c>
    </row>
    <row r="22" spans="1:2" ht="18" customHeight="1" x14ac:dyDescent="0.2">
      <c r="A22" s="2" t="s">
        <v>89</v>
      </c>
      <c r="B22" s="13" t="s">
        <v>559</v>
      </c>
    </row>
    <row r="23" spans="1:2" ht="35.1" customHeight="1" x14ac:dyDescent="0.2">
      <c r="A23" s="2"/>
      <c r="B23" s="13" t="s">
        <v>79</v>
      </c>
    </row>
    <row r="24" spans="1:2" ht="15" customHeight="1" x14ac:dyDescent="0.2"/>
  </sheetData>
  <sheetProtection algorithmName="SHA-512" hashValue="DbrqE1JCOzi4Gz97ahT7jr310rdO/UYcUSbTSIZCYCtdPq/oHahHSxZkngix7/RRy+hHWCEODg7e2I3y6hAhKw==" saltValue="gCH+6WkIF4SZ86PGltCHEQ==" spinCount="100000" sheet="1" objects="1" scenarios="1" formatRows="0" insertRows="0" deleteRows="0"/>
  <mergeCells count="6">
    <mergeCell ref="A1:B1"/>
    <mergeCell ref="A2:B2"/>
    <mergeCell ref="A3:B3"/>
    <mergeCell ref="A6:B6"/>
    <mergeCell ref="A4:B4"/>
    <mergeCell ref="A5:B5"/>
  </mergeCells>
  <conditionalFormatting sqref="B13">
    <cfRule type="expression" dxfId="35" priority="1">
      <formula>LEN($B$13)&gt;70</formula>
    </cfRule>
  </conditionalFormatting>
  <conditionalFormatting sqref="B14">
    <cfRule type="expression" dxfId="34" priority="2">
      <formula>AND($B$14&lt;&gt;"",COUNTIF(rg1_Pmt_Type,$B$14)=0)</formula>
    </cfRule>
  </conditionalFormatting>
  <conditionalFormatting sqref="B15">
    <cfRule type="expression" dxfId="33" priority="3">
      <formula>AND($B$15&lt;&gt;"",COUNTIF(rg1_Proj_Type,$B$15)=0)</formula>
    </cfRule>
  </conditionalFormatting>
  <conditionalFormatting sqref="B16">
    <cfRule type="expression" dxfId="32"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1"/>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6" t="s">
        <v>11</v>
      </c>
      <c r="B1" s="56"/>
      <c r="C1" s="56"/>
      <c r="D1" s="56"/>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17.100000000000001" customHeight="1" x14ac:dyDescent="0.2">
      <c r="A6" s="10" t="s">
        <v>84</v>
      </c>
      <c r="B6" s="10" t="s">
        <v>535</v>
      </c>
      <c r="C6" s="8" t="s">
        <v>524</v>
      </c>
      <c r="D6" s="11" t="str">
        <f ca="1">IF(COUNTA(INDIRECT("'" &amp; TOC[[#This Row],[Page]] &amp; "'!$A$4:$C$8"))&gt;3,"Yes","")</f>
        <v/>
      </c>
    </row>
    <row r="7" spans="1:4" ht="30" customHeight="1" x14ac:dyDescent="0.2">
      <c r="A7" s="10" t="s">
        <v>485</v>
      </c>
      <c r="B7" s="10" t="s">
        <v>538</v>
      </c>
      <c r="C7" s="8" t="s">
        <v>525</v>
      </c>
      <c r="D7" s="11" t="str">
        <f ca="1">IF(COUNTA(INDIRECT("'" &amp; TOC[[#This Row],[Page]] &amp; "'!$A$4:$C$8"))&gt;3,"Yes","")</f>
        <v/>
      </c>
    </row>
    <row r="8" spans="1:4" ht="30" customHeight="1" x14ac:dyDescent="0.2">
      <c r="A8" s="10" t="s">
        <v>496</v>
      </c>
      <c r="B8" s="10" t="s">
        <v>538</v>
      </c>
      <c r="C8" s="8" t="s">
        <v>526</v>
      </c>
      <c r="D8" s="11" t="str">
        <f ca="1">IF(COUNTA(INDIRECT("'" &amp; TOC[[#This Row],[Page]] &amp; "'!$A$4:$C$8"))&gt;3,"Yes","")</f>
        <v/>
      </c>
    </row>
    <row r="9" spans="1:4" ht="42.95" customHeight="1" x14ac:dyDescent="0.2">
      <c r="A9" s="10" t="s">
        <v>506</v>
      </c>
      <c r="B9" s="10" t="s">
        <v>542</v>
      </c>
      <c r="C9" s="8" t="s">
        <v>527</v>
      </c>
      <c r="D9" s="11" t="str">
        <f ca="1">IF(COUNTA(INDIRECT("'" &amp; TOC[[#This Row],[Page]] &amp; "'!$A$4:$C$8"))&gt;3,"Yes","")</f>
        <v/>
      </c>
    </row>
    <row r="10" spans="1:4" ht="53.1" customHeight="1" x14ac:dyDescent="0.2">
      <c r="A10" s="10" t="s">
        <v>516</v>
      </c>
      <c r="B10" s="10" t="s">
        <v>545</v>
      </c>
      <c r="C10" s="8" t="s">
        <v>528</v>
      </c>
      <c r="D10" s="11" t="str">
        <f ca="1">IF(COUNTA(INDIRECT("'" &amp; TOC[[#This Row],[Page]] &amp; "'!$A$4:$C$8"))&gt;3,"Yes","")</f>
        <v/>
      </c>
    </row>
    <row r="11" spans="1:4" x14ac:dyDescent="0.2"/>
  </sheetData>
  <sheetProtection algorithmName="SHA-512" hashValue="ZfNtEFDaO54BNXDPGZFUFp3RSVUc2sG4Bp63qmSflDsQ0A1bqvNmBDjRXwxUVjDWPp+tQI5CD4bWMG6iHf7lmA==" saltValue="CWhSJCKELgfKt9GqFh6kx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940BE661-059A-4B5D-8570-077536B29785}"/>
    <hyperlink ref="C7" location="'Page 2'!A1" display="Page 2" xr:uid="{BDA926BE-06EA-45DB-9B97-189ECB67D8E5}"/>
    <hyperlink ref="C8" location="'Page 3'!A1" display="Page 3" xr:uid="{1715D9B2-2E77-4302-84A4-00EA309EB81F}"/>
    <hyperlink ref="C9" location="'Page 4'!A1" display="Page 4" xr:uid="{49FF8B68-6659-42BC-A04B-05D02B5100C6}"/>
    <hyperlink ref="C10" location="'Page 5'!A1" display="Page 5" xr:uid="{F7085173-9FFB-44AF-9CD6-D9D333BA4645}"/>
  </hyperlinks>
  <pageMargins left="0.5" right="0.5" top="1.5" bottom="0.5" header="0.5" footer="0.5"/>
  <pageSetup orientation="portrait" r:id="rId1"/>
  <headerFooter>
    <oddHeader>&amp;C&amp;"Times New Roman,bold"&amp;11Gas Sweetening/Sulfur Recovery Unit Attributes_x000D_Form OP-UA10_x000D_Federal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6" t="s">
        <v>83</v>
      </c>
      <c r="B1" s="56"/>
      <c r="C1" s="56"/>
      <c r="D1" s="56"/>
      <c r="E1" s="56"/>
      <c r="F1" s="56"/>
      <c r="G1" s="56"/>
      <c r="H1" s="56"/>
      <c r="I1" s="56"/>
      <c r="J1" s="56"/>
      <c r="K1" s="56"/>
    </row>
    <row r="2" spans="1:16" ht="14.25" x14ac:dyDescent="0.2">
      <c r="A2" s="56" t="s">
        <v>84</v>
      </c>
      <c r="B2" s="56"/>
      <c r="C2" s="56"/>
      <c r="D2" s="56"/>
      <c r="E2" s="56"/>
      <c r="F2" s="56"/>
      <c r="G2" s="56"/>
      <c r="H2" s="56"/>
      <c r="I2" s="56"/>
      <c r="J2" s="56"/>
      <c r="K2" s="56"/>
    </row>
    <row r="3" spans="1:16" x14ac:dyDescent="0.2">
      <c r="N3" s="14">
        <f>MAX(OP_SUM["Unit3"])</f>
        <v>0</v>
      </c>
      <c r="O3" s="14"/>
    </row>
    <row r="4" spans="1:16" ht="45" customHeight="1" x14ac:dyDescent="0.2">
      <c r="A4" s="9" t="s">
        <v>15</v>
      </c>
      <c r="B4" s="9" t="s">
        <v>72</v>
      </c>
      <c r="C4" s="9" t="s">
        <v>523</v>
      </c>
      <c r="D4" s="9" t="s">
        <v>43</v>
      </c>
      <c r="E4" s="9" t="s">
        <v>567</v>
      </c>
      <c r="F4" s="9" t="s">
        <v>13</v>
      </c>
      <c r="G4" s="9" t="s">
        <v>14</v>
      </c>
      <c r="H4" s="9" t="s">
        <v>44</v>
      </c>
      <c r="I4" s="9" t="s">
        <v>73</v>
      </c>
      <c r="J4" s="9" t="s">
        <v>45</v>
      </c>
      <c r="K4" s="9" t="s">
        <v>82</v>
      </c>
      <c r="L4" s="21" t="s">
        <v>114</v>
      </c>
      <c r="M4" s="21" t="s">
        <v>115</v>
      </c>
      <c r="N4" s="21" t="s">
        <v>116</v>
      </c>
      <c r="O4" s="21" t="s">
        <v>117</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5" t="s">
        <v>42</v>
      </c>
      <c r="B20" s="55"/>
      <c r="C20" s="55"/>
      <c r="D20" s="55"/>
      <c r="E20" s="55"/>
      <c r="F20" s="55"/>
      <c r="G20" s="55"/>
      <c r="H20" s="55"/>
      <c r="I20" s="55"/>
      <c r="J20" s="55"/>
      <c r="K20" s="55"/>
    </row>
  </sheetData>
  <sheetProtection algorithmName="SHA-512" hashValue="GUm09Ce0vYUqu4/VfGKUgmu/IOuVO1HaXQMAnMDcegMrfblOWlYraacAA6t1/PLklDqJ3Z3ak4Qo/5bOvnjaFw==" saltValue="H6LLVcT44l3EOMdeh8x47A==" spinCount="100000" sheet="1" objects="1" scenarios="1" formatRows="0" insertRows="0" deleteRows="0"/>
  <mergeCells count="3">
    <mergeCell ref="A20:K20"/>
    <mergeCell ref="A1:K1"/>
    <mergeCell ref="A2:K2"/>
  </mergeCells>
  <phoneticPr fontId="1" type="noConversion"/>
  <conditionalFormatting sqref="B5:B19">
    <cfRule type="expression" dxfId="30" priority="2">
      <formula>AND($B5&lt;&gt;"",ISNUMBER($B5)=FALSE)</formula>
    </cfRule>
  </conditionalFormatting>
  <conditionalFormatting sqref="C5:D19">
    <cfRule type="expression" dxfId="29" priority="3">
      <formula>LEN(C5)&gt;14</formula>
    </cfRule>
  </conditionalFormatting>
  <conditionalFormatting sqref="E5:E19">
    <cfRule type="expression" dxfId="28" priority="4">
      <formula>LEN($E5)&gt;50</formula>
    </cfRule>
  </conditionalFormatting>
  <conditionalFormatting sqref="I5:I19">
    <cfRule type="expression" dxfId="27" priority="5">
      <formula>LEN($I5)&gt;25</formula>
    </cfRule>
  </conditionalFormatting>
  <conditionalFormatting sqref="J5:J19">
    <cfRule type="expression" dxfId="26" priority="6">
      <formula>LEN($J5)&gt;8</formula>
    </cfRule>
  </conditionalFormatting>
  <conditionalFormatting sqref="K5:K19">
    <cfRule type="expression" dxfId="25"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Roman,bold"&amp;11Gas Sweetening/Sulfur Recovery Unit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6" t="s">
        <v>85</v>
      </c>
      <c r="B1" s="56"/>
      <c r="C1" s="56"/>
      <c r="D1" s="56"/>
      <c r="E1" s="56"/>
      <c r="F1" s="56"/>
    </row>
    <row r="2" spans="1:7" ht="14.25" x14ac:dyDescent="0.2">
      <c r="A2" s="20"/>
    </row>
    <row r="4" spans="1:7" ht="45" customHeight="1" x14ac:dyDescent="0.2">
      <c r="A4" s="9" t="s">
        <v>15</v>
      </c>
      <c r="B4" s="9" t="s">
        <v>72</v>
      </c>
      <c r="C4" s="9" t="s">
        <v>523</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5" t="s">
        <v>42</v>
      </c>
      <c r="B20" s="55"/>
      <c r="C20" s="55"/>
      <c r="D20" s="55"/>
      <c r="E20" s="55"/>
      <c r="F20" s="55"/>
    </row>
  </sheetData>
  <sheetProtection algorithmName="SHA-512" hashValue="WxzIA3KJFMvrN/rS7kH/kpsZop9oYXhbagzPffV8Rk7Qdhw2Bkd0LYUbmnX6w1AzzeiGtqxND6Tojt4oKiYGrA==" saltValue="xNUfgd0qYut0d8gquyKIOg==" spinCount="100000" sheet="1" objects="1" scenarios="1" formatRows="0" insertRows="0" deleteRows="0"/>
  <mergeCells count="2">
    <mergeCell ref="A1:F1"/>
    <mergeCell ref="A20:F20"/>
  </mergeCells>
  <phoneticPr fontId="1" type="noConversion"/>
  <conditionalFormatting sqref="B5:B19">
    <cfRule type="expression" dxfId="23" priority="2">
      <formula>AND($B5&lt;&gt;"",ISNUMBER($B5)=FALSE)</formula>
    </cfRule>
  </conditionalFormatting>
  <conditionalFormatting sqref="C5:C19">
    <cfRule type="expression" dxfId="22" priority="4">
      <formula>AND($C5&lt;&gt;"",COUNTIF(OFFSET(UnitListStart,1,0,UnitListCount,1),$C5)=0)</formula>
    </cfRule>
  </conditionalFormatting>
  <conditionalFormatting sqref="D5:D19">
    <cfRule type="expression" dxfId="21" priority="5">
      <formula>LEN($D5)&gt;50</formula>
    </cfRule>
  </conditionalFormatting>
  <conditionalFormatting sqref="E5:E19">
    <cfRule type="expression" dxfId="19" priority="8">
      <formula>LEN($E5)&gt;36</formula>
    </cfRule>
  </conditionalFormatting>
  <conditionalFormatting sqref="F5:F19">
    <cfRule type="expression" dxfId="18"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Roman,bold"&amp;11Gas Sweetening/Sulfur Recovery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A2433-19F3-434D-9DF4-0E401E35B618}">
  <sheetPr codeName="Sheet3"/>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s>
  <sheetData>
    <row r="1" spans="1:6" ht="14.25" x14ac:dyDescent="0.2">
      <c r="A1" s="56" t="s">
        <v>533</v>
      </c>
      <c r="B1" s="56"/>
      <c r="C1" s="56"/>
      <c r="D1" s="56"/>
      <c r="E1" s="56"/>
    </row>
    <row r="2" spans="1:6" ht="14.25" customHeight="1" x14ac:dyDescent="0.2">
      <c r="A2" s="56" t="s">
        <v>534</v>
      </c>
      <c r="B2" s="56"/>
      <c r="C2" s="56"/>
      <c r="D2" s="56"/>
      <c r="E2" s="56"/>
    </row>
    <row r="4" spans="1:6" ht="51" customHeight="1" x14ac:dyDescent="0.2">
      <c r="A4" s="9" t="s">
        <v>523</v>
      </c>
      <c r="B4" s="9" t="s">
        <v>92</v>
      </c>
      <c r="C4" s="9" t="s">
        <v>478</v>
      </c>
      <c r="D4" s="9" t="s">
        <v>481</v>
      </c>
      <c r="E4" s="9" t="s">
        <v>484</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5" t="s">
        <v>42</v>
      </c>
      <c r="B15" s="55"/>
      <c r="C15" s="55"/>
      <c r="D15" s="55"/>
      <c r="E15" s="55"/>
    </row>
  </sheetData>
  <sheetProtection algorithmName="SHA-512" hashValue="fhS15YCJnGdl8EZOJo45bePs7FLo4i6FBlSLs5E4fufp05Dsztas/O3KXyhycsl262M/kXf8HVQDJ9KBsADV3w==" saltValue="daxIaSHV43os1PCErspqlw==" spinCount="100000" sheet="1" objects="1" scenarios="1" formatRows="0" insertRows="0" deleteRows="0"/>
  <mergeCells count="3">
    <mergeCell ref="A15:E15"/>
    <mergeCell ref="A1:E1"/>
    <mergeCell ref="A2:E2"/>
  </mergeCells>
  <conditionalFormatting sqref="A5:A14">
    <cfRule type="expression" dxfId="17" priority="1">
      <formula>AND($A5&lt;&gt;"",COUNTIF(OFFSET(UnitListStart,1,0,UnitListCount,1),$A5)=0)</formula>
    </cfRule>
  </conditionalFormatting>
  <conditionalFormatting sqref="B5:B14">
    <cfRule type="expression" dxfId="16" priority="3">
      <formula>LEN(B5)&gt;15</formula>
    </cfRule>
  </conditionalFormatting>
  <conditionalFormatting sqref="E5:E14">
    <cfRule type="expression" dxfId="14" priority="4">
      <formula>LEN(E5)&gt;10</formula>
    </cfRule>
  </conditionalFormatting>
  <dataValidations count="3">
    <dataValidation type="list" allowBlank="1" showErrorMessage="1" error="The selection is not valid" prompt="Select from the dropdown list" sqref="A5:A14" xr:uid="{AB6AFA2E-8FDB-4430-B7B8-1B51866B4A80}">
      <formula1>OFFSET(UnitListStart,1,0,UnitListCount,1)</formula1>
    </dataValidation>
    <dataValidation type="textLength" operator="lessThanOrEqual" allowBlank="1" showErrorMessage="1" error="The response must be 15 characters or less" prompt="Enter the SOP/GOP Index No." sqref="B5:B14" xr:uid="{AE6CA1F6-2065-46F0-B43B-E887D252DBC9}">
      <formula1>15</formula1>
    </dataValidation>
    <dataValidation type="textLength" operator="lessThanOrEqual" allowBlank="1" showErrorMessage="1" error="The response must be 10 characters or less" prompt="Enter the Emission Point ID No." sqref="E5:E14" xr:uid="{CDD8DEE8-3D3D-41B8-97DB-4E03AE75389B}">
      <formula1>10</formula1>
    </dataValidation>
  </dataValidations>
  <hyperlinks>
    <hyperlink ref="A15" location="'Table of Contents'!A1" display="Go to the Table of Contents" xr:uid="{44649AC8-CCE2-4432-88AC-3C4A6BA6B7DC}"/>
  </hyperlinks>
  <pageMargins left="0.5" right="0.5" top="1.35" bottom="0.5" header="0.5" footer="0.5"/>
  <pageSetup orientation="landscape" r:id="rId1"/>
  <headerFooter>
    <oddHeader>&amp;C&amp;"Times New Roman,bold"&amp;11Gas Sweetening/Sulfur Recovery Unit Attributes_x000D_Form OP-UA10_x000D_Federal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D94697AC-AB8A-4A1B-A0BB-F2268027CB50}">
            <xm:f>AND(C5&lt;&gt;"",COUNTIF(OFFSET(Picklist_UAcodes!C$10,1,0,Picklist_UAcodes!C$4,1),C5)=0)</xm:f>
            <x14:dxf>
              <font>
                <b/>
                <i val="0"/>
              </font>
              <fill>
                <patternFill>
                  <bgColor rgb="FFEBB8B7"/>
                </patternFill>
              </fill>
            </x14:dxf>
          </x14:cfRule>
          <xm:sqref>C5:D14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2F9BFBF-0B41-4F71-9177-39636D46E5E3}">
          <x14:formula1>
            <xm:f>OFFSET(Picklist_UAcodes!C$10,1,0,Picklist_UAcodes!C$4,1)</xm:f>
          </x14:formula1>
          <xm:sqref>C5:D14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Instructions</vt:lpstr>
      <vt:lpstr>General Information</vt:lpstr>
      <vt:lpstr>Table of Contents</vt:lpstr>
      <vt:lpstr>OP-SUM Table 1</vt:lpstr>
      <vt:lpstr>OP-REQ2</vt:lpstr>
      <vt:lpstr>Page 1</vt:lpstr>
      <vt:lpstr>Page 2</vt:lpstr>
      <vt:lpstr>Page 3</vt:lpstr>
      <vt:lpstr>Page 4</vt:lpstr>
      <vt:lpstr>Page 5</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10037 - OP-UA10 - Gas Sweetening/Sulfur Recovery Unit Attributes</dc:title>
  <dc:creator>TCEQ</dc:creator>
  <cp:keywords>UA10 07/22</cp:keywords>
  <cp:lastModifiedBy>Traci Spencer</cp:lastModifiedBy>
  <cp:lastPrinted>2024-05-08T14:58:09Z</cp:lastPrinted>
  <dcterms:created xsi:type="dcterms:W3CDTF">2021-12-07T15:36:18Z</dcterms:created>
  <dcterms:modified xsi:type="dcterms:W3CDTF">2025-06-26T13:24:50Z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UA10</vt:lpwstr>
  </property>
  <property fmtid="{D5CDD505-2E9C-101B-9397-08002B2CF9AE}" pid="3" name="Version Date">
    <vt:lpwstr>7/1/2025</vt:lpwstr>
  </property>
  <property fmtid="{D5CDD505-2E9C-101B-9397-08002B2CF9AE}" pid="4" name="Version Number">
    <vt:lpwstr>1.0</vt:lpwstr>
  </property>
</Properties>
</file>