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B51EBF2D-3435-436B-9353-4ED45630CAF1}" xr6:coauthVersionLast="47" xr6:coauthVersionMax="47" xr10:uidLastSave="{00000000-0000-0000-0000-000000000000}"/>
  <workbookProtection workbookAlgorithmName="SHA-512" workbookHashValue="7imcosXEgGXsOTZw9lpLUN/C9ZJWTmo3944BKhx1QLHOup7UOvNjj32LRft/x8Pi/rAbia5DNOzskkODyj3cow==" workbookSaltValue="yIwcnYiyieWpI0F8TNSBLw=="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7" r:id="rId4"/>
    <sheet name="General Information" sheetId="5" r:id="rId5"/>
    <sheet name="Table of Contents" sheetId="6" r:id="rId6"/>
    <sheet name="OP-SUM Table 1" sheetId="7" r:id="rId7"/>
    <sheet name="OP-REQ2" sheetId="8" r:id="rId8"/>
    <sheet name="Page 1" sheetId="15" r:id="rId9"/>
    <sheet name="Page 2" sheetId="16" r:id="rId10"/>
  </sheets>
  <externalReferences>
    <externalReference r:id="rId1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<sst xmlns="http://schemas.openxmlformats.org/spreadsheetml/2006/main" count="694" uniqueCount="554">
  <si>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</si>
  <si>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</si>
  <si>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</si>
  <si>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</si>
  <si>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</si>
  <si>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</si>
  <si>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</si>
  <si>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</si>
  <si>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</si>
  <si>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</si>
  <si>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</si>
  <si>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</si>
  <si>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</si>
  <si>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</si>
  <si>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</si>
  <si>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</si>
  <si>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</si>
  <si>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</si>
  <si>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</si>
  <si>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</si>
  <si>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</si>
  <si>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</si>
  <si>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</si>
  <si>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</si>
  <si>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</si>
  <si>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</si>
  <si>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</si>
  <si>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</si>
  <si>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</si>
  <si>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</si>
  <si>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</si>
  <si>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</si>
  <si>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</si>
  <si>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</si>
  <si>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</si>
  <si>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</si>
  <si>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</si>
  <si>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</si>
  <si>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</si>
  <si>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</si>
  <si>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</si>
  <si>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</si>
  <si>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</si>
  <si>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</si>
  <si>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</si>
  <si>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</si>
  <si>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</si>
  <si>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</si>
  <si>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</si>
  <si>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</si>
  <si>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</si>
  <si>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</si>
  <si>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</si>
  <si>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</si>
  <si>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</si>
  <si>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</si>
  <si>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</si>
  <si>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</si>
  <si>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</si>
  <si>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</si>
  <si>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</si>
  <si>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</si>
  <si>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</si>
  <si>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</si>
  <si>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</si>
  <si>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</si>
  <si>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</si>
  <si>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</si>
  <si>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</si>
  <si>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</si>
  <si>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</si>
  <si>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</si>
  <si>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</si>
  <si>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</si>
  <si>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</si>
  <si>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</si>
  <si>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</si>
  <si>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</si>
  <si>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</si>
  <si>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</si>
  <si>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</si>
  <si>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</si>
  <si>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</si>
  <si>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</si>
  <si>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</si>
  <si>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</si>
  <si>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</si>
  <si>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</si>
  <si>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</si>
  <si>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</si>
  <si>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</si>
  <si>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</si>
  <si>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</si>
  <si>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</si>
  <si>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</si>
  <si>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</si>
  <si>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</si>
  <si>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</si>
  <si>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</si>
  <si>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</si>
  <si>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</si>
  <si>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</si>
  <si>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</si>
  <si>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</si>
  <si>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</si>
  <si>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</si>
  <si>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</si>
  <si>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</si>
  <si>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</si>
  <si>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</si>
  <si>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</si>
  <si>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</si>
  <si>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</si>
  <si>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</si>
  <si>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</si>
  <si>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</si>
  <si>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</si>
  <si>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</si>
  <si>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</si>
  <si>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</si>
  <si>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</si>
  <si>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</si>
  <si>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</si>
  <si>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</si>
  <si>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</si>
  <si>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</si>
  <si>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</si>
  <si>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</si>
  <si>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</si>
  <si>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</si>
  <si>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</si>
  <si>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</si>
  <si>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</si>
  <si>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</si>
  <si>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</si>
  <si>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</si>
  <si>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</si>
  <si>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</si>
  <si>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</si>
  <si>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</si>
  <si>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</si>
  <si>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</si>
  <si>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</si>
  <si>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</si>
  <si>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</si>
  <si>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</si>
  <si>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</si>
  <si>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</si>
  <si>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</si>
  <si>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</si>
  <si>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</si>
  <si>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</si>
  <si>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</si>
  <si>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</si>
  <si>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</si>
  <si>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</si>
  <si>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</si>
  <si>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</si>
  <si>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</si>
  <si>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</si>
  <si>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</si>
  <si>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</si>
  <si>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</si>
  <si>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</si>
  <si>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</si>
  <si>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</si>
  <si>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</si>
  <si>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</si>
  <si>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</si>
  <si>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</si>
  <si>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</si>
  <si>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</si>
  <si>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</si>
  <si>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</si>
  <si>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</si>
  <si>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</si>
  <si>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</si>
  <si>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</si>
  <si>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</si>
  <si>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</si>
  <si>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</si>
  <si>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</si>
  <si>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</si>
  <si>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</si>
  <si>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</si>
  <si>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</si>
  <si>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</si>
  <si>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</si>
  <si>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</si>
  <si>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</si>
  <si>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</si>
  <si>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</si>
  <si>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</si>
  <si>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</si>
  <si>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</si>
  <si>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</si>
  <si>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</si>
  <si>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</si>
  <si>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</si>
  <si>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</si>
  <si>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</si>
  <si>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</si>
  <si>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</si>
  <si>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</si>
  <si>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</si>
  <si>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</si>
  <si>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</si>
  <si>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</si>
  <si>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</si>
  <si>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</si>
  <si>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</si>
  <si>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</si>
  <si>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</si>
  <si>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</si>
  <si>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</si>
  <si>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</si>
  <si>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</si>
  <si>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</si>
  <si>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</si>
  <si>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</si>
  <si>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</si>
  <si>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</si>
  <si>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</si>
  <si>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</si>
  <si>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</si>
  <si>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</si>
  <si>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</si>
  <si>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</si>
  <si>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</si>
  <si>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</si>
  <si>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</si>
  <si>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</si>
  <si>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</si>
  <si>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</si>
  <si>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</si>
  <si>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</si>
  <si>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</si>
  <si>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</si>
  <si>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</si>
  <si>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</si>
  <si>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</si>
  <si>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</si>
  <si>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</si>
  <si>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</si>
  <si>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</si>
  <si>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</si>
  <si>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</si>
  <si>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</si>
  <si>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</si>
  <si>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</si>
  <si>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</si>
  <si>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</si>
  <si>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</si>
  <si>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</si>
  <si>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</si>
  <si>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</si>
  <si>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</si>
  <si>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</si>
  <si>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</si>
  <si>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</si>
  <si>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</si>
  <si>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</si>
  <si>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</si>
  <si>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</si>
  <si>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</si>
  <si>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</si>
  <si>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</si>
  <si>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</si>
  <si>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</si>
  <si>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</si>
  <si>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</si>
  <si>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</si>
  <si>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</si>
  <si>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</si>
  <si>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</si>
  <si>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</si>
  <si>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</si>
  <si>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</si>
  <si>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</si>
  <si>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</si>
  <si>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</si>
  <si>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</si>
  <si>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</si>
  <si>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</si>
  <si>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</si>
  <si>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</si>
  <si>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</si>
  <si>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</si>
  <si>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</si>
  <si>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</si>
  <si>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</si>
  <si>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</si>
  <si>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</si>
  <si>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</si>
  <si>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</si>
  <si>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</si>
  <si>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</si>
  <si>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</si>
  <si>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</si>
  <si>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</si>
  <si>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</si>
  <si>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</si>
  <si>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</si>
  <si>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</si>
  <si>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</si>
  <si>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</si>
  <si>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</si>
  <si>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</si>
  <si>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</si>
  <si>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</si>
  <si>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</si>
  <si>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</si>
  <si>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</si>
  <si>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</si>
  <si>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</si>
  <si>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</si>
  <si>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</si>
  <si>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</si>
  <si>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</si>
  <si>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</si>
  <si>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</si>
  <si>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</si>
  <si>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</si>
  <si>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</si>
  <si>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</si>
  <si>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</si>
  <si>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</si>
  <si>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</si>
  <si>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</si>
  <si>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</si>
  <si>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</si>
  <si>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</si>
  <si>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</si>
  <si>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</si>
  <si>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</si>
  <si>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</si>
  <si>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</si>
  <si>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</si>
  <si>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</si>
  <si>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</si>
  <si>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</si>
  <si>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</si>
  <si>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</si>
  <si>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</si>
  <si>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</si>
  <si>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</si>
  <si>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</si>
  <si>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</si>
  <si>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</si>
  <si>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</si>
  <si>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</si>
  <si>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</si>
  <si>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</si>
  <si>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</si>
  <si>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</si>
  <si>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</si>
  <si>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</si>
  <si>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</si>
  <si>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</si>
  <si>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</si>
  <si>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</si>
  <si>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</si>
  <si>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</si>
  <si>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</si>
  <si>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</si>
  <si>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</si>
  <si>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</si>
  <si>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</si>
  <si>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</si>
  <si>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</si>
  <si>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</si>
  <si>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</si>
  <si>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</si>
  <si>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</si>
  <si>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</si>
  <si>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</si>
  <si>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</si>
  <si>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</si>
  <si>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</si>
  <si>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</si>
  <si>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</si>
  <si>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</si>
  <si>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</si>
  <si>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</si>
  <si>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</si>
  <si>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</si>
  <si>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</si>
  <si>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</si>
  <si>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</si>
  <si>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</si>
  <si>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</si>
  <si>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</si>
  <si>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</si>
  <si>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</si>
  <si>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</si>
  <si>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</si>
  <si>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</si>
  <si>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</si>
  <si>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</si>
  <si>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</si>
  <si>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</si>
  <si>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</si>
  <si>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</si>
  <si>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</si>
  <si>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</si>
  <si>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</si>
  <si>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</si>
  <si>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</si>
  <si>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</si>
  <si>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</si>
  <si>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</si>
  <si>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</si>
  <si>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</si>
  <si>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</si>
  <si>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</si>
  <si>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</si>
  <si>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</si>
  <si>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</si>
  <si>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</si>
  <si>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</si>
  <si>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</si>
  <si>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</si>
  <si>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</si>
  <si>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</si>
  <si>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</si>
  <si>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</si>
  <si>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</si>
  <si>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</si>
  <si>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</si>
  <si>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</si>
  <si>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</si>
  <si>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</si>
  <si>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</si>
  <si>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</si>
  <si>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</si>
  <si>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</si>
  <si>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</si>
  <si>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</si>
  <si>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</si>
  <si>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</si>
  <si>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</si>
  <si>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</si>
  <si>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</si>
  <si>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</si>
  <si>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</si>
  <si>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</si>
  <si>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</si>
  <si>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</si>
  <si>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</si>
  <si>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</si>
  <si>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</si>
  <si>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</si>
  <si>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</si>
  <si>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</si>
  <si>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</si>
  <si>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</si>
  <si>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</si>
  <si>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</si>
  <si>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</si>
  <si>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</si>
  <si>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</si>
  <si>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</si>
  <si>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</si>
  <si>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</si>
  <si>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</si>
  <si>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</si>
  <si>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</si>
  <si>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</si>
  <si>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</si>
  <si>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</si>
  <si>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</si>
  <si>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</si>
  <si>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</si>
  <si>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</si>
  <si>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</si>
  <si>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</si>
  <si>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OP-UA17</t>
  </si>
  <si>
    <t>SOP Index No.</t>
  </si>
  <si>
    <t>Distillation Unit Attributes</t>
  </si>
  <si>
    <t>----</t>
  </si>
  <si>
    <t>Subpart NNN Chemicals</t>
  </si>
  <si>
    <t>NO</t>
  </si>
  <si>
    <t>YES</t>
  </si>
  <si>
    <t>Construction/Modification Date</t>
  </si>
  <si>
    <t>83+</t>
  </si>
  <si>
    <t>83-</t>
  </si>
  <si>
    <t>Vent Type</t>
  </si>
  <si>
    <t>2+VRS</t>
  </si>
  <si>
    <t>NONE</t>
  </si>
  <si>
    <t>NOVRS</t>
  </si>
  <si>
    <t>VRS</t>
  </si>
  <si>
    <t>Distillation Unit Type</t>
  </si>
  <si>
    <t>60DDD</t>
  </si>
  <si>
    <t>BATCH</t>
  </si>
  <si>
    <t>CTBA</t>
  </si>
  <si>
    <t>NOVOC</t>
  </si>
  <si>
    <t>Total Design Capacity</t>
  </si>
  <si>
    <t>1+</t>
  </si>
  <si>
    <t>1-</t>
  </si>
  <si>
    <t>Vent Stream Flow Rate</t>
  </si>
  <si>
    <t>8+</t>
  </si>
  <si>
    <t>8-</t>
  </si>
  <si>
    <t>Table 1b</t>
  </si>
  <si>
    <t>Total Resource Effectiveness</t>
  </si>
  <si>
    <t>8+A</t>
  </si>
  <si>
    <t>8+B</t>
  </si>
  <si>
    <t>8-A</t>
  </si>
  <si>
    <t>8-B</t>
  </si>
  <si>
    <t>TOC Reduction</t>
  </si>
  <si>
    <t>Subpart NNN Control Device</t>
  </si>
  <si>
    <t>ABSORB</t>
  </si>
  <si>
    <t>ADALT-CD</t>
  </si>
  <si>
    <t>ADALT-RD</t>
  </si>
  <si>
    <t>BPH44+</t>
  </si>
  <si>
    <t>BPH44-</t>
  </si>
  <si>
    <t>CADS</t>
  </si>
  <si>
    <t>CATINC</t>
  </si>
  <si>
    <t>COND</t>
  </si>
  <si>
    <t>FLARE</t>
  </si>
  <si>
    <t>THERIN</t>
  </si>
  <si>
    <t>ACT ID No.</t>
  </si>
  <si>
    <t>Subpart NNN Control Device ID No.</t>
  </si>
  <si>
    <t>Organic Monitoring Device</t>
  </si>
  <si>
    <t>Page 1</t>
  </si>
  <si>
    <t>Page 2</t>
  </si>
  <si>
    <t>Form OP-UA17</t>
  </si>
  <si>
    <t>Emission Point ID No(s).</t>
  </si>
  <si>
    <t xml:space="preserve">Emission Point ID No(s). </t>
  </si>
  <si>
    <t>Table 1a: Title 40 Code of Federal Regulations Part 60 (40 CFR Part 60)</t>
  </si>
  <si>
    <t>Subpart NNN: Standards of Performance for Volatile Organic Compound (VOC) Emissions From Synthetic Organic Chemical Manufacturing Industry (SOCMI) Distillation Operations</t>
  </si>
  <si>
    <t>40 CFR Part 60, Subpart NNN: Standards of Performance for Volatile Organic Compound (VOC) Emissions From Synthetic Organic Chemical Manufacturing Industry (SOCMI) Distillation Operations</t>
  </si>
  <si>
    <t>Table 1b: Title 40 Code of Federal Regulations Part 60 (40 CFR Part 60)</t>
  </si>
  <si>
    <t>10039</t>
  </si>
  <si>
    <t>Construction/
Modification Date</t>
  </si>
  <si>
    <t>52v1.0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</si>
  <si>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</si>
  <si>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</si>
  <si>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</si>
  <si>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</si>
  <si>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</si>
  <si>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</si>
  <si>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</si>
  <si>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</si>
  <si>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</si>
  <si>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</si>
  <si>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</si>
  <si>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</si>
  <si>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</si>
  <si>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</si>
  <si>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</si>
  <si>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</si>
  <si>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</si>
  <si>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02/2005</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</si>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</sst>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3BD93D1B-B6A7-4438-8532-C992CB42FB26}"/>
    <cellStyle name="Heading 2" xfId="15" builtinId="17" customBuiltin="1"/>
    <cellStyle name="Heading 3" xfId="17" builtinId="18" customBuiltin="1"/>
    <cellStyle name="Hyperlink" xfId="5" builtinId="8" customBuiltin="1"/>
    <cellStyle name="Hyperlink 2" xfId="20" xr:uid="{57A55150-8E78-455F-A463-5A4CDFFCFF2F}"/>
    <cellStyle name="Hyperlink 3" xfId="21" xr:uid="{8848C409-A9BF-4836-80CA-FD357CFF6CE4}"/>
    <cellStyle name="Named_Range" xfId="16" xr:uid="{EFC2D746-0F1F-4443-A9B2-B1C0677D23BB}"/>
    <cellStyle name="Normal" xfId="0" builtinId="0" customBuiltin="1"/>
    <cellStyle name="Normal 2" xfId="19" xr:uid="{4299FF5E-5483-4C42-80C0-997C10A97060}"/>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3">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2"/>
      <tableStyleElement type="headerRow" dxfId="41"/>
      <tableStyleElement type="secondRowStripe" dxfId="40"/>
    </tableStyle>
    <tableStyle name="Table Style 1B" pivot="0" count="2" xr9:uid="{E2481E9C-331A-4AB9-B0F7-8E8089F263D8}">
      <tableStyleElement type="wholeTable" dxfId="39"/>
      <tableStyleElement type="headerRow" dxfId="38"/>
    </tableStyle>
    <tableStyle name="Table Style 2" pivot="0" count="3" xr9:uid="{00000000-0011-0000-FFFF-FFFF01000000}">
      <tableStyleElement type="wholeTable" dxfId="37"/>
      <tableStyleElement type="headerRow" dxfId="36"/>
      <tableStyleElement type="firstColumn" dxfId="35"/>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4"/>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3"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7" totalsRowShown="0" headerRowCellStyle="Form_Header_1">
  <autoFilter ref="A3:D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2"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31" dataCellStyle="Form_General">
      <calculatedColumnFormula>IF(COUNTIFS($L$4:OP_SUM[[#This Row],["Unit1"]],"?*",$L$4:OP_SUM[[#This Row],["Unit1"]],OP_SUM[[#This Row],["Unit1"]])=1,ROW(OP_SUM[[#This Row],["Unit1"]]),"")</calculatedColumnFormula>
    </tableColumn>
    <tableColumn id="15" xr3:uid="{00000000-0010-0000-0400-00000F000000}" name="&quot;Unit3&quot;" dataDxfId="30" dataCellStyle="Form_General">
      <calculatedColumnFormula>IFERROR(_xlfn.RANK.EQ(OP_SUM[[#This Row],["Unit2"]],OP_SUM["Unit2"],1),"")</calculatedColumnFormula>
    </tableColumn>
    <tableColumn id="12" xr3:uid="{00000000-0010-0000-0400-00000C000000}" name="&quot;Unit-Group&quot;" dataDxfId="29"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A9F4F7-C6A7-469B-AA66-5EDAAA111CF9}" name="Table 1a" displayName="Table_1a" ref="A4:H14" totalsRowShown="0" headerRowCellStyle="Form_Header_1" dataCellStyle="Form_Text">
  <tableColumns count="8">
    <tableColumn id="1" xr3:uid="{8DCCFBA9-C4F9-43CF-900E-A8647E7C3F9C}" name="Unit ID No." dataCellStyle="Form_Text"/>
    <tableColumn id="2" xr3:uid="{AA953B02-3747-40B6-9284-94B7F13AE4A2}" name="SOP Index No." dataCellStyle="Form_Text"/>
    <tableColumn id="3" xr3:uid="{31E4326C-C1B7-4228-B788-0BF93997F406}" name="Subpart NNN Chemicals" dataCellStyle="Form_Text"/>
    <tableColumn id="4" xr3:uid="{1D65E17E-DB74-4056-8929-817E44DACD9A}" name="Construction/_x000a_Modification Date" dataCellStyle="Form_Text"/>
    <tableColumn id="5" xr3:uid="{20DBA556-3423-4AC9-A199-A5118CB53376}" name="Vent Type" dataCellStyle="Form_Text"/>
    <tableColumn id="6" xr3:uid="{61EA4A67-348A-462A-BC42-5ABC4F591EC0}" name="Distillation Unit Type" dataCellStyle="Form_Text"/>
    <tableColumn id="7" xr3:uid="{367A6B37-3E40-4276-95F8-45C4AB3E2165}" name="Total Design Capacity" dataCellStyle="Form_Text"/>
    <tableColumn id="8" xr3:uid="{339FB7B8-98B1-4B48-885F-396FB112F04B}" name="Vent Stream Flow Rate"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CA8BB0-63E3-4E5B-86F4-0ECCAE3750DC}" name="Table 1b" displayName="Table_1b" ref="A4:J14" totalsRowShown="0" headerRowCellStyle="Form_Header_1" dataCellStyle="Form_Text">
  <tableColumns count="10">
    <tableColumn id="1" xr3:uid="{6B00332A-9A86-4266-A592-4FD4F24DA8B8}" name="Unit ID No." dataCellStyle="Form_Text"/>
    <tableColumn id="2" xr3:uid="{C647BF10-F00C-4DFB-882B-D7213A91F671}" name="SOP Index No." dataCellStyle="Form_Text"/>
    <tableColumn id="3" xr3:uid="{CB81485B-1054-4A95-B744-E056F21C4CFA}" name="Total Resource Effectiveness" dataCellStyle="Form_Text"/>
    <tableColumn id="4" xr3:uid="{A44A7047-8769-4551-A82D-DDA483316BF0}" name="TOC Reduction" dataCellStyle="Form_Text"/>
    <tableColumn id="5" xr3:uid="{9A02E519-193F-44B3-B5DE-D03FC3155AEC}" name="Subpart NNN Control Device" dataCellStyle="Form_Text"/>
    <tableColumn id="6" xr3:uid="{ACE1FA6A-C2E7-4944-ACB5-7E662FA50984}" name="ACT ID No." dataCellStyle="Form_Text"/>
    <tableColumn id="7" xr3:uid="{62B4A872-623B-49D5-AD58-EBF5109EB73B}" name="Subpart NNN Control Device ID No." dataCellStyle="Form_Text"/>
    <tableColumn id="8" xr3:uid="{C8E8A1BB-A23E-4C25-9D7A-22BA65007E9B}" name="Emission Point ID No(s)." dataCellStyle="Form_Text"/>
    <tableColumn id="9" xr3:uid="{E5182AA3-931A-41E9-A188-9CA9145CFC57}" name="Emission Point ID No(s). " dataCellStyle="Form_Text"/>
    <tableColumn id="10" xr3:uid="{73DA1199-0781-4A46-8897-F1B3C4FF7906}" name="Organic Monitoring Devic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Q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7" width="20.83203125" customWidth="1"/>
    <col min="18" max="18" width="9.33203125" customWidth="1"/>
  </cols>
  <sheetData>
    <row r="1" spans="1:17" x14ac:dyDescent="0.2">
      <c r="A1" s="15" t="s">
        <v>78</v>
      </c>
    </row>
    <row r="4" spans="1:17" ht="13.5" x14ac:dyDescent="0.2">
      <c r="A4" s="18" t="s">
        <v>23</v>
      </c>
      <c r="B4">
        <f>COUNTA(B$11:B$111)</f>
        <v>1</v>
      </c>
      <c r="C4">
        <f t="shared" ref="C4:Q4" si="0">COUNTA(C$11:C$111)</f>
        <v>2</v>
      </c>
      <c r="D4">
        <f t="shared" si="0"/>
        <v>2</v>
      </c>
      <c r="E4">
        <f t="shared" si="0"/>
        <v>4</v>
      </c>
      <c r="F4">
        <f t="shared" si="0"/>
        <v>5</v>
      </c>
      <c r="G4">
        <f t="shared" si="0"/>
        <v>2</v>
      </c>
      <c r="H4">
        <f t="shared" si="0"/>
        <v>2</v>
      </c>
      <c r="I4">
        <f t="shared" si="0"/>
        <v>1</v>
      </c>
      <c r="J4">
        <f t="shared" si="0"/>
        <v>4</v>
      </c>
      <c r="K4">
        <f t="shared" si="0"/>
        <v>2</v>
      </c>
      <c r="L4">
        <f t="shared" si="0"/>
        <v>10</v>
      </c>
      <c r="M4">
        <f t="shared" si="0"/>
        <v>1</v>
      </c>
      <c r="N4">
        <f t="shared" si="0"/>
        <v>1</v>
      </c>
      <c r="O4">
        <f t="shared" si="0"/>
        <v>1</v>
      </c>
      <c r="P4">
        <f t="shared" si="0"/>
        <v>1</v>
      </c>
      <c r="Q4">
        <f t="shared" si="0"/>
        <v>2</v>
      </c>
    </row>
    <row r="5" spans="1:17" s="3" customFormat="1" x14ac:dyDescent="0.2">
      <c r="A5" s="16" t="s">
        <v>40</v>
      </c>
      <c r="B5" s="3" t="s">
        <v>476</v>
      </c>
      <c r="C5" s="3" t="s">
        <v>476</v>
      </c>
      <c r="D5" s="3" t="s">
        <v>476</v>
      </c>
      <c r="E5" s="3" t="s">
        <v>476</v>
      </c>
      <c r="F5" s="3" t="s">
        <v>476</v>
      </c>
      <c r="G5" s="3" t="s">
        <v>476</v>
      </c>
      <c r="H5" s="3" t="s">
        <v>476</v>
      </c>
      <c r="I5" s="3" t="s">
        <v>476</v>
      </c>
      <c r="J5" s="3" t="s">
        <v>476</v>
      </c>
      <c r="K5" s="3" t="s">
        <v>476</v>
      </c>
      <c r="L5" s="3" t="s">
        <v>476</v>
      </c>
      <c r="M5" s="3" t="s">
        <v>476</v>
      </c>
      <c r="N5" s="3" t="s">
        <v>476</v>
      </c>
      <c r="O5" s="3" t="s">
        <v>476</v>
      </c>
      <c r="P5" s="3" t="s">
        <v>476</v>
      </c>
      <c r="Q5" s="3" t="s">
        <v>476</v>
      </c>
    </row>
    <row r="6" spans="1:17" s="3" customFormat="1" x14ac:dyDescent="0.2">
      <c r="A6" s="16" t="s">
        <v>18</v>
      </c>
      <c r="B6" s="3" t="s">
        <v>270</v>
      </c>
      <c r="C6" s="3" t="s">
        <v>270</v>
      </c>
      <c r="D6" s="3" t="s">
        <v>270</v>
      </c>
      <c r="E6" s="3" t="s">
        <v>270</v>
      </c>
      <c r="F6" s="3" t="s">
        <v>270</v>
      </c>
      <c r="G6" s="3" t="s">
        <v>270</v>
      </c>
      <c r="H6" s="3" t="s">
        <v>270</v>
      </c>
      <c r="I6" s="3" t="s">
        <v>270</v>
      </c>
      <c r="J6" s="3" t="s">
        <v>270</v>
      </c>
      <c r="K6" s="3" t="s">
        <v>270</v>
      </c>
      <c r="L6" s="3" t="s">
        <v>270</v>
      </c>
      <c r="M6" s="3" t="s">
        <v>270</v>
      </c>
      <c r="N6" s="3" t="s">
        <v>270</v>
      </c>
      <c r="O6" s="3" t="s">
        <v>270</v>
      </c>
      <c r="P6" s="3" t="s">
        <v>270</v>
      </c>
      <c r="Q6" s="3" t="s">
        <v>270</v>
      </c>
    </row>
    <row r="7" spans="1:17" s="3" customFormat="1" x14ac:dyDescent="0.2">
      <c r="A7" s="16" t="s">
        <v>19</v>
      </c>
      <c r="B7" s="3" t="s">
        <v>41</v>
      </c>
      <c r="C7" s="3" t="s">
        <v>41</v>
      </c>
      <c r="D7" s="3" t="s">
        <v>41</v>
      </c>
      <c r="E7" s="3" t="s">
        <v>41</v>
      </c>
      <c r="F7" s="3" t="s">
        <v>41</v>
      </c>
      <c r="G7" s="3" t="s">
        <v>41</v>
      </c>
      <c r="H7" s="3" t="s">
        <v>41</v>
      </c>
      <c r="I7" s="3" t="s">
        <v>502</v>
      </c>
      <c r="J7" s="3" t="s">
        <v>502</v>
      </c>
      <c r="K7" s="3" t="s">
        <v>502</v>
      </c>
      <c r="L7" s="3" t="s">
        <v>502</v>
      </c>
      <c r="M7" s="3" t="s">
        <v>502</v>
      </c>
      <c r="N7" s="3" t="s">
        <v>502</v>
      </c>
      <c r="O7" s="3" t="s">
        <v>502</v>
      </c>
      <c r="P7" s="3" t="s">
        <v>502</v>
      </c>
      <c r="Q7" s="3" t="s">
        <v>502</v>
      </c>
    </row>
    <row r="8" spans="1:17" s="3" customFormat="1" x14ac:dyDescent="0.2">
      <c r="A8" s="16" t="s">
        <v>20</v>
      </c>
      <c r="B8" s="3">
        <v>1</v>
      </c>
      <c r="C8" s="3">
        <v>1</v>
      </c>
      <c r="D8" s="3">
        <v>1</v>
      </c>
      <c r="E8" s="3">
        <v>1</v>
      </c>
      <c r="F8" s="3">
        <v>1</v>
      </c>
      <c r="G8" s="3">
        <v>1</v>
      </c>
      <c r="H8" s="3">
        <v>1</v>
      </c>
      <c r="I8" s="3">
        <v>2</v>
      </c>
      <c r="J8" s="3">
        <v>2</v>
      </c>
      <c r="K8" s="3">
        <v>2</v>
      </c>
      <c r="L8" s="3">
        <v>2</v>
      </c>
      <c r="M8" s="3">
        <v>2</v>
      </c>
      <c r="N8" s="3">
        <v>2</v>
      </c>
      <c r="O8" s="3">
        <v>2</v>
      </c>
      <c r="P8" s="3">
        <v>2</v>
      </c>
      <c r="Q8" s="3">
        <v>2</v>
      </c>
    </row>
    <row r="9" spans="1:17" s="3" customFormat="1" x14ac:dyDescent="0.2">
      <c r="A9" s="16" t="s">
        <v>21</v>
      </c>
      <c r="B9" s="3">
        <v>1</v>
      </c>
      <c r="C9" s="3">
        <v>2</v>
      </c>
      <c r="D9" s="3">
        <v>3</v>
      </c>
      <c r="E9" s="3">
        <v>4</v>
      </c>
      <c r="F9" s="3">
        <v>5</v>
      </c>
      <c r="G9" s="3">
        <v>6</v>
      </c>
      <c r="H9" s="3">
        <v>7</v>
      </c>
      <c r="I9" s="3">
        <v>1</v>
      </c>
      <c r="J9" s="3">
        <v>2</v>
      </c>
      <c r="K9" s="3">
        <v>3</v>
      </c>
      <c r="L9" s="3">
        <v>4</v>
      </c>
      <c r="M9" s="3">
        <v>5</v>
      </c>
      <c r="N9" s="3">
        <v>6</v>
      </c>
      <c r="O9" s="3">
        <v>7</v>
      </c>
      <c r="P9" s="3">
        <v>8</v>
      </c>
      <c r="Q9" s="3">
        <v>9</v>
      </c>
    </row>
    <row r="10" spans="1:17" s="3" customFormat="1" x14ac:dyDescent="0.2">
      <c r="A10" s="16" t="s">
        <v>22</v>
      </c>
      <c r="B10" s="3" t="s">
        <v>477</v>
      </c>
      <c r="C10" s="3" t="s">
        <v>480</v>
      </c>
      <c r="D10" s="3" t="s">
        <v>483</v>
      </c>
      <c r="E10" s="3" t="s">
        <v>486</v>
      </c>
      <c r="F10" s="3" t="s">
        <v>491</v>
      </c>
      <c r="G10" s="3" t="s">
        <v>496</v>
      </c>
      <c r="H10" s="3" t="s">
        <v>499</v>
      </c>
      <c r="I10" s="3" t="s">
        <v>477</v>
      </c>
      <c r="J10" s="3" t="s">
        <v>503</v>
      </c>
      <c r="K10" s="3" t="s">
        <v>508</v>
      </c>
      <c r="L10" s="3" t="s">
        <v>509</v>
      </c>
      <c r="M10" s="3" t="s">
        <v>520</v>
      </c>
      <c r="N10" s="3" t="s">
        <v>521</v>
      </c>
      <c r="O10" s="3" t="s">
        <v>526</v>
      </c>
      <c r="P10" s="3" t="s">
        <v>527</v>
      </c>
      <c r="Q10" s="3" t="s">
        <v>522</v>
      </c>
    </row>
    <row r="11" spans="1:17" s="3" customFormat="1" x14ac:dyDescent="0.2">
      <c r="A11" s="16" t="s">
        <v>38</v>
      </c>
      <c r="B11" s="3" t="s">
        <v>479</v>
      </c>
      <c r="C11" s="3" t="s">
        <v>481</v>
      </c>
      <c r="D11" s="3" t="s">
        <v>484</v>
      </c>
      <c r="E11" s="3" t="s">
        <v>487</v>
      </c>
      <c r="F11" s="3" t="s">
        <v>492</v>
      </c>
      <c r="G11" s="3" t="s">
        <v>497</v>
      </c>
      <c r="H11" s="3" t="s">
        <v>500</v>
      </c>
      <c r="I11" s="3" t="s">
        <v>479</v>
      </c>
      <c r="J11" s="3" t="s">
        <v>504</v>
      </c>
      <c r="K11" s="3" t="s">
        <v>481</v>
      </c>
      <c r="L11" s="3" t="s">
        <v>510</v>
      </c>
      <c r="M11" s="3" t="s">
        <v>479</v>
      </c>
      <c r="N11" s="3" t="s">
        <v>479</v>
      </c>
      <c r="O11" s="3" t="s">
        <v>479</v>
      </c>
      <c r="P11" s="3" t="s">
        <v>479</v>
      </c>
      <c r="Q11" s="3" t="s">
        <v>481</v>
      </c>
    </row>
    <row r="12" spans="1:17" s="3" customFormat="1" x14ac:dyDescent="0.2">
      <c r="A12" s="17"/>
      <c r="C12" s="3" t="s">
        <v>482</v>
      </c>
      <c r="D12" s="3" t="s">
        <v>485</v>
      </c>
      <c r="E12" s="3" t="s">
        <v>488</v>
      </c>
      <c r="F12" s="3" t="s">
        <v>493</v>
      </c>
      <c r="G12" s="3" t="s">
        <v>498</v>
      </c>
      <c r="H12" s="3" t="s">
        <v>501</v>
      </c>
      <c r="J12" s="3" t="s">
        <v>505</v>
      </c>
      <c r="K12" s="3" t="s">
        <v>482</v>
      </c>
      <c r="L12" s="3" t="s">
        <v>511</v>
      </c>
      <c r="Q12" s="3" t="s">
        <v>482</v>
      </c>
    </row>
    <row r="13" spans="1:17" s="3" customFormat="1" x14ac:dyDescent="0.2">
      <c r="A13" s="17"/>
      <c r="E13" s="3" t="s">
        <v>489</v>
      </c>
      <c r="F13" s="3" t="s">
        <v>494</v>
      </c>
      <c r="J13" s="3" t="s">
        <v>506</v>
      </c>
      <c r="L13" s="3" t="s">
        <v>512</v>
      </c>
    </row>
    <row r="14" spans="1:17" s="3" customFormat="1" x14ac:dyDescent="0.2">
      <c r="A14" s="17"/>
      <c r="E14" s="3" t="s">
        <v>490</v>
      </c>
      <c r="F14" s="3" t="s">
        <v>488</v>
      </c>
      <c r="J14" s="3" t="s">
        <v>507</v>
      </c>
      <c r="L14" s="3" t="s">
        <v>513</v>
      </c>
    </row>
    <row r="15" spans="1:17" s="3" customFormat="1" x14ac:dyDescent="0.2">
      <c r="A15" s="17"/>
      <c r="F15" s="3" t="s">
        <v>495</v>
      </c>
      <c r="L15" s="3" t="s">
        <v>514</v>
      </c>
    </row>
    <row r="16" spans="1:17" s="3" customFormat="1" x14ac:dyDescent="0.2">
      <c r="A16" s="17"/>
      <c r="L16" s="3" t="s">
        <v>515</v>
      </c>
    </row>
    <row r="17" spans="1:12" s="3" customFormat="1" x14ac:dyDescent="0.2">
      <c r="A17" s="17"/>
      <c r="L17" s="3" t="s">
        <v>516</v>
      </c>
    </row>
    <row r="18" spans="1:12" s="3" customFormat="1" x14ac:dyDescent="0.2">
      <c r="A18" s="17"/>
      <c r="L18" s="3" t="s">
        <v>517</v>
      </c>
    </row>
    <row r="19" spans="1:12" s="3" customFormat="1" x14ac:dyDescent="0.2">
      <c r="A19" s="17"/>
      <c r="L19" s="3" t="s">
        <v>518</v>
      </c>
    </row>
    <row r="20" spans="1:12" s="3" customFormat="1" x14ac:dyDescent="0.2">
      <c r="A20" s="17"/>
      <c r="L20" s="3" t="s">
        <v>519</v>
      </c>
    </row>
    <row r="21" spans="1:12" s="3" customFormat="1" x14ac:dyDescent="0.2">
      <c r="A21" s="17"/>
    </row>
    <row r="22" spans="1:12" s="3" customFormat="1" x14ac:dyDescent="0.2">
      <c r="A22" s="17"/>
    </row>
    <row r="23" spans="1:12" s="3" customFormat="1" x14ac:dyDescent="0.2">
      <c r="A23" s="17"/>
    </row>
    <row r="24" spans="1:12" s="3" customFormat="1" x14ac:dyDescent="0.2">
      <c r="A24" s="17"/>
    </row>
    <row r="25" spans="1:12" s="3" customFormat="1" x14ac:dyDescent="0.2">
      <c r="A25" s="17"/>
    </row>
    <row r="26" spans="1:12" s="3" customFormat="1" x14ac:dyDescent="0.2">
      <c r="A26" s="17"/>
    </row>
    <row r="27" spans="1:12" s="3" customFormat="1" x14ac:dyDescent="0.2">
      <c r="A27" s="17"/>
    </row>
    <row r="28" spans="1:12" s="3" customFormat="1" x14ac:dyDescent="0.2">
      <c r="A28" s="17"/>
    </row>
    <row r="29" spans="1:12" s="3" customFormat="1" x14ac:dyDescent="0.2">
      <c r="A29" s="17"/>
    </row>
    <row r="30" spans="1:12" s="3" customFormat="1" x14ac:dyDescent="0.2">
      <c r="A30" s="17"/>
    </row>
    <row r="31" spans="1:12" s="3" customFormat="1" x14ac:dyDescent="0.2">
      <c r="A31" s="17"/>
    </row>
    <row r="32" spans="1:12"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G4vxQ7ncnd1BCPwWuQrvniA7J/Qa1SqL0+ACoCgicj48lL490iJJ+XRdITvdJUMw9I2AKi/rj4IJHbbV8+IL/w==" saltValue="r6OBiqRw5/0RzDB+sXtQB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78</v>
      </c>
      <c r="B1" s="15"/>
      <c r="C1" s="15"/>
    </row>
    <row r="3" spans="1:43" ht="13.5" x14ac:dyDescent="0.2">
      <c r="D3" s="24" t="s">
        <v>10</v>
      </c>
      <c r="N3" s="24" t="s">
        <v>92</v>
      </c>
      <c r="Z3" s="24" t="s">
        <v>93</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74</v>
      </c>
      <c r="P8" s="26" t="s">
        <v>12</v>
      </c>
      <c r="Q8" s="26" t="s">
        <v>45</v>
      </c>
      <c r="R8" s="26" t="s">
        <v>129</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119</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141</v>
      </c>
      <c r="AP10" s="29"/>
      <c r="AQ10" s="30"/>
    </row>
    <row r="11" spans="1:43" x14ac:dyDescent="0.2">
      <c r="D11" s="28"/>
      <c r="E11" s="29"/>
      <c r="F11" s="29"/>
      <c r="G11" s="29"/>
      <c r="H11" s="29"/>
      <c r="I11" s="29" t="s">
        <v>551</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52</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9iBB7dFIHjYOiipF3fV39c7xSBWJykovkvLI+1v7Pcxv12mlhwFdWkmulNHvR6HN9iF6pLz0xn3Bd1iwia4nPA==" saltValue="BttB1bE6v2M73T3leGCDd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88</v>
      </c>
      <c r="B1" s="57"/>
      <c r="C1" s="57"/>
      <c r="D1" s="57"/>
      <c r="E1" s="57"/>
      <c r="F1" s="57"/>
      <c r="G1" s="57"/>
      <c r="H1" s="57"/>
      <c r="I1" s="57"/>
      <c r="J1" s="57"/>
      <c r="K1" s="57"/>
      <c r="L1" s="57"/>
      <c r="M1" s="57"/>
    </row>
    <row r="2" spans="1:13" ht="14.25" x14ac:dyDescent="0.2">
      <c r="A2" s="57" t="s">
        <v>89</v>
      </c>
      <c r="B2" s="57"/>
      <c r="C2" s="57"/>
      <c r="D2" s="57"/>
      <c r="E2" s="57"/>
      <c r="F2" s="57"/>
      <c r="G2" s="57"/>
      <c r="H2" s="57"/>
      <c r="I2" s="57"/>
      <c r="J2" s="57"/>
      <c r="K2" s="57"/>
      <c r="L2" s="57"/>
      <c r="M2" s="57"/>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44</v>
      </c>
      <c r="B15" s="56"/>
      <c r="C15" s="56"/>
      <c r="D15" s="56"/>
      <c r="E15" s="56"/>
      <c r="F15" s="56"/>
      <c r="G15" s="56"/>
      <c r="H15" s="56"/>
      <c r="I15" s="56"/>
      <c r="J15" s="56"/>
      <c r="K15" s="56"/>
      <c r="L15" s="56"/>
      <c r="M15" s="56"/>
    </row>
  </sheetData>
  <sheetProtection algorithmName="SHA-512" hashValue="w+NTzjtfnN2y1jk0C9qMLj3GsFy0ucdEwlHY97icVpiJbZEApwvwNJ/h8HVwuxznWmvIvYZ6yGd6UUSbQGBUXw==" saltValue="bZLMhPGiLjSgHrVWTovfGg==" spinCount="100000" sheet="1" objects="1" scenarios="1" formatRows="0" insertRows="0" deleteRows="0"/>
  <mergeCells count="3">
    <mergeCell ref="A15:M15"/>
    <mergeCell ref="A1:M1"/>
    <mergeCell ref="A2:M2"/>
  </mergeCells>
  <phoneticPr fontId="1" type="noConversion"/>
  <conditionalFormatting sqref="A5:A14">
    <cfRule type="expression" dxfId="28"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Roman,bold"&amp;11Distillation Unit Attributes_x000D_Form OP-UA17_x000D_Federal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4F616-514B-4494-93E0-B147ED011854}">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474</v>
      </c>
    </row>
    <row r="2" spans="1:2" x14ac:dyDescent="0.2">
      <c r="A2" s="36" t="s">
        <v>0</v>
      </c>
    </row>
    <row r="3" spans="1:2" x14ac:dyDescent="0.2">
      <c r="A3" s="36" t="s">
        <v>39</v>
      </c>
    </row>
    <row r="4" spans="1:2" ht="20.100000000000001" customHeight="1" x14ac:dyDescent="0.2">
      <c r="A4" s="38"/>
    </row>
    <row r="5" spans="1:2" ht="18" customHeight="1" x14ac:dyDescent="0.2">
      <c r="A5" s="39" t="s">
        <v>475</v>
      </c>
    </row>
    <row r="6" spans="1:2" ht="365.1" customHeight="1" x14ac:dyDescent="0.2">
      <c r="A6" s="40" t="s">
        <v>535</v>
      </c>
    </row>
    <row r="7" spans="1:2" ht="18" customHeight="1" x14ac:dyDescent="0.2">
      <c r="A7" s="39" t="s">
        <v>102</v>
      </c>
    </row>
    <row r="8" spans="1:2" s="43" customFormat="1" ht="15" customHeight="1" x14ac:dyDescent="0.2">
      <c r="A8" s="41" t="s">
        <v>10</v>
      </c>
      <c r="B8" s="42"/>
    </row>
    <row r="9" spans="1:2" ht="117.95" customHeight="1" x14ac:dyDescent="0.2">
      <c r="A9" s="44" t="s">
        <v>536</v>
      </c>
    </row>
    <row r="10" spans="1:2" ht="15" customHeight="1" x14ac:dyDescent="0.2">
      <c r="A10" s="45" t="s">
        <v>11</v>
      </c>
    </row>
    <row r="11" spans="1:2" ht="210" customHeight="1" x14ac:dyDescent="0.2">
      <c r="A11" s="44" t="s">
        <v>537</v>
      </c>
    </row>
    <row r="12" spans="1:2" ht="15" customHeight="1" x14ac:dyDescent="0.2">
      <c r="A12" s="45" t="s">
        <v>92</v>
      </c>
    </row>
    <row r="13" spans="1:2" ht="57.95" customHeight="1" x14ac:dyDescent="0.2">
      <c r="A13" s="44" t="s">
        <v>538</v>
      </c>
    </row>
    <row r="14" spans="1:2" ht="15" customHeight="1" x14ac:dyDescent="0.2">
      <c r="A14" s="45" t="s">
        <v>34</v>
      </c>
    </row>
    <row r="15" spans="1:2" ht="110.1" customHeight="1" x14ac:dyDescent="0.2">
      <c r="A15" s="44" t="s">
        <v>539</v>
      </c>
    </row>
    <row r="16" spans="1:2" ht="15" customHeight="1" x14ac:dyDescent="0.2">
      <c r="A16" s="46" t="s">
        <v>540</v>
      </c>
    </row>
    <row r="17" spans="1:1" ht="204.95" customHeight="1" x14ac:dyDescent="0.2">
      <c r="A17" s="44" t="s">
        <v>541</v>
      </c>
    </row>
    <row r="18" spans="1:1" s="48" customFormat="1" ht="18" customHeight="1" x14ac:dyDescent="0.2">
      <c r="A18" s="47" t="s">
        <v>542</v>
      </c>
    </row>
    <row r="19" spans="1:1" ht="18" customHeight="1" x14ac:dyDescent="0.2">
      <c r="A19" s="44" t="s">
        <v>543</v>
      </c>
    </row>
    <row r="20" spans="1:1" s="50" customFormat="1" ht="18" customHeight="1" x14ac:dyDescent="0.2">
      <c r="A20" s="49" t="s">
        <v>544</v>
      </c>
    </row>
    <row r="21" spans="1:1" ht="18" customHeight="1" x14ac:dyDescent="0.2">
      <c r="A21" s="51" t="s">
        <v>83</v>
      </c>
    </row>
    <row r="22" spans="1:1" ht="18" customHeight="1" x14ac:dyDescent="0.2">
      <c r="A22" s="52" t="s">
        <v>545</v>
      </c>
    </row>
    <row r="23" spans="1:1" s="50" customFormat="1" ht="18" customHeight="1" x14ac:dyDescent="0.2">
      <c r="A23" s="53" t="s">
        <v>546</v>
      </c>
    </row>
    <row r="24" spans="1:1" ht="18" customHeight="1" x14ac:dyDescent="0.2">
      <c r="A24" s="54" t="s">
        <v>547</v>
      </c>
    </row>
    <row r="25" spans="1:1" s="50" customFormat="1" ht="18" customHeight="1" x14ac:dyDescent="0.2">
      <c r="A25" s="53" t="s">
        <v>548</v>
      </c>
    </row>
    <row r="26" spans="1:1" ht="18" customHeight="1" x14ac:dyDescent="0.2">
      <c r="A26" s="54" t="s">
        <v>549</v>
      </c>
    </row>
    <row r="27" spans="1:1" s="50" customFormat="1" ht="18" customHeight="1" x14ac:dyDescent="0.2">
      <c r="A27" s="49" t="s">
        <v>550</v>
      </c>
    </row>
    <row r="28" spans="1:1" x14ac:dyDescent="0.2"/>
  </sheetData>
  <sheetProtection algorithmName="SHA-512" hashValue="DlrX7OkCqQRbFyAlaiqDvhmHTGxr9VirhBSlHfwwbPh/53VvDeEujWBLLvpK711JTxLQJ+aS6P4UTFnmalenaA==" saltValue="0jETaGTnrUU2G2SpJEPPcA==" spinCount="100000" sheet="1" objects="1" scenarios="1" formatRows="0" insertRows="0" deleteRows="0"/>
  <hyperlinks>
    <hyperlink ref="A20" r:id="rId1" xr:uid="{0C01B3A9-3B7B-43DB-A004-05D65D248590}"/>
    <hyperlink ref="A8" location="'General Information'!A1" display="General Information" xr:uid="{759F0EC3-F148-4E40-BF10-5DC516C9ECB9}"/>
    <hyperlink ref="A10" location="'Table of Contents'!A1" display="Table of Contents" xr:uid="{807C1A20-4AC4-47AF-9A68-B5B2C564C015}"/>
    <hyperlink ref="A14" location="'OP-REQ2'!A1" display="OP-REQ2" xr:uid="{E813DE28-3D51-4865-8D24-C52B3B188288}"/>
    <hyperlink ref="A12" location="'OP-SUM Table 1'!A1" display="OP-SUM Table 1" xr:uid="{D5ED60C4-086F-403B-8826-38FCBDB22F3C}"/>
    <hyperlink ref="A16" location="'Page 1'!A1" display="Pages begin with Page 1:" xr:uid="{97CD75C5-F5F9-4D8D-A827-5AEB3EEB6DB8}"/>
    <hyperlink ref="A18" r:id="rId2" xr:uid="{7A7AA033-9DE8-48D4-96D7-F6018E26CB89}"/>
    <hyperlink ref="A27" r:id="rId3" xr:uid="{37C07448-405C-4E63-8BCE-B98683FE92C5}"/>
    <hyperlink ref="A25" r:id="rId4" xr:uid="{C8C95BD7-268D-4D7F-9C33-8046FD744B2E}"/>
    <hyperlink ref="A23" r:id="rId5" xr:uid="{770DD3E1-25FA-43CD-B933-BB23BB044FEA}"/>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478</v>
      </c>
      <c r="B1" s="58"/>
    </row>
    <row r="2" spans="1:2" ht="14.25" x14ac:dyDescent="0.2">
      <c r="A2" s="58" t="s">
        <v>525</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80</v>
      </c>
      <c r="B19" s="12" t="s">
        <v>552</v>
      </c>
    </row>
    <row r="20" spans="1:2" ht="18" customHeight="1" x14ac:dyDescent="0.2">
      <c r="A20" s="2" t="s">
        <v>79</v>
      </c>
      <c r="B20" s="13" t="s">
        <v>532</v>
      </c>
    </row>
    <row r="21" spans="1:2" ht="18" customHeight="1" x14ac:dyDescent="0.2">
      <c r="A21" s="2" t="s">
        <v>90</v>
      </c>
      <c r="B21" s="13" t="s">
        <v>534</v>
      </c>
    </row>
    <row r="22" spans="1:2" ht="18" customHeight="1" x14ac:dyDescent="0.2">
      <c r="A22" s="2" t="s">
        <v>91</v>
      </c>
      <c r="B22" s="13" t="s">
        <v>553</v>
      </c>
    </row>
    <row r="23" spans="1:2" ht="35.1" customHeight="1" x14ac:dyDescent="0.2">
      <c r="A23" s="2"/>
      <c r="B23" s="13" t="s">
        <v>81</v>
      </c>
    </row>
    <row r="24" spans="1:2" ht="15" customHeight="1" x14ac:dyDescent="0.2"/>
  </sheetData>
  <sheetProtection algorithmName="SHA-512" hashValue="JXdyIElJ69WdFGofXR9sd2e7/fro7ABITmYtHyThI7mVIa2RiNiY0lVxh/htRPXuHqP1hmLRqVvT81h5lxIMtA==" saltValue="4wz5yZNl7DRjrQB+MSKkgA==" spinCount="100000" sheet="1" objects="1" scenarios="1" formatRows="0" insertRows="0" deleteRows="0"/>
  <mergeCells count="6">
    <mergeCell ref="A1:B1"/>
    <mergeCell ref="A2:B2"/>
    <mergeCell ref="A3:B3"/>
    <mergeCell ref="A6:B6"/>
    <mergeCell ref="A4:B4"/>
    <mergeCell ref="A5:B5"/>
  </mergeCells>
  <conditionalFormatting sqref="B13">
    <cfRule type="expression" dxfId="27" priority="1">
      <formula>LEN($B$13)&gt;70</formula>
    </cfRule>
  </conditionalFormatting>
  <conditionalFormatting sqref="B14">
    <cfRule type="expression" dxfId="26" priority="2">
      <formula>AND($B$14&lt;&gt;"",COUNTIF(rg1_Pmt_Type,$B$14)=0)</formula>
    </cfRule>
  </conditionalFormatting>
  <conditionalFormatting sqref="B15">
    <cfRule type="expression" dxfId="25" priority="3">
      <formula>AND($B$15&lt;&gt;"",COUNTIF(rg1_Proj_Type,$B$15)=0)</formula>
    </cfRule>
  </conditionalFormatting>
  <conditionalFormatting sqref="B16">
    <cfRule type="expression" dxfId="24"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92</v>
      </c>
      <c r="D4" s="11" t="str">
        <f ca="1">IF(COUNTA(INDIRECT("'" &amp; TOC[[#This Row],[Page]] &amp; "'!$A$4:$C$8"))&gt;3,"Yes","")</f>
        <v/>
      </c>
    </row>
    <row r="5" spans="1:4" ht="17.100000000000001" customHeight="1" x14ac:dyDescent="0.2">
      <c r="A5" s="10" t="s">
        <v>43</v>
      </c>
      <c r="B5" s="10" t="s">
        <v>43</v>
      </c>
      <c r="C5" s="8" t="s">
        <v>34</v>
      </c>
      <c r="D5" s="11" t="str">
        <f ca="1">IF(COUNTA(INDIRECT("'" &amp; TOC[[#This Row],[Page]] &amp; "'!$A$4:$C$8"))&gt;3,"Yes","")</f>
        <v/>
      </c>
    </row>
    <row r="6" spans="1:4" ht="42.95" customHeight="1" x14ac:dyDescent="0.2">
      <c r="A6" s="10" t="s">
        <v>41</v>
      </c>
      <c r="B6" s="10" t="s">
        <v>530</v>
      </c>
      <c r="C6" s="8" t="s">
        <v>523</v>
      </c>
      <c r="D6" s="11" t="str">
        <f ca="1">IF(COUNTA(INDIRECT("'" &amp; TOC[[#This Row],[Page]] &amp; "'!$A$4:$C$8"))&gt;3,"Yes","")</f>
        <v/>
      </c>
    </row>
    <row r="7" spans="1:4" ht="42.95" customHeight="1" x14ac:dyDescent="0.2">
      <c r="A7" s="10" t="s">
        <v>502</v>
      </c>
      <c r="B7" s="10" t="s">
        <v>530</v>
      </c>
      <c r="C7" s="8" t="s">
        <v>524</v>
      </c>
      <c r="D7" s="11" t="str">
        <f ca="1">IF(COUNTA(INDIRECT("'" &amp; TOC[[#This Row],[Page]] &amp; "'!$A$4:$C$8"))&gt;3,"Yes","")</f>
        <v/>
      </c>
    </row>
    <row r="8" spans="1:4" x14ac:dyDescent="0.2"/>
  </sheetData>
  <sheetProtection algorithmName="SHA-512" hashValue="3n8kpFvGGUFeB/6Z2hFWJo4XT47qa4KqnIwRdYO4lqx/AvNC0EHDvmgpVXlG7RZmLftIO/KRl2uyEWpcec20Qg==" saltValue="Vz3Bk6FhpgYBX6VPmPu/B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CD9E94DE-9860-4DCD-B4F2-AB0DAF3AAE4C}"/>
    <hyperlink ref="C7" location="'Page 2'!A1" display="Page 2" xr:uid="{75DE98D7-036D-494E-BE21-1317C1314C2B}"/>
  </hyperlinks>
  <pageMargins left="0.5" right="0.5" top="1.5" bottom="0.5" header="0.5" footer="0.5"/>
  <pageSetup orientation="portrait" r:id="rId1"/>
  <headerFooter>
    <oddHeader>&amp;C&amp;"Times New Roman,bold"&amp;11Distillation Unit Attributes_x000D_Form OP-UA17_x000D_Federal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85</v>
      </c>
      <c r="B1" s="57"/>
      <c r="C1" s="57"/>
      <c r="D1" s="57"/>
      <c r="E1" s="57"/>
      <c r="F1" s="57"/>
      <c r="G1" s="57"/>
      <c r="H1" s="57"/>
      <c r="I1" s="57"/>
      <c r="J1" s="57"/>
      <c r="K1" s="57"/>
    </row>
    <row r="2" spans="1:16" ht="14.25" x14ac:dyDescent="0.2">
      <c r="A2" s="57" t="s">
        <v>86</v>
      </c>
      <c r="B2" s="57"/>
      <c r="C2" s="57"/>
      <c r="D2" s="57"/>
      <c r="E2" s="57"/>
      <c r="F2" s="57"/>
      <c r="G2" s="57"/>
      <c r="H2" s="57"/>
      <c r="I2" s="57"/>
      <c r="J2" s="57"/>
      <c r="K2" s="57"/>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44</v>
      </c>
      <c r="B20" s="56"/>
      <c r="C20" s="56"/>
      <c r="D20" s="56"/>
      <c r="E20" s="56"/>
      <c r="F20" s="56"/>
      <c r="G20" s="56"/>
      <c r="H20" s="56"/>
      <c r="I20" s="56"/>
      <c r="J20" s="56"/>
      <c r="K20" s="56"/>
    </row>
  </sheetData>
  <sheetProtection algorithmName="SHA-512" hashValue="NK3RetF+M09OK+B3oAhPuUMH2F/OqnWXLwjawaZ8bbSGnLer5+j3VHXaKB9E5x3KdEmizwwIccZdmNJ8u/tfcg==" saltValue="g++IBhPzw8D8V/PBl9zUsA==" spinCount="100000" sheet="1" objects="1" scenarios="1" formatRows="0" insertRows="0" deleteRows="0"/>
  <mergeCells count="3">
    <mergeCell ref="A20:K20"/>
    <mergeCell ref="A1:K1"/>
    <mergeCell ref="A2:K2"/>
  </mergeCells>
  <phoneticPr fontId="1" type="noConversion"/>
  <conditionalFormatting sqref="B5:B19">
    <cfRule type="expression" dxfId="22" priority="2">
      <formula>AND($B5&lt;&gt;"",ISNUMBER($B5)=FALSE)</formula>
    </cfRule>
  </conditionalFormatting>
  <conditionalFormatting sqref="C5:D19">
    <cfRule type="expression" dxfId="21" priority="3">
      <formula>LEN(C5)&gt;14</formula>
    </cfRule>
  </conditionalFormatting>
  <conditionalFormatting sqref="E5:E19">
    <cfRule type="expression" dxfId="20" priority="4">
      <formula>LEN($E5)&gt;50</formula>
    </cfRule>
  </conditionalFormatting>
  <conditionalFormatting sqref="I5:I19">
    <cfRule type="expression" dxfId="19" priority="5">
      <formula>LEN($I5)&gt;25</formula>
    </cfRule>
  </conditionalFormatting>
  <conditionalFormatting sqref="J5:J19">
    <cfRule type="expression" dxfId="18" priority="6">
      <formula>LEN($J5)&gt;8</formula>
    </cfRule>
  </conditionalFormatting>
  <conditionalFormatting sqref="K5:K19">
    <cfRule type="expression" dxfId="17"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Roman,bold"&amp;11Distillation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87</v>
      </c>
      <c r="B1" s="57"/>
      <c r="C1" s="57"/>
      <c r="D1" s="57"/>
      <c r="E1" s="57"/>
      <c r="F1" s="57"/>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44</v>
      </c>
      <c r="B20" s="56"/>
      <c r="C20" s="56"/>
      <c r="D20" s="56"/>
      <c r="E20" s="56"/>
      <c r="F20" s="56"/>
    </row>
  </sheetData>
  <sheetProtection algorithmName="SHA-512" hashValue="rHx2BRz+3srLSydsXxVlTrN7rpmFPItgdidLJ76FZUP+tfC9G8JDosqWhDvd8My7uIzEy78ueT4wKicwItlLjg==" saltValue="u9FKDW9PlaM7jeldQtGB+A==" spinCount="100000" sheet="1" objects="1" scenarios="1" formatRows="0" insertRows="0" deleteRows="0"/>
  <mergeCells count="2">
    <mergeCell ref="A1:F1"/>
    <mergeCell ref="A20:F20"/>
  </mergeCells>
  <phoneticPr fontId="1" type="noConversion"/>
  <conditionalFormatting sqref="B5:B19">
    <cfRule type="expression" dxfId="15" priority="2">
      <formula>AND($B5&lt;&gt;"",ISNUMBER($B5)=FALSE)</formula>
    </cfRule>
  </conditionalFormatting>
  <conditionalFormatting sqref="C5:C19">
    <cfRule type="expression" dxfId="14" priority="4">
      <formula>AND($C5&lt;&gt;"",COUNTIF(OFFSET(UnitListStart,1,0,UnitListCount,1),$C5)=0)</formula>
    </cfRule>
  </conditionalFormatting>
  <conditionalFormatting sqref="D5:D19">
    <cfRule type="expression" dxfId="13" priority="5">
      <formula>LEN($D5)&gt;50</formula>
    </cfRule>
  </conditionalFormatting>
  <conditionalFormatting sqref="E5:E19">
    <cfRule type="expression" dxfId="11" priority="8">
      <formula>LEN($E5)&gt;36</formula>
    </cfRule>
  </conditionalFormatting>
  <conditionalFormatting sqref="F5:F19">
    <cfRule type="expression" dxfId="10"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Roman,bold"&amp;11Distillation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610B-CCED-48EB-88EE-DF94E23AD2F8}">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528</v>
      </c>
      <c r="B1" s="57"/>
      <c r="C1" s="57"/>
      <c r="D1" s="57"/>
      <c r="E1" s="57"/>
      <c r="F1" s="57"/>
      <c r="G1" s="57"/>
      <c r="H1" s="57"/>
    </row>
    <row r="2" spans="1:9" ht="28.5" customHeight="1" x14ac:dyDescent="0.2">
      <c r="A2" s="57" t="s">
        <v>529</v>
      </c>
      <c r="B2" s="57"/>
      <c r="C2" s="57"/>
      <c r="D2" s="57"/>
      <c r="E2" s="57"/>
      <c r="F2" s="57"/>
      <c r="G2" s="57"/>
      <c r="H2" s="57"/>
    </row>
    <row r="4" spans="1:9" ht="51" customHeight="1" x14ac:dyDescent="0.2">
      <c r="A4" s="9" t="s">
        <v>12</v>
      </c>
      <c r="B4" s="9" t="s">
        <v>477</v>
      </c>
      <c r="C4" s="9" t="s">
        <v>480</v>
      </c>
      <c r="D4" s="9" t="s">
        <v>533</v>
      </c>
      <c r="E4" s="9" t="s">
        <v>486</v>
      </c>
      <c r="F4" s="9" t="s">
        <v>491</v>
      </c>
      <c r="G4" s="9" t="s">
        <v>496</v>
      </c>
      <c r="H4" s="9" t="s">
        <v>499</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44</v>
      </c>
      <c r="B15" s="56"/>
      <c r="C15" s="56"/>
      <c r="D15" s="56"/>
      <c r="E15" s="56"/>
      <c r="F15" s="56"/>
      <c r="G15" s="56"/>
      <c r="H15" s="56"/>
    </row>
  </sheetData>
  <sheetProtection algorithmName="SHA-512" hashValue="fyRkztc68uI5ZM92qyOfWWNOqM4hPvL8tMCflaROZicet/0efMtWBqmkiPBj6gldKH8c5bMO7SEO5EfwtFUIRA==" saltValue="YQPCw6k+Df6AOMENGeRgZg==" spinCount="100000" sheet="1" objects="1" scenarios="1" formatRows="0" insertRows="0" deleteRows="0"/>
  <mergeCells count="3">
    <mergeCell ref="A15:H15"/>
    <mergeCell ref="A1:H1"/>
    <mergeCell ref="A2:H2"/>
  </mergeCells>
  <conditionalFormatting sqref="A5:A14">
    <cfRule type="expression" dxfId="9" priority="1">
      <formula>AND($A5&lt;&gt;"",COUNTIF(OFFSET(UnitListStart,1,0,UnitListCount,1),$A5)=0)</formula>
    </cfRule>
  </conditionalFormatting>
  <conditionalFormatting sqref="B5:B14">
    <cfRule type="expression" dxfId="8" priority="3">
      <formula>LEN(B5)&gt;15</formula>
    </cfRule>
  </conditionalFormatting>
  <dataValidations count="2">
    <dataValidation type="list" allowBlank="1" showErrorMessage="1" error="The selection is not valid" prompt="Select from the dropdown list" sqref="A5:A14" xr:uid="{EA4DF4F5-EB30-4694-BA79-37098A8EF943}">
      <formula1>OFFSET(UnitListStart,1,0,UnitListCount,1)</formula1>
    </dataValidation>
    <dataValidation type="textLength" operator="lessThanOrEqual" allowBlank="1" showErrorMessage="1" error="The response must be 15 characters or less" prompt="Enter the SOP Index No." sqref="B5:B14" xr:uid="{A5B9979A-AB70-491D-9EFE-D44E13B50D9A}">
      <formula1>15</formula1>
    </dataValidation>
  </dataValidations>
  <hyperlinks>
    <hyperlink ref="A15" location="'Table of Contents'!A1" display="Go to the Table of Contents" xr:uid="{E1434EB3-1FAE-4EA2-BE39-2C512674D39E}"/>
  </hyperlinks>
  <pageMargins left="0.5" right="0.5" top="1.35" bottom="0.5" header="0.5" footer="0.5"/>
  <pageSetup orientation="landscape" r:id="rId1"/>
  <headerFooter>
    <oddHeader>&amp;C&amp;"Times New Roman,bold"&amp;11Distillation Unit Attributes_x000D_Form OP-UA17_x000D_Federal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CE8DE676-9C42-4C67-A2A9-E5EB64DAC81C}">
            <xm:f>AND(C5&lt;&gt;"",COUNTIF(OFFSET(Picklist_UAcodes!C$10,1,0,Picklist_UAcodes!C$4,1),C5)=0)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CC2874C-3F70-4949-ADD5-B1C0FE2B39C4}">
          <x14:formula1>
            <xm:f>OFFSET(Picklist_UAcodes!C$10,1,0,Picklist_UAcodes!C$4,1)</xm:f>
          </x14:formula1>
          <xm:sqref>C5:H14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95E9D-01C2-4A44-9855-0E5D8B57BCAD}">
  <sheetPr codeName="Sheet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7" t="s">
        <v>531</v>
      </c>
      <c r="B1" s="57"/>
      <c r="C1" s="57"/>
      <c r="D1" s="57"/>
      <c r="E1" s="57"/>
      <c r="F1" s="57"/>
      <c r="G1" s="57"/>
      <c r="H1" s="57"/>
      <c r="I1" s="57"/>
      <c r="J1" s="57"/>
    </row>
    <row r="2" spans="1:11" ht="28.5" customHeight="1" x14ac:dyDescent="0.2">
      <c r="A2" s="57" t="s">
        <v>529</v>
      </c>
      <c r="B2" s="57"/>
      <c r="C2" s="57"/>
      <c r="D2" s="57"/>
      <c r="E2" s="57"/>
      <c r="F2" s="57"/>
      <c r="G2" s="57"/>
      <c r="H2" s="57"/>
      <c r="I2" s="57"/>
      <c r="J2" s="57"/>
    </row>
    <row r="4" spans="1:11" ht="51" customHeight="1" x14ac:dyDescent="0.2">
      <c r="A4" s="9" t="s">
        <v>12</v>
      </c>
      <c r="B4" s="9" t="s">
        <v>477</v>
      </c>
      <c r="C4" s="9" t="s">
        <v>503</v>
      </c>
      <c r="D4" s="9" t="s">
        <v>508</v>
      </c>
      <c r="E4" s="9" t="s">
        <v>509</v>
      </c>
      <c r="F4" s="9" t="s">
        <v>520</v>
      </c>
      <c r="G4" s="9" t="s">
        <v>521</v>
      </c>
      <c r="H4" s="9" t="s">
        <v>526</v>
      </c>
      <c r="I4" s="9" t="s">
        <v>527</v>
      </c>
      <c r="J4" s="9" t="s">
        <v>522</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6" t="s">
        <v>44</v>
      </c>
      <c r="B15" s="56"/>
      <c r="C15" s="56"/>
      <c r="D15" s="56"/>
      <c r="E15" s="56"/>
      <c r="F15" s="56"/>
      <c r="G15" s="56"/>
      <c r="H15" s="56"/>
      <c r="I15" s="56"/>
      <c r="J15" s="56"/>
    </row>
  </sheetData>
  <sheetProtection algorithmName="SHA-512" hashValue="dNksDwEbfNDpH2qMpqtxdAKUbwuRNJ41elzrpO84nHQJmMlQddmAJ1wyIjPt7AId1Z7vzFyEsNCvF9l5U2zciQ==" saltValue="fErZAu6jCIaQ9gQySyK8wA==" spinCount="100000" sheet="1" objects="1" scenarios="1" formatRows="0" insertRows="0" deleteRows="0"/>
  <mergeCells count="3">
    <mergeCell ref="A15:J15"/>
    <mergeCell ref="A1:J1"/>
    <mergeCell ref="A2:J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conditionalFormatting sqref="F5:F14">
    <cfRule type="expression" dxfId="3" priority="4">
      <formula>LEN(F5)&gt;10</formula>
    </cfRule>
  </conditionalFormatting>
  <conditionalFormatting sqref="G5:G14">
    <cfRule type="expression" dxfId="2" priority="5">
      <formula>LEN(G5)&gt;14</formula>
    </cfRule>
  </conditionalFormatting>
  <conditionalFormatting sqref="H5:H14">
    <cfRule type="expression" dxfId="1" priority="6">
      <formula>LEN(H5)&gt;10</formula>
    </cfRule>
  </conditionalFormatting>
  <conditionalFormatting sqref="I5:I14">
    <cfRule type="expression" dxfId="0" priority="7">
      <formula>LEN(I5)&gt;10</formula>
    </cfRule>
  </conditionalFormatting>
  <dataValidations count="6">
    <dataValidation type="list" allowBlank="1" showErrorMessage="1" error="The selection is not valid" prompt="Select from the dropdown list" sqref="A5:A14" xr:uid="{40C858E1-CA0C-4AE4-A06E-F557141E1E3B}">
      <formula1>OFFSET(UnitListStart,1,0,UnitListCount,1)</formula1>
    </dataValidation>
    <dataValidation type="textLength" operator="lessThanOrEqual" allowBlank="1" showErrorMessage="1" error="The response must be 15 characters or less" prompt="Enter the SOP Index No." sqref="B5:B14" xr:uid="{77A3FC1E-FC48-4E30-8AA5-F673B0207745}">
      <formula1>15</formula1>
    </dataValidation>
    <dataValidation type="textLength" operator="lessThanOrEqual" allowBlank="1" showErrorMessage="1" error="The response must be 10 characters or less" prompt="Enter the ACT ID No." sqref="F5:F14" xr:uid="{75DF4884-F23D-4136-86AD-87F6C8E5BAE8}">
      <formula1>10</formula1>
    </dataValidation>
    <dataValidation type="textLength" operator="lessThanOrEqual" allowBlank="1" showErrorMessage="1" error="The response must be 14 characters or less" prompt="Enter the Subpart NNN Control Device ID No." sqref="G5:G14" xr:uid="{7C1CC6A4-99F7-440F-B2B9-B1FF467047BB}">
      <formula1>14</formula1>
    </dataValidation>
    <dataValidation type="textLength" operator="lessThanOrEqual" allowBlank="1" showErrorMessage="1" error="The response must be 10 characters or less" prompt="Enter the Emission Point ID No(s)." sqref="H5:H14" xr:uid="{77E3841D-8108-4026-8CED-71F352B733FA}">
      <formula1>10</formula1>
    </dataValidation>
    <dataValidation type="textLength" operator="lessThanOrEqual" allowBlank="1" showErrorMessage="1" error="The response must be 10 characters or less" prompt="Enter the Emission Point ID No(s). " sqref="I5:I14" xr:uid="{034AB812-A2A8-4ADC-83BB-010238A32DAD}">
      <formula1>10</formula1>
    </dataValidation>
  </dataValidations>
  <hyperlinks>
    <hyperlink ref="A15" location="'Table of Contents'!A1" display="Go to the Table of Contents" xr:uid="{4CA8B849-5942-4085-9FD8-9F1A2E9AEB48}"/>
  </hyperlinks>
  <pageMargins left="0.5" right="0.5" top="1.35" bottom="0.5" header="0.5" footer="0.5"/>
  <pageSetup orientation="landscape" r:id="rId1"/>
  <headerFooter>
    <oddHeader>&amp;C&amp;"Times New Roman,bold"&amp;11Distillation Unit Attributes_x000D_Form OP-UA17_x000D_Federal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FECCA959-9711-45BE-AB4A-BBE711378747}">
            <xm:f>AND(C5&lt;&gt;"",COUNTIF(OFFSET(Picklist_UAcodes!J$10,1,0,Picklist_UAcodes!J$4,1),C5)=0)</xm:f>
            <x14:dxf>
              <font>
                <b/>
                <i val="0"/>
              </font>
              <fill>
                <patternFill>
                  <bgColor rgb="FFEBB8B7"/>
                </patternFill>
              </fill>
            </x14:dxf>
          </x14:cfRule>
          <xm:sqref>C5:E14 J5:J14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BE798ED-3DB0-4C96-B262-E1B968938F7F}">
          <x14:formula1>
            <xm:f>OFFSET(Picklist_UAcodes!J$10,1,0,Picklist_UAcodes!J$4,1)</xm:f>
          </x14:formula1>
          <xm:sqref>J5:J14 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General Information</vt:lpstr>
      <vt:lpstr>Table of Contents</vt:lpstr>
      <vt:lpstr>OP-SUM Table 1</vt:lpstr>
      <vt:lpstr>OP-REQ2</vt:lpstr>
      <vt:lpstr>Page 1</vt:lpstr>
      <vt:lpstr>Page 2</vt:lpstr>
      <vt:lpstr>'OP-REQ2'!Print_Area</vt:lpstr>
      <vt:lpstr>'OP-SUM Table 1'!Print_Area</vt:lpstr>
      <vt:lpstr>Instructions!Print_Titles</vt:lpstr>
      <vt:lpstr>'OP-REQ2'!Print_Titles</vt:lpstr>
      <vt:lpstr>'OP-SUM Table 1'!Print_Titles</vt:lpstr>
      <vt:lpstr>'Page 1'!Print_Titles</vt:lpstr>
      <vt:lpstr>'Page 2'!Print_Titles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10039 - OP-UA17 - Distillation Unit Attributes</dc:title>
  <dc:creator>TCEQ</dc:creator>
  <cp:keywords>UA17 02/05</cp:keywords>
  <cp:lastModifiedBy>Traci Spencer</cp:lastModifiedBy>
  <cp:lastPrinted>2024-05-08T14:58:09Z</cp:lastPrinted>
  <dcterms:created xsi:type="dcterms:W3CDTF">2021-12-07T15:36:18Z</dcterms:created>
  <dcterms:modified xsi:type="dcterms:W3CDTF">2025-06-26T13:27:26Z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UA17</vt:lpwstr>
  </property>
  <property fmtid="{D5CDD505-2E9C-101B-9397-08002B2CF9AE}" pid="3" name="Version Date">
    <vt:lpwstr>7/1/2025</vt:lpwstr>
  </property>
  <property fmtid="{D5CDD505-2E9C-101B-9397-08002B2CF9AE}" pid="4" name="Version Number">
    <vt:lpwstr>1.0</vt:lpwstr>
  </property>
</Properties>
</file>