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2 Docs UA18-34\"/>
    </mc:Choice>
  </mc:AlternateContent>
  <xr:revisionPtr revIDLastSave="0" documentId="13_ncr:1_{6CA883A4-7670-49DC-AC3C-E370060B8ABE}" xr6:coauthVersionLast="47" xr6:coauthVersionMax="47" xr10:uidLastSave="{00000000-0000-0000-0000-000000000000}"/>
  <workbookProtection workbookAlgorithmName="SHA-512" workbookHashValue="lMEG3zXL2JBTzcpoEJJTySYjHzkihkFYCclnEtcl5QdQ3nb25KsSwXVajIhU7YZupNZDdmr+Coittvk0s68x5Q==" workbookSaltValue="A+VuKbZv1VXxW5PHDm15JQ=="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7" r:id="rId4"/>
    <sheet name="General Information" sheetId="5" r:id="rId5"/>
    <sheet name="Table of Contents" sheetId="6" r:id="rId6"/>
    <sheet name="OP-SUM Table 1" sheetId="7" r:id="rId7"/>
    <sheet name="OP-REQ2" sheetId="8" r:id="rId8"/>
    <sheet name="Page 1" sheetId="15" r:id="rId9"/>
    <sheet name="Page 2" sheetId="16" r:id="rId10"/>
  </sheets>
  <externalReferences>
    <externalReference r:id="rId11"/>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5"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<sst xmlns="http://schemas.openxmlformats.org/spreadsheetml/2006/main" count="625" uniqueCount="529">
  <si>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</si>
  <si>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</si>
  <si>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</si>
  <si>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</si>
  <si>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</si>
  <si>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</si>
  <si>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</si>
  <si>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</si>
  <si>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</si>
  <si>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</si>
  <si>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</si>
  <si>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</si>
  <si>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</si>
  <si>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</si>
  <si>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</si>
  <si>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</si>
  <si>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</si>
  <si>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</si>
  <si>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</si>
  <si>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</si>
  <si>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</si>
  <si>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</si>
  <si>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</si>
  <si>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</si>
  <si>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</si>
  <si>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</si>
  <si>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</si>
  <si>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</si>
  <si>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</si>
  <si>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</si>
  <si>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</si>
  <si>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</si>
  <si>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</si>
  <si>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</si>
  <si>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</si>
  <si>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</si>
  <si>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</si>
  <si>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</si>
  <si>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</si>
  <si>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</si>
  <si>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</si>
  <si>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</si>
  <si>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</si>
  <si>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</si>
  <si>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</si>
  <si>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</si>
  <si>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</si>
  <si>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</si>
  <si>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</si>
  <si>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</si>
  <si>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</si>
  <si>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</si>
  <si>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</si>
  <si>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</si>
  <si>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</si>
  <si>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</si>
  <si>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</si>
  <si>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</si>
  <si>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</si>
  <si>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</si>
  <si>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</si>
  <si>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</si>
  <si>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</si>
  <si>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</si>
  <si>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</si>
  <si>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</si>
  <si>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</si>
  <si>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</si>
  <si>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</si>
  <si>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</si>
  <si>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</si>
  <si>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</si>
  <si>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</si>
  <si>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</si>
  <si>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</si>
  <si>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</si>
  <si>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</si>
  <si>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</si>
  <si>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</si>
  <si>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</si>
  <si>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</si>
  <si>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</si>
  <si>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</si>
  <si>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</si>
  <si>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</si>
  <si>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</si>
  <si>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</si>
  <si>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</si>
  <si>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</si>
  <si>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</si>
  <si>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</si>
  <si>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</si>
  <si>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</si>
  <si>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</si>
  <si>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</si>
  <si>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</si>
  <si>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</si>
  <si>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</si>
  <si>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</si>
  <si>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</si>
  <si>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</si>
  <si>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</si>
  <si>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</si>
  <si>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</si>
  <si>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</si>
  <si>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</si>
  <si>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</si>
  <si>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</si>
  <si>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</si>
  <si>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</si>
  <si>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</si>
  <si>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</si>
  <si>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</si>
  <si>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</si>
  <si>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</si>
  <si>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</si>
  <si>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</si>
  <si>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</si>
  <si>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</si>
  <si>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</si>
  <si>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</si>
  <si>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</si>
  <si>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</si>
  <si>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</si>
  <si>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</si>
  <si>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</si>
  <si>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</si>
  <si>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</si>
  <si>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</si>
  <si>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</si>
  <si>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</si>
  <si>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</si>
  <si>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</si>
  <si>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</si>
  <si>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</si>
  <si>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</si>
  <si>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</si>
  <si>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</si>
  <si>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</si>
  <si>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</si>
  <si>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</si>
  <si>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</si>
  <si>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</si>
  <si>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</si>
  <si>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</si>
  <si>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</si>
  <si>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</si>
  <si>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</si>
  <si>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</si>
  <si>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</si>
  <si>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</si>
  <si>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</si>
  <si>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</si>
  <si>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</si>
  <si>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</si>
  <si>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</si>
  <si>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</si>
  <si>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</si>
  <si>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</si>
  <si>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</si>
  <si>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</si>
  <si>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</si>
  <si>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</si>
  <si>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</si>
  <si>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</si>
  <si>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</si>
  <si>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</si>
  <si>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</si>
  <si>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</si>
  <si>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</si>
  <si>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</si>
  <si>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</si>
  <si>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</si>
  <si>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</si>
  <si>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</si>
  <si>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</si>
  <si>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</si>
  <si>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</si>
  <si>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</si>
  <si>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</si>
  <si>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</si>
  <si>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</si>
  <si>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</si>
  <si>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</si>
  <si>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</si>
  <si>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</si>
  <si>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</si>
  <si>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</si>
  <si>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</si>
  <si>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</si>
  <si>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</si>
  <si>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</si>
  <si>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</si>
  <si>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</si>
  <si>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</si>
  <si>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</si>
  <si>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</si>
  <si>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</si>
  <si>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</si>
  <si>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</si>
  <si>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</si>
  <si>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</si>
  <si>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</si>
  <si>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</si>
  <si>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</si>
  <si>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</si>
  <si>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</si>
  <si>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</si>
  <si>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</si>
  <si>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</si>
  <si>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</si>
  <si>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</si>
  <si>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</si>
  <si>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</si>
  <si>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</si>
  <si>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</si>
  <si>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</si>
  <si>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</si>
  <si>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</si>
  <si>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</si>
  <si>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</si>
  <si>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</si>
  <si>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</si>
  <si>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</si>
  <si>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</si>
  <si>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</si>
  <si>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</si>
  <si>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</si>
  <si>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</si>
  <si>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</si>
  <si>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</si>
  <si>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</si>
  <si>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</si>
  <si>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</si>
  <si>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</si>
  <si>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</si>
  <si>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</si>
  <si>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</si>
  <si>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</si>
  <si>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</si>
  <si>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</si>
  <si>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</si>
  <si>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</si>
  <si>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</si>
  <si>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</si>
  <si>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</si>
  <si>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</si>
  <si>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</si>
  <si>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</si>
  <si>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</si>
  <si>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</si>
  <si>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</si>
  <si>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</si>
  <si>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</si>
  <si>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</si>
  <si>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</si>
  <si>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</si>
  <si>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</si>
  <si>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</si>
  <si>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</si>
  <si>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</si>
  <si>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</si>
  <si>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</si>
  <si>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</si>
  <si>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</si>
  <si>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</si>
  <si>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</si>
  <si>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</si>
  <si>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</si>
  <si>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</si>
  <si>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</si>
  <si>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</si>
  <si>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</si>
  <si>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</si>
  <si>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</si>
  <si>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</si>
  <si>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</si>
  <si>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</si>
  <si>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</si>
  <si>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</si>
  <si>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</si>
  <si>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</si>
  <si>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</si>
  <si>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</si>
  <si>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</si>
  <si>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</si>
  <si>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</si>
  <si>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</si>
  <si>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</si>
  <si>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</si>
  <si>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</si>
  <si>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</si>
  <si>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</si>
  <si>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</si>
  <si>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</si>
  <si>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</si>
  <si>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</si>
  <si>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</si>
  <si>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</si>
  <si>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</si>
  <si>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</si>
  <si>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</si>
  <si>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</si>
  <si>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</si>
  <si>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</si>
  <si>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</si>
  <si>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</si>
  <si>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</si>
  <si>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</si>
  <si>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</si>
  <si>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</si>
  <si>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</si>
  <si>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</si>
  <si>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</si>
  <si>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</si>
  <si>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</si>
  <si>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</si>
  <si>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</si>
  <si>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</si>
  <si>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</si>
  <si>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</si>
  <si>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</si>
  <si>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</si>
  <si>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</si>
  <si>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</si>
  <si>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</si>
  <si>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</si>
  <si>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</si>
  <si>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</si>
  <si>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</si>
  <si>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</si>
  <si>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</si>
  <si>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</si>
  <si>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</si>
  <si>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</si>
  <si>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</si>
  <si>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</si>
  <si>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</si>
  <si>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</si>
  <si>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</si>
  <si>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</si>
  <si>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</si>
  <si>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</si>
  <si>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</si>
  <si>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</si>
  <si>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</si>
  <si>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</si>
  <si>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</si>
  <si>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</si>
  <si>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</si>
  <si>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</si>
  <si>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</si>
  <si>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</si>
  <si>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</si>
  <si>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</si>
  <si>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</si>
  <si>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</si>
  <si>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</si>
  <si>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</si>
  <si>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</si>
  <si>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</si>
  <si>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</si>
  <si>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</si>
  <si>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</si>
  <si>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</si>
  <si>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</si>
  <si>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</si>
  <si>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</si>
  <si>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</si>
  <si>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</si>
  <si>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</si>
  <si>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</si>
  <si>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</si>
  <si>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</si>
  <si>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</si>
  <si>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</si>
  <si>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</si>
  <si>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</si>
  <si>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</si>
  <si>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</si>
  <si>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</si>
  <si>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</si>
  <si>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</si>
  <si>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</si>
  <si>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</si>
  <si>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</si>
  <si>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</si>
  <si>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</si>
  <si>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</si>
  <si>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</si>
  <si>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</si>
  <si>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</si>
  <si>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</si>
  <si>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</si>
  <si>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</si>
  <si>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</si>
  <si>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</si>
  <si>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</si>
  <si>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</si>
  <si>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</si>
  <si>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</si>
  <si>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</si>
  <si>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</si>
  <si>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</si>
  <si>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</si>
  <si>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</si>
  <si>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</si>
  <si>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</si>
  <si>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</si>
  <si>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</si>
  <si>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</si>
  <si>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</si>
  <si>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</si>
  <si>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</si>
  <si>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</si>
  <si>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</si>
  <si>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</si>
  <si>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</si>
  <si>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</si>
  <si>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</si>
  <si>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</si>
  <si>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</si>
  <si>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</si>
  <si>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</si>
  <si>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</si>
  <si>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</si>
  <si>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</si>
  <si>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</si>
  <si>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</si>
  <si>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</si>
  <si>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</si>
  <si>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</si>
  <si>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</si>
  <si>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</si>
  <si>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</si>
  <si>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</si>
  <si>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</si>
  <si>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</si>
  <si>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</si>
  <si>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</si>
  <si>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</si>
  <si>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</si>
  <si>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</si>
  <si>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</si>
  <si>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</si>
  <si>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</si>
  <si>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</si>
  <si>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</si>
  <si>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</si>
  <si>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</si>
  <si>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</si>
  <si>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</si>
  <si>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</si>
  <si>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</si>
  <si>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</si>
  <si>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</si>
  <si>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</si>
  <si>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</si>
  <si>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</si>
  <si>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</si>
  <si>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</si>
  <si>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</si>
  <si>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</si>
  <si>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</si>
  <si>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</si>
  <si>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</si>
  <si>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</si>
  <si>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</si>
  <si>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</si>
  <si>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</si>
  <si>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</si>
  <si>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</si>
  <si>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</si>
  <si>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</si>
  <si>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</si>
  <si>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OP-UA31</t>
  </si>
  <si>
    <t>SOP Index No.</t>
  </si>
  <si>
    <t>Lead Smelting Attributes</t>
  </si>
  <si>
    <t>----</t>
  </si>
  <si>
    <t>Construction/Modification Date</t>
  </si>
  <si>
    <t>74+</t>
  </si>
  <si>
    <t>74-</t>
  </si>
  <si>
    <t>Affected Facility Type</t>
  </si>
  <si>
    <t>BLASTF</t>
  </si>
  <si>
    <t>CONV</t>
  </si>
  <si>
    <t>DROSSREV</t>
  </si>
  <si>
    <t>ELEC</t>
  </si>
  <si>
    <t>NONE</t>
  </si>
  <si>
    <t>SINDIS</t>
  </si>
  <si>
    <t>SINTER</t>
  </si>
  <si>
    <t>Using Sulfuric Acid Plant</t>
  </si>
  <si>
    <t>NO</t>
  </si>
  <si>
    <t>YES</t>
  </si>
  <si>
    <t>Table 2</t>
  </si>
  <si>
    <t>73+</t>
  </si>
  <si>
    <t>73-</t>
  </si>
  <si>
    <t>Furnace</t>
  </si>
  <si>
    <t>BLASREV</t>
  </si>
  <si>
    <t>POT</t>
  </si>
  <si>
    <t>Page 1</t>
  </si>
  <si>
    <t>Page 2</t>
  </si>
  <si>
    <t>Form OP-UA31</t>
  </si>
  <si>
    <t>Table 1: Title 40 Code of Federal Regulations Part 60 (40 CFR Part 60)</t>
  </si>
  <si>
    <t>Subpart R: Standards of Performance for Primary Lead Smelters</t>
  </si>
  <si>
    <t>40 CFR Part 60, Subpart R: Standards of Performance for Primary Lead Smelters</t>
  </si>
  <si>
    <t>Table 2: Title 40 Code of Federal Regulations Part 60 (40 CFR Part 60)</t>
  </si>
  <si>
    <t>Subpart L: Standards of Performance for Secondary Lead Smelters</t>
  </si>
  <si>
    <t>40 CFR Part 60, Subpart L: Standards of Performance for Secondary Lead Smelters</t>
  </si>
  <si>
    <t>10083</t>
  </si>
  <si>
    <t>65v1.0</t>
  </si>
  <si>
    <t>10/1998</t>
  </si>
  <si>
    <t>07/2025</t>
  </si>
  <si>
    <t>TOP</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</si>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</sst>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0E496381-70E3-40CC-B4DC-3F5DED0582E5}"/>
    <cellStyle name="Heading 2" xfId="15" builtinId="17" customBuiltin="1"/>
    <cellStyle name="Heading 3" xfId="17" builtinId="18" customBuiltin="1"/>
    <cellStyle name="Hyperlink" xfId="5" builtinId="8" customBuiltin="1"/>
    <cellStyle name="Hyperlink 2" xfId="20" xr:uid="{8ABB603C-481F-43B1-AB07-6A1F265C7E2F}"/>
    <cellStyle name="Hyperlink 3" xfId="21" xr:uid="{E975444B-5978-42C6-BDF8-7857AC078C39}"/>
    <cellStyle name="Named_Range" xfId="16" xr:uid="{EFC2D746-0F1F-4443-A9B2-B1C0677D23BB}"/>
    <cellStyle name="Normal" xfId="0" builtinId="0" customBuiltin="1"/>
    <cellStyle name="Normal 2" xfId="19" xr:uid="{B81015CF-4D46-46F4-80EE-D5B1686751C5}"/>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9">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8"/>
      <tableStyleElement type="headerRow" dxfId="37"/>
      <tableStyleElement type="secondRowStripe" dxfId="36"/>
    </tableStyle>
    <tableStyle name="Table Style 1B" pivot="0" count="2" xr9:uid="{E2481E9C-331A-4AB9-B0F7-8E8089F263D8}">
      <tableStyleElement type="wholeTable" dxfId="35"/>
      <tableStyleElement type="headerRow" dxfId="34"/>
    </tableStyle>
    <tableStyle name="Table Style 2" pivot="0" count="3" xr9:uid="{00000000-0011-0000-FFFF-FFFF01000000}">
      <tableStyleElement type="wholeTable" dxfId="33"/>
      <tableStyleElement type="headerRow" dxfId="32"/>
      <tableStyleElement type="firstColumn" dxfId="31"/>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0"/>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29"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7" totalsRowShown="0" headerRowCellStyle="Form_Header_1">
  <autoFilter ref="A3:D7"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8"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27" dataCellStyle="Form_General">
      <calculatedColumnFormula>IF(COUNTIFS($L$4:OP_SUM[[#This Row],["Unit1"]],"?*",$L$4:OP_SUM[[#This Row],["Unit1"]],OP_SUM[[#This Row],["Unit1"]])=1,ROW(OP_SUM[[#This Row],["Unit1"]]),"")</calculatedColumnFormula>
    </tableColumn>
    <tableColumn id="15" xr3:uid="{00000000-0010-0000-0400-00000F000000}" name="&quot;Unit3&quot;" dataDxfId="26" dataCellStyle="Form_General">
      <calculatedColumnFormula>IFERROR(_xlfn.RANK.EQ(OP_SUM[[#This Row],["Unit2"]],OP_SUM["Unit2"],1),"")</calculatedColumnFormula>
    </tableColumn>
    <tableColumn id="12" xr3:uid="{00000000-0010-0000-0400-00000C000000}" name="&quot;Unit-Group&quot;" dataDxfId="25"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68CA002-79B3-4B1C-8C86-3EA0B3685B22}" name="Table 1" displayName="Table_1" ref="A4:E14" totalsRowShown="0" headerRowCellStyle="Form_Header_1" dataCellStyle="Form_Text">
  <tableColumns count="5">
    <tableColumn id="1" xr3:uid="{E430981D-2361-4D27-ACE1-91976525B471}" name="Unit ID No." dataCellStyle="Form_Text"/>
    <tableColumn id="2" xr3:uid="{41647CCC-5BBE-45D8-8B45-11F5FA4E9FCA}" name="SOP Index No." dataCellStyle="Form_Text"/>
    <tableColumn id="3" xr3:uid="{58522F45-24A9-4A5C-8D3C-1C4823E04569}" name="Construction/Modification Date" dataCellStyle="Form_Text"/>
    <tableColumn id="4" xr3:uid="{8FC5C97C-6947-4514-A597-B462D19FA7A8}" name="Affected Facility Type" dataCellStyle="Form_Text"/>
    <tableColumn id="5" xr3:uid="{86A6FFC1-5C19-4C29-93CB-EF9D6FE69B87}" name="Using Sulfuric Acid Plant"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9AAA7DC-DF45-4229-A24A-7F1E85EEFE4A}" name="Table 2" displayName="Table_2" ref="A4:D14" totalsRowShown="0" headerRowCellStyle="Form_Header_1" dataCellStyle="Form_Text">
  <tableColumns count="4">
    <tableColumn id="1" xr3:uid="{3BD8B0E0-F9CC-4625-ABF3-D81914DBDCCA}" name="Unit ID No." dataCellStyle="Form_Text"/>
    <tableColumn id="2" xr3:uid="{9B9EF5A2-D021-4D61-A69A-4BF8A2C6C194}" name="SOP Index No." dataCellStyle="Form_Text"/>
    <tableColumn id="3" xr3:uid="{C4CD0728-CAF7-49D7-8A49-F4F9A01FD363}" name="Construction/Modification Date" dataCellStyle="Form_Text"/>
    <tableColumn id="4" xr3:uid="{44EA479E-37E2-4A1F-88EB-17BFA630CA39}" name="Furnac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H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8" width="20.83203125" customWidth="1"/>
    <col min="9" max="9" width="9.33203125" customWidth="1"/>
  </cols>
  <sheetData>
    <row r="1" spans="1:8" x14ac:dyDescent="0.2">
      <c r="A1" s="15" t="s">
        <v>77</v>
      </c>
    </row>
    <row r="4" spans="1:8" ht="13.5" x14ac:dyDescent="0.2">
      <c r="A4" s="18" t="s">
        <v>23</v>
      </c>
      <c r="B4">
        <f>COUNTA(B$11:B$111)</f>
        <v>1</v>
      </c>
      <c r="C4">
        <f t="shared" ref="C4:H4" si="0">COUNTA(C$11:C$111)</f>
        <v>2</v>
      </c>
      <c r="D4">
        <f t="shared" si="0"/>
        <v>7</v>
      </c>
      <c r="E4">
        <f t="shared" si="0"/>
        <v>2</v>
      </c>
      <c r="F4">
        <f t="shared" si="0"/>
        <v>1</v>
      </c>
      <c r="G4">
        <f t="shared" si="0"/>
        <v>2</v>
      </c>
      <c r="H4">
        <f t="shared" si="0"/>
        <v>2</v>
      </c>
    </row>
    <row r="5" spans="1:8" s="3" customFormat="1" x14ac:dyDescent="0.2">
      <c r="A5" s="16" t="s">
        <v>40</v>
      </c>
      <c r="B5" s="3" t="s">
        <v>475</v>
      </c>
      <c r="C5" s="3" t="s">
        <v>475</v>
      </c>
      <c r="D5" s="3" t="s">
        <v>475</v>
      </c>
      <c r="E5" s="3" t="s">
        <v>475</v>
      </c>
      <c r="F5" s="3" t="s">
        <v>475</v>
      </c>
      <c r="G5" s="3" t="s">
        <v>475</v>
      </c>
      <c r="H5" s="3" t="s">
        <v>475</v>
      </c>
    </row>
    <row r="6" spans="1:8" s="3" customFormat="1" x14ac:dyDescent="0.2">
      <c r="A6" s="16" t="s">
        <v>18</v>
      </c>
      <c r="B6" s="3" t="s">
        <v>281</v>
      </c>
      <c r="C6" s="3" t="s">
        <v>281</v>
      </c>
      <c r="D6" s="3" t="s">
        <v>281</v>
      </c>
      <c r="E6" s="3" t="s">
        <v>281</v>
      </c>
      <c r="F6" s="3" t="s">
        <v>261</v>
      </c>
      <c r="G6" s="3" t="s">
        <v>261</v>
      </c>
      <c r="H6" s="3" t="s">
        <v>261</v>
      </c>
    </row>
    <row r="7" spans="1:8" s="3" customFormat="1" x14ac:dyDescent="0.2">
      <c r="A7" s="16" t="s">
        <v>19</v>
      </c>
      <c r="B7" s="3" t="s">
        <v>85</v>
      </c>
      <c r="C7" s="3" t="s">
        <v>85</v>
      </c>
      <c r="D7" s="3" t="s">
        <v>85</v>
      </c>
      <c r="E7" s="3" t="s">
        <v>85</v>
      </c>
      <c r="F7" s="3" t="s">
        <v>493</v>
      </c>
      <c r="G7" s="3" t="s">
        <v>493</v>
      </c>
      <c r="H7" s="3" t="s">
        <v>493</v>
      </c>
    </row>
    <row r="8" spans="1:8" s="3" customFormat="1" x14ac:dyDescent="0.2">
      <c r="A8" s="16" t="s">
        <v>20</v>
      </c>
      <c r="B8" s="3">
        <v>1</v>
      </c>
      <c r="C8" s="3">
        <v>1</v>
      </c>
      <c r="D8" s="3">
        <v>1</v>
      </c>
      <c r="E8" s="3">
        <v>1</v>
      </c>
      <c r="F8" s="3">
        <v>2</v>
      </c>
      <c r="G8" s="3">
        <v>2</v>
      </c>
      <c r="H8" s="3">
        <v>2</v>
      </c>
    </row>
    <row r="9" spans="1:8" s="3" customFormat="1" x14ac:dyDescent="0.2">
      <c r="A9" s="16" t="s">
        <v>21</v>
      </c>
      <c r="B9" s="3">
        <v>1</v>
      </c>
      <c r="C9" s="3">
        <v>2</v>
      </c>
      <c r="D9" s="3">
        <v>3</v>
      </c>
      <c r="E9" s="3">
        <v>4</v>
      </c>
      <c r="F9" s="3">
        <v>1</v>
      </c>
      <c r="G9" s="3">
        <v>2</v>
      </c>
      <c r="H9" s="3">
        <v>3</v>
      </c>
    </row>
    <row r="10" spans="1:8" s="3" customFormat="1" x14ac:dyDescent="0.2">
      <c r="A10" s="16" t="s">
        <v>22</v>
      </c>
      <c r="B10" s="3" t="s">
        <v>476</v>
      </c>
      <c r="C10" s="3" t="s">
        <v>479</v>
      </c>
      <c r="D10" s="3" t="s">
        <v>482</v>
      </c>
      <c r="E10" s="3" t="s">
        <v>490</v>
      </c>
      <c r="F10" s="3" t="s">
        <v>476</v>
      </c>
      <c r="G10" s="3" t="s">
        <v>479</v>
      </c>
      <c r="H10" s="3" t="s">
        <v>496</v>
      </c>
    </row>
    <row r="11" spans="1:8" s="3" customFormat="1" x14ac:dyDescent="0.2">
      <c r="A11" s="16" t="s">
        <v>38</v>
      </c>
      <c r="B11" s="3" t="s">
        <v>478</v>
      </c>
      <c r="C11" s="3" t="s">
        <v>480</v>
      </c>
      <c r="D11" s="3" t="s">
        <v>483</v>
      </c>
      <c r="E11" s="3" t="s">
        <v>491</v>
      </c>
      <c r="F11" s="3" t="s">
        <v>478</v>
      </c>
      <c r="G11" s="3" t="s">
        <v>494</v>
      </c>
      <c r="H11" s="3" t="s">
        <v>497</v>
      </c>
    </row>
    <row r="12" spans="1:8" s="3" customFormat="1" x14ac:dyDescent="0.2">
      <c r="A12" s="17"/>
      <c r="C12" s="3" t="s">
        <v>481</v>
      </c>
      <c r="D12" s="3" t="s">
        <v>484</v>
      </c>
      <c r="E12" s="3" t="s">
        <v>492</v>
      </c>
      <c r="G12" s="3" t="s">
        <v>495</v>
      </c>
      <c r="H12" s="3" t="s">
        <v>498</v>
      </c>
    </row>
    <row r="13" spans="1:8" s="3" customFormat="1" x14ac:dyDescent="0.2">
      <c r="A13" s="17"/>
      <c r="D13" s="3" t="s">
        <v>485</v>
      </c>
    </row>
    <row r="14" spans="1:8" s="3" customFormat="1" x14ac:dyDescent="0.2">
      <c r="A14" s="17"/>
      <c r="D14" s="3" t="s">
        <v>486</v>
      </c>
    </row>
    <row r="15" spans="1:8" s="3" customFormat="1" x14ac:dyDescent="0.2">
      <c r="A15" s="17"/>
      <c r="D15" s="3" t="s">
        <v>487</v>
      </c>
    </row>
    <row r="16" spans="1:8" s="3" customFormat="1" x14ac:dyDescent="0.2">
      <c r="A16" s="17"/>
      <c r="D16" s="3" t="s">
        <v>488</v>
      </c>
    </row>
    <row r="17" spans="1:4" s="3" customFormat="1" x14ac:dyDescent="0.2">
      <c r="A17" s="17"/>
      <c r="D17" s="3" t="s">
        <v>489</v>
      </c>
    </row>
    <row r="18" spans="1:4" s="3" customFormat="1" x14ac:dyDescent="0.2">
      <c r="A18" s="17"/>
    </row>
    <row r="19" spans="1:4" s="3" customFormat="1" x14ac:dyDescent="0.2">
      <c r="A19" s="17"/>
    </row>
    <row r="20" spans="1:4" s="3" customFormat="1" x14ac:dyDescent="0.2">
      <c r="A20" s="17"/>
    </row>
    <row r="21" spans="1:4" s="3" customFormat="1" x14ac:dyDescent="0.2">
      <c r="A21" s="17"/>
    </row>
    <row r="22" spans="1:4" s="3" customFormat="1" x14ac:dyDescent="0.2">
      <c r="A22" s="17"/>
    </row>
    <row r="23" spans="1:4" s="3" customFormat="1" x14ac:dyDescent="0.2">
      <c r="A23" s="17"/>
    </row>
    <row r="24" spans="1:4" s="3" customFormat="1" x14ac:dyDescent="0.2">
      <c r="A24" s="17"/>
    </row>
    <row r="25" spans="1:4" s="3" customFormat="1" x14ac:dyDescent="0.2">
      <c r="A25" s="17"/>
    </row>
    <row r="26" spans="1:4" s="3" customFormat="1" x14ac:dyDescent="0.2">
      <c r="A26" s="17"/>
    </row>
    <row r="27" spans="1:4" s="3" customFormat="1" x14ac:dyDescent="0.2">
      <c r="A27" s="17"/>
    </row>
    <row r="28" spans="1:4" s="3" customFormat="1" x14ac:dyDescent="0.2">
      <c r="A28" s="17"/>
    </row>
    <row r="29" spans="1:4" s="3" customFormat="1" x14ac:dyDescent="0.2">
      <c r="A29" s="17"/>
    </row>
    <row r="30" spans="1:4" s="3" customFormat="1" x14ac:dyDescent="0.2">
      <c r="A30" s="17"/>
    </row>
    <row r="31" spans="1:4" s="3" customFormat="1" x14ac:dyDescent="0.2">
      <c r="A31" s="17"/>
    </row>
    <row r="32" spans="1:4"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8m/se+oXPf7wbKmzOUDitu6zpLLXBpxjJXzE/SnhWqef7vUDGV71R9XCQ1MYTGUREz18MGFbB5mqumlv2pdW0A==" saltValue="jNneVJcv8gswKgeDh6zsbQ=="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77</v>
      </c>
      <c r="B1" s="15"/>
      <c r="C1" s="15"/>
    </row>
    <row r="3" spans="1:43" ht="13.5" x14ac:dyDescent="0.2">
      <c r="D3" s="24" t="s">
        <v>10</v>
      </c>
      <c r="N3" s="24" t="s">
        <v>91</v>
      </c>
      <c r="Z3" s="24" t="s">
        <v>92</v>
      </c>
      <c r="AL3" s="24" t="s">
        <v>34</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16</v>
      </c>
      <c r="O8" s="26" t="s">
        <v>73</v>
      </c>
      <c r="P8" s="26" t="s">
        <v>12</v>
      </c>
      <c r="Q8" s="26" t="s">
        <v>44</v>
      </c>
      <c r="R8" s="26" t="s">
        <v>128</v>
      </c>
      <c r="S8" s="26" t="s">
        <v>14</v>
      </c>
      <c r="T8" s="26" t="s">
        <v>15</v>
      </c>
      <c r="U8" s="26" t="s">
        <v>45</v>
      </c>
      <c r="V8" s="26" t="s">
        <v>74</v>
      </c>
      <c r="W8" s="26" t="s">
        <v>46</v>
      </c>
      <c r="X8" s="27" t="s">
        <v>83</v>
      </c>
      <c r="Z8" s="25" t="s">
        <v>16</v>
      </c>
      <c r="AA8" s="26" t="s">
        <v>73</v>
      </c>
      <c r="AB8" s="26" t="s">
        <v>12</v>
      </c>
      <c r="AC8" s="26" t="s">
        <v>53</v>
      </c>
      <c r="AD8" s="26" t="s">
        <v>54</v>
      </c>
      <c r="AE8" s="26" t="s">
        <v>55</v>
      </c>
      <c r="AF8" s="26" t="s">
        <v>56</v>
      </c>
      <c r="AG8" s="26" t="s">
        <v>118</v>
      </c>
      <c r="AH8" s="26" t="s">
        <v>57</v>
      </c>
      <c r="AI8" s="26" t="s">
        <v>58</v>
      </c>
      <c r="AJ8" s="27" t="s">
        <v>59</v>
      </c>
      <c r="AL8" s="25" t="s">
        <v>16</v>
      </c>
      <c r="AM8" s="26" t="s">
        <v>73</v>
      </c>
      <c r="AN8" s="26" t="s">
        <v>12</v>
      </c>
      <c r="AO8" s="26" t="s">
        <v>17</v>
      </c>
      <c r="AP8" s="26" t="s">
        <v>75</v>
      </c>
      <c r="AQ8" s="27" t="s">
        <v>76</v>
      </c>
    </row>
    <row r="9" spans="1:43" x14ac:dyDescent="0.2">
      <c r="D9" s="28"/>
      <c r="E9" s="29"/>
      <c r="F9" s="29"/>
      <c r="G9" s="29"/>
      <c r="H9" s="29"/>
      <c r="I9" s="29" t="s">
        <v>29</v>
      </c>
      <c r="J9" s="29" t="s">
        <v>31</v>
      </c>
      <c r="K9" s="29" t="s">
        <v>8</v>
      </c>
      <c r="L9" s="30"/>
      <c r="N9" s="28" t="s">
        <v>24</v>
      </c>
      <c r="O9" s="29"/>
      <c r="P9" s="29"/>
      <c r="Q9" s="29"/>
      <c r="R9" s="29"/>
      <c r="S9" s="29" t="s">
        <v>26</v>
      </c>
      <c r="T9" s="29" t="s">
        <v>24</v>
      </c>
      <c r="U9" s="29" t="s">
        <v>47</v>
      </c>
      <c r="V9" s="29"/>
      <c r="W9" s="29"/>
      <c r="X9" s="30"/>
      <c r="Z9" s="28" t="s">
        <v>24</v>
      </c>
      <c r="AA9" s="29"/>
      <c r="AB9" s="29"/>
      <c r="AC9" s="29"/>
      <c r="AD9" s="29" t="s">
        <v>60</v>
      </c>
      <c r="AE9" s="29" t="s">
        <v>62</v>
      </c>
      <c r="AF9" s="29" t="s">
        <v>60</v>
      </c>
      <c r="AG9" s="29" t="s">
        <v>68</v>
      </c>
      <c r="AH9" s="29" t="s">
        <v>60</v>
      </c>
      <c r="AI9" s="29" t="s">
        <v>68</v>
      </c>
      <c r="AJ9" s="30" t="s">
        <v>60</v>
      </c>
      <c r="AL9" s="28" t="s">
        <v>24</v>
      </c>
      <c r="AM9" s="29"/>
      <c r="AN9" s="29"/>
      <c r="AO9" s="29" t="s">
        <v>139</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61</v>
      </c>
      <c r="AE10" s="29" t="s">
        <v>63</v>
      </c>
      <c r="AF10" s="29" t="s">
        <v>61</v>
      </c>
      <c r="AG10" s="29" t="s">
        <v>69</v>
      </c>
      <c r="AH10" s="29" t="s">
        <v>61</v>
      </c>
      <c r="AI10" s="29" t="s">
        <v>69</v>
      </c>
      <c r="AJ10" s="30" t="s">
        <v>61</v>
      </c>
      <c r="AL10" s="28" t="s">
        <v>25</v>
      </c>
      <c r="AM10" s="29"/>
      <c r="AN10" s="29"/>
      <c r="AO10" s="29" t="s">
        <v>140</v>
      </c>
      <c r="AP10" s="29"/>
      <c r="AQ10" s="30"/>
    </row>
    <row r="11" spans="1:43" x14ac:dyDescent="0.2">
      <c r="D11" s="28"/>
      <c r="E11" s="29"/>
      <c r="F11" s="29"/>
      <c r="G11" s="29"/>
      <c r="H11" s="29"/>
      <c r="I11" s="29" t="s">
        <v>512</v>
      </c>
      <c r="J11" s="29" t="s">
        <v>49</v>
      </c>
      <c r="K11" s="29"/>
      <c r="L11" s="30"/>
      <c r="N11" s="28"/>
      <c r="O11" s="29"/>
      <c r="P11" s="29"/>
      <c r="Q11" s="29"/>
      <c r="R11" s="29"/>
      <c r="S11" s="29"/>
      <c r="T11" s="29"/>
      <c r="U11" s="29" t="s">
        <v>28</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Rd45Qdml0kzCmnBbsXRYp1E9cYocEdTn1qSbWdZ7x14MXdcmWDH5HFQdTDXv1HnfX8XiQzt3d5GI4PFBw6+JLQ==" saltValue="6dzqsNiASFgoHypxQAOTk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7" t="s">
        <v>87</v>
      </c>
      <c r="B1" s="57"/>
      <c r="C1" s="57"/>
      <c r="D1" s="57"/>
      <c r="E1" s="57"/>
      <c r="F1" s="57"/>
      <c r="G1" s="57"/>
      <c r="H1" s="57"/>
      <c r="I1" s="57"/>
      <c r="J1" s="57"/>
      <c r="K1" s="57"/>
      <c r="L1" s="57"/>
      <c r="M1" s="57"/>
    </row>
    <row r="2" spans="1:13" ht="14.25" x14ac:dyDescent="0.2">
      <c r="A2" s="57" t="s">
        <v>88</v>
      </c>
      <c r="B2" s="57"/>
      <c r="C2" s="57"/>
      <c r="D2" s="57"/>
      <c r="E2" s="57"/>
      <c r="F2" s="57"/>
      <c r="G2" s="57"/>
      <c r="H2" s="57"/>
      <c r="I2" s="57"/>
      <c r="J2" s="57"/>
      <c r="K2" s="57"/>
      <c r="L2" s="57"/>
      <c r="M2" s="57"/>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43</v>
      </c>
      <c r="B15" s="56"/>
      <c r="C15" s="56"/>
      <c r="D15" s="56"/>
      <c r="E15" s="56"/>
      <c r="F15" s="56"/>
      <c r="G15" s="56"/>
      <c r="H15" s="56"/>
      <c r="I15" s="56"/>
      <c r="J15" s="56"/>
      <c r="K15" s="56"/>
      <c r="L15" s="56"/>
      <c r="M15" s="56"/>
    </row>
  </sheetData>
  <sheetProtection algorithmName="SHA-512" hashValue="JgTNvyopOVL/XJ7PnID8OYfmYCkhsFwOuGaAV/ZV6VLFi660hqLs0KNM7yvaGg3LvB94AuQfyORXzoH+tdkpLg==" saltValue="q5bgkp8JwMvkZrTRasGKLA==" spinCount="100000" sheet="1" objects="1" scenarios="1" formatRows="0" insertRows="0" deleteRows="0"/>
  <mergeCells count="3">
    <mergeCell ref="A15:M15"/>
    <mergeCell ref="A1:M1"/>
    <mergeCell ref="A2:M2"/>
  </mergeCells>
  <phoneticPr fontId="1" type="noConversion"/>
  <conditionalFormatting sqref="A5:A14">
    <cfRule type="expression" dxfId="24"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Roman,bold"&amp;11Lead Smelting Attributes_x000D_Form OP-UA31_x000D_Federal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51AD-32BB-4053-926E-F8170D94F81A}">
  <sheetPr codeName="Sheet2"/>
  <dimension ref="A1:B28"/>
  <sheetViews>
    <sheetView showGridLines="0" tabSelected="1"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473</v>
      </c>
    </row>
    <row r="2" spans="1:2" x14ac:dyDescent="0.2">
      <c r="A2" s="36" t="s">
        <v>0</v>
      </c>
    </row>
    <row r="3" spans="1:2" x14ac:dyDescent="0.2">
      <c r="A3" s="36" t="s">
        <v>39</v>
      </c>
    </row>
    <row r="4" spans="1:2" ht="20.100000000000001" customHeight="1" x14ac:dyDescent="0.2">
      <c r="A4" s="38"/>
    </row>
    <row r="5" spans="1:2" ht="18" customHeight="1" x14ac:dyDescent="0.2">
      <c r="A5" s="39" t="s">
        <v>474</v>
      </c>
    </row>
    <row r="6" spans="1:2" ht="365.1" customHeight="1" x14ac:dyDescent="0.2">
      <c r="A6" s="40" t="s">
        <v>513</v>
      </c>
    </row>
    <row r="7" spans="1:2" ht="18" customHeight="1" x14ac:dyDescent="0.2">
      <c r="A7" s="39" t="s">
        <v>101</v>
      </c>
    </row>
    <row r="8" spans="1:2" s="43" customFormat="1" ht="15" customHeight="1" x14ac:dyDescent="0.2">
      <c r="A8" s="41" t="s">
        <v>10</v>
      </c>
      <c r="B8" s="42"/>
    </row>
    <row r="9" spans="1:2" ht="117.95" customHeight="1" x14ac:dyDescent="0.2">
      <c r="A9" s="44" t="s">
        <v>514</v>
      </c>
    </row>
    <row r="10" spans="1:2" ht="15" customHeight="1" x14ac:dyDescent="0.2">
      <c r="A10" s="45" t="s">
        <v>11</v>
      </c>
    </row>
    <row r="11" spans="1:2" ht="210" customHeight="1" x14ac:dyDescent="0.2">
      <c r="A11" s="44" t="s">
        <v>515</v>
      </c>
    </row>
    <row r="12" spans="1:2" ht="15" customHeight="1" x14ac:dyDescent="0.2">
      <c r="A12" s="45" t="s">
        <v>91</v>
      </c>
    </row>
    <row r="13" spans="1:2" ht="57.95" customHeight="1" x14ac:dyDescent="0.2">
      <c r="A13" s="44" t="s">
        <v>516</v>
      </c>
    </row>
    <row r="14" spans="1:2" ht="15" customHeight="1" x14ac:dyDescent="0.2">
      <c r="A14" s="45" t="s">
        <v>34</v>
      </c>
    </row>
    <row r="15" spans="1:2" ht="110.1" customHeight="1" x14ac:dyDescent="0.2">
      <c r="A15" s="44" t="s">
        <v>517</v>
      </c>
    </row>
    <row r="16" spans="1:2" ht="15" customHeight="1" x14ac:dyDescent="0.2">
      <c r="A16" s="46" t="s">
        <v>518</v>
      </c>
    </row>
    <row r="17" spans="1:1" ht="204.95" customHeight="1" x14ac:dyDescent="0.2">
      <c r="A17" s="44" t="s">
        <v>519</v>
      </c>
    </row>
    <row r="18" spans="1:1" s="48" customFormat="1" ht="18" customHeight="1" x14ac:dyDescent="0.2">
      <c r="A18" s="47" t="s">
        <v>520</v>
      </c>
    </row>
    <row r="19" spans="1:1" ht="18" customHeight="1" x14ac:dyDescent="0.2">
      <c r="A19" s="44" t="s">
        <v>521</v>
      </c>
    </row>
    <row r="20" spans="1:1" s="50" customFormat="1" ht="18" customHeight="1" x14ac:dyDescent="0.2">
      <c r="A20" s="49" t="s">
        <v>522</v>
      </c>
    </row>
    <row r="21" spans="1:1" ht="18" customHeight="1" x14ac:dyDescent="0.2">
      <c r="A21" s="51" t="s">
        <v>82</v>
      </c>
    </row>
    <row r="22" spans="1:1" ht="18" customHeight="1" x14ac:dyDescent="0.2">
      <c r="A22" s="52" t="s">
        <v>523</v>
      </c>
    </row>
    <row r="23" spans="1:1" s="50" customFormat="1" ht="18" customHeight="1" x14ac:dyDescent="0.2">
      <c r="A23" s="53" t="s">
        <v>524</v>
      </c>
    </row>
    <row r="24" spans="1:1" ht="18" customHeight="1" x14ac:dyDescent="0.2">
      <c r="A24" s="54" t="s">
        <v>525</v>
      </c>
    </row>
    <row r="25" spans="1:1" s="50" customFormat="1" ht="18" customHeight="1" x14ac:dyDescent="0.2">
      <c r="A25" s="53" t="s">
        <v>526</v>
      </c>
    </row>
    <row r="26" spans="1:1" ht="18" customHeight="1" x14ac:dyDescent="0.2">
      <c r="A26" s="54" t="s">
        <v>527</v>
      </c>
    </row>
    <row r="27" spans="1:1" s="50" customFormat="1" ht="18" customHeight="1" x14ac:dyDescent="0.2">
      <c r="A27" s="49" t="s">
        <v>528</v>
      </c>
    </row>
    <row r="28" spans="1:1" x14ac:dyDescent="0.2"/>
  </sheetData>
  <sheetProtection algorithmName="SHA-512" hashValue="Huy7sCAilSsdJAY+wYFUZI1+s7lEuUd4utOZ0yE5CVdYUammZxLIcHBMbLLeSLRn8iLn6lUPyUusTwzOpNq8/g==" saltValue="73Ztc5oiaNPPr8qZfmzOzA==" spinCount="100000" sheet="1" objects="1" scenarios="1" formatRows="0" insertRows="0" deleteRows="0"/>
  <hyperlinks>
    <hyperlink ref="A20" r:id="rId1" xr:uid="{F616E796-5072-4F16-9FF2-422CA92CFC86}"/>
    <hyperlink ref="A8" location="'General Information'!A1" display="General Information" xr:uid="{36848DBC-AF60-4A1C-B700-97466F2BA56A}"/>
    <hyperlink ref="A10" location="'Table of Contents'!A1" display="Table of Contents" xr:uid="{2C0F592A-0FBE-4B47-8A4F-830F197A8CD9}"/>
    <hyperlink ref="A14" location="'OP-REQ2'!A1" display="OP-REQ2" xr:uid="{93535300-6987-4AF0-98C5-FD3BDA1EF6AA}"/>
    <hyperlink ref="A12" location="'OP-SUM Table 1'!A1" display="OP-SUM Table 1" xr:uid="{1B968702-6F4E-4B9E-AF41-892E0D27366F}"/>
    <hyperlink ref="A16" location="'Page 1'!A1" display="Pages begin with Page 1:" xr:uid="{48F7D146-0A21-4619-89FF-716AA29BBD92}"/>
    <hyperlink ref="A18" r:id="rId2" xr:uid="{326D3713-BC81-436C-8CC6-8750D38DAE9E}"/>
    <hyperlink ref="A27" r:id="rId3" xr:uid="{4ED66EF3-1A6B-4B5D-AEF7-966C99EB4938}"/>
    <hyperlink ref="A25" r:id="rId4" xr:uid="{F39E9172-AF9C-4B56-A425-5B6570089C56}"/>
    <hyperlink ref="A23" r:id="rId5" xr:uid="{6FDD881C-B507-4F19-9C23-74884097E144}"/>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477</v>
      </c>
      <c r="B1" s="58"/>
    </row>
    <row r="2" spans="1:2" ht="14.25" x14ac:dyDescent="0.2">
      <c r="A2" s="58" t="s">
        <v>501</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510</v>
      </c>
    </row>
    <row r="20" spans="1:2" ht="18" customHeight="1" x14ac:dyDescent="0.2">
      <c r="A20" s="2" t="s">
        <v>78</v>
      </c>
      <c r="B20" s="13" t="s">
        <v>508</v>
      </c>
    </row>
    <row r="21" spans="1:2" ht="18" customHeight="1" x14ac:dyDescent="0.2">
      <c r="A21" s="2" t="s">
        <v>89</v>
      </c>
      <c r="B21" s="13" t="s">
        <v>509</v>
      </c>
    </row>
    <row r="22" spans="1:2" ht="18" customHeight="1" x14ac:dyDescent="0.2">
      <c r="A22" s="2" t="s">
        <v>90</v>
      </c>
      <c r="B22" s="13" t="s">
        <v>511</v>
      </c>
    </row>
    <row r="23" spans="1:2" ht="35.1" customHeight="1" x14ac:dyDescent="0.2">
      <c r="A23" s="2"/>
      <c r="B23" s="13" t="s">
        <v>80</v>
      </c>
    </row>
    <row r="24" spans="1:2" ht="15" customHeight="1" x14ac:dyDescent="0.2"/>
  </sheetData>
  <sheetProtection algorithmName="SHA-512" hashValue="mzVFWySowC35qjW+eiqacQXpJyrKGZwncGwXs0WDbXFTZzPpONRxCSRzPHSpttcufef05Gk4l/Qc8SvMdTHLYg==" saltValue="cNL6QzoOI8O0NIsdMiKtOA==" spinCount="100000" sheet="1" objects="1" scenarios="1" formatRows="0" insertRows="0" deleteRows="0"/>
  <mergeCells count="6">
    <mergeCell ref="A1:B1"/>
    <mergeCell ref="A2:B2"/>
    <mergeCell ref="A3:B3"/>
    <mergeCell ref="A6:B6"/>
    <mergeCell ref="A4:B4"/>
    <mergeCell ref="A5:B5"/>
  </mergeCells>
  <conditionalFormatting sqref="B13">
    <cfRule type="expression" dxfId="23" priority="1">
      <formula>LEN($B$13)&gt;70</formula>
    </cfRule>
  </conditionalFormatting>
  <conditionalFormatting sqref="B14">
    <cfRule type="expression" dxfId="22" priority="2">
      <formula>AND($B$14&lt;&gt;"",COUNTIF(rg1_Pmt_Type,$B$14)=0)</formula>
    </cfRule>
  </conditionalFormatting>
  <conditionalFormatting sqref="B15">
    <cfRule type="expression" dxfId="21" priority="3">
      <formula>AND($B$15&lt;&gt;"",COUNTIF(rg1_Proj_Type,$B$15)=0)</formula>
    </cfRule>
  </conditionalFormatting>
  <conditionalFormatting sqref="B16">
    <cfRule type="expression" dxfId="20"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8"/>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34</v>
      </c>
      <c r="D5" s="11" t="str">
        <f ca="1">IF(COUNTA(INDIRECT("'" &amp; TOC[[#This Row],[Page]] &amp; "'!$A$4:$C$8"))&gt;3,"Yes","")</f>
        <v/>
      </c>
    </row>
    <row r="6" spans="1:4" ht="30" customHeight="1" x14ac:dyDescent="0.2">
      <c r="A6" s="10" t="s">
        <v>85</v>
      </c>
      <c r="B6" s="10" t="s">
        <v>504</v>
      </c>
      <c r="C6" s="8" t="s">
        <v>499</v>
      </c>
      <c r="D6" s="11" t="str">
        <f ca="1">IF(COUNTA(INDIRECT("'" &amp; TOC[[#This Row],[Page]] &amp; "'!$A$4:$C$8"))&gt;3,"Yes","")</f>
        <v/>
      </c>
    </row>
    <row r="7" spans="1:4" ht="30" customHeight="1" x14ac:dyDescent="0.2">
      <c r="A7" s="10" t="s">
        <v>493</v>
      </c>
      <c r="B7" s="10" t="s">
        <v>507</v>
      </c>
      <c r="C7" s="8" t="s">
        <v>500</v>
      </c>
      <c r="D7" s="11" t="str">
        <f ca="1">IF(COUNTA(INDIRECT("'" &amp; TOC[[#This Row],[Page]] &amp; "'!$A$4:$C$8"))&gt;3,"Yes","")</f>
        <v/>
      </c>
    </row>
    <row r="8" spans="1:4" x14ac:dyDescent="0.2"/>
  </sheetData>
  <sheetProtection algorithmName="SHA-512" hashValue="OUijTcKaKno89KaixDdaG/i6dTpNRGLkmtraF9RzPt8EdFBacG3IZKGvGaWoQgNKazVsx+lUY/oaqvhDzYJd5A==" saltValue="8Ns+U3oOLzQKzCsNQk/EZw=="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7A893C0F-ACB5-44B0-99F6-B42D67855AF8}"/>
    <hyperlink ref="C7" location="'Page 2'!A1" display="Page 2" xr:uid="{B60F17D7-04C7-436C-B1B1-9AA66E1B650A}"/>
  </hyperlinks>
  <pageMargins left="0.5" right="0.5" top="1.5" bottom="0.5" header="0.5" footer="0.5"/>
  <pageSetup orientation="portrait" r:id="rId1"/>
  <headerFooter>
    <oddHeader>&amp;C&amp;"Times New Roman,bold"&amp;11Lead Smelting Attributes_x000D_Form OP-UA31_x000D_Federal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84</v>
      </c>
      <c r="B1" s="57"/>
      <c r="C1" s="57"/>
      <c r="D1" s="57"/>
      <c r="E1" s="57"/>
      <c r="F1" s="57"/>
      <c r="G1" s="57"/>
      <c r="H1" s="57"/>
      <c r="I1" s="57"/>
      <c r="J1" s="57"/>
      <c r="K1" s="57"/>
    </row>
    <row r="2" spans="1:16" ht="14.25" x14ac:dyDescent="0.2">
      <c r="A2" s="57" t="s">
        <v>85</v>
      </c>
      <c r="B2" s="57"/>
      <c r="C2" s="57"/>
      <c r="D2" s="57"/>
      <c r="E2" s="57"/>
      <c r="F2" s="57"/>
      <c r="G2" s="57"/>
      <c r="H2" s="57"/>
      <c r="I2" s="57"/>
      <c r="J2" s="57"/>
      <c r="K2" s="57"/>
    </row>
    <row r="3" spans="1:16" x14ac:dyDescent="0.2">
      <c r="N3" s="14">
        <f>MAX(OP_SUM["Unit3"])</f>
        <v>0</v>
      </c>
      <c r="O3" s="14"/>
    </row>
    <row r="4" spans="1:16" ht="45" customHeight="1" x14ac:dyDescent="0.2">
      <c r="A4" s="9" t="s">
        <v>16</v>
      </c>
      <c r="B4" s="9" t="s">
        <v>73</v>
      </c>
      <c r="C4" s="9" t="s">
        <v>12</v>
      </c>
      <c r="D4" s="9" t="s">
        <v>44</v>
      </c>
      <c r="E4" s="9" t="s">
        <v>13</v>
      </c>
      <c r="F4" s="9" t="s">
        <v>14</v>
      </c>
      <c r="G4" s="9" t="s">
        <v>15</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43</v>
      </c>
      <c r="B20" s="56"/>
      <c r="C20" s="56"/>
      <c r="D20" s="56"/>
      <c r="E20" s="56"/>
      <c r="F20" s="56"/>
      <c r="G20" s="56"/>
      <c r="H20" s="56"/>
      <c r="I20" s="56"/>
      <c r="J20" s="56"/>
      <c r="K20" s="56"/>
    </row>
  </sheetData>
  <sheetProtection algorithmName="SHA-512" hashValue="I0EgzpQjg1ey9cEKPm28aqzN+g1UzfNNop3T2ENmMNzzo1KVoPSdXAUfkTLSU2s1VPriq0/8s5+9yhAkl2+5LA==" saltValue="BkM98DkCFUeYVCUJKkDRUQ==" spinCount="100000" sheet="1" objects="1" scenarios="1" formatRows="0" insertRows="0" deleteRows="0"/>
  <mergeCells count="3">
    <mergeCell ref="A20:K20"/>
    <mergeCell ref="A1:K1"/>
    <mergeCell ref="A2:K2"/>
  </mergeCells>
  <phoneticPr fontId="1" type="noConversion"/>
  <conditionalFormatting sqref="B5:B19">
    <cfRule type="expression" dxfId="18" priority="2">
      <formula>AND($B5&lt;&gt;"",ISNUMBER($B5)=FALSE)</formula>
    </cfRule>
  </conditionalFormatting>
  <conditionalFormatting sqref="C5:D19">
    <cfRule type="expression" dxfId="17" priority="3">
      <formula>LEN(C5)&gt;14</formula>
    </cfRule>
  </conditionalFormatting>
  <conditionalFormatting sqref="E5:E19">
    <cfRule type="expression" dxfId="16" priority="4">
      <formula>LEN($E5)&gt;50</formula>
    </cfRule>
  </conditionalFormatting>
  <conditionalFormatting sqref="I5:I19">
    <cfRule type="expression" dxfId="15" priority="5">
      <formula>LEN($I5)&gt;25</formula>
    </cfRule>
  </conditionalFormatting>
  <conditionalFormatting sqref="J5:J19">
    <cfRule type="expression" dxfId="14" priority="6">
      <formula>LEN($J5)&gt;8</formula>
    </cfRule>
  </conditionalFormatting>
  <conditionalFormatting sqref="K5:K19">
    <cfRule type="expression" dxfId="13"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Roman,bold"&amp;11Lead Smelting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86</v>
      </c>
      <c r="B1" s="57"/>
      <c r="C1" s="57"/>
      <c r="D1" s="57"/>
      <c r="E1" s="57"/>
      <c r="F1" s="57"/>
    </row>
    <row r="2" spans="1:7" ht="14.25" x14ac:dyDescent="0.2">
      <c r="A2" s="20"/>
    </row>
    <row r="4" spans="1:7" ht="45" customHeight="1" x14ac:dyDescent="0.2">
      <c r="A4" s="9" t="s">
        <v>16</v>
      </c>
      <c r="B4" s="9" t="s">
        <v>73</v>
      </c>
      <c r="C4" s="9" t="s">
        <v>12</v>
      </c>
      <c r="D4" s="9" t="s">
        <v>17</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43</v>
      </c>
      <c r="B20" s="56"/>
      <c r="C20" s="56"/>
      <c r="D20" s="56"/>
      <c r="E20" s="56"/>
      <c r="F20" s="56"/>
    </row>
  </sheetData>
  <sheetProtection algorithmName="SHA-512" hashValue="tldTw5/8fB7D5feCRBzZYOcRZ9uG8Hd+nRVctYtNG+bIZiQfIx9dTEygZat6YbipD4N0b7peaGDDK23WT6BJpQ==" saltValue="SKz8tpfsQCZuAB71qZIuCw==" spinCount="100000" sheet="1" objects="1" scenarios="1" formatRows="0" insertRows="0" deleteRows="0"/>
  <mergeCells count="2">
    <mergeCell ref="A1:F1"/>
    <mergeCell ref="A20:F20"/>
  </mergeCells>
  <phoneticPr fontId="1" type="noConversion"/>
  <conditionalFormatting sqref="B5:B19">
    <cfRule type="expression" dxfId="11" priority="2">
      <formula>AND($B5&lt;&gt;"",ISNUMBER($B5)=FALSE)</formula>
    </cfRule>
  </conditionalFormatting>
  <conditionalFormatting sqref="C5:C19">
    <cfRule type="expression" dxfId="10" priority="4">
      <formula>AND($C5&lt;&gt;"",COUNTIF(OFFSET(UnitListStart,1,0,UnitListCount,1),$C5)=0)</formula>
    </cfRule>
  </conditionalFormatting>
  <conditionalFormatting sqref="D5:D19">
    <cfRule type="expression" dxfId="9" priority="5">
      <formula>LEN($D5)&gt;50</formula>
    </cfRule>
  </conditionalFormatting>
  <conditionalFormatting sqref="E5:E19">
    <cfRule type="expression" dxfId="7" priority="8">
      <formula>LEN($E5)&gt;36</formula>
    </cfRule>
  </conditionalFormatting>
  <conditionalFormatting sqref="F5:F19">
    <cfRule type="expression" dxfId="6"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Roman,bold"&amp;11Lead Smelting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1A8FC-EABF-4578-9CFC-C187035B21C2}">
  <sheetPr codeName="Sheet1"/>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57" t="s">
        <v>502</v>
      </c>
      <c r="B1" s="57"/>
      <c r="C1" s="57"/>
      <c r="D1" s="57"/>
      <c r="E1" s="57"/>
    </row>
    <row r="2" spans="1:6" ht="14.25" customHeight="1" x14ac:dyDescent="0.2">
      <c r="A2" s="57" t="s">
        <v>503</v>
      </c>
      <c r="B2" s="57"/>
      <c r="C2" s="57"/>
      <c r="D2" s="57"/>
      <c r="E2" s="57"/>
    </row>
    <row r="4" spans="1:6" ht="51" customHeight="1" x14ac:dyDescent="0.2">
      <c r="A4" s="9" t="s">
        <v>12</v>
      </c>
      <c r="B4" s="9" t="s">
        <v>476</v>
      </c>
      <c r="C4" s="9" t="s">
        <v>479</v>
      </c>
      <c r="D4" s="9" t="s">
        <v>482</v>
      </c>
      <c r="E4" s="9" t="s">
        <v>490</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6" t="s">
        <v>43</v>
      </c>
      <c r="B15" s="56"/>
      <c r="C15" s="56"/>
      <c r="D15" s="56"/>
      <c r="E15" s="56"/>
    </row>
  </sheetData>
  <sheetProtection algorithmName="SHA-512" hashValue="m4ENCkdkUILM1xS9KMPHu54Kb00Sr3e/fJdA3wIZ3LZQXNCpQcU4yUdF0C4rwr0h+zIkpjyw9mUnybkV0irHDw==" saltValue="v9bWKAkWVM2J/FNQR4KGIQ==" spinCount="100000" sheet="1" objects="1" scenarios="1" formatRows="0" insertRows="0" deleteRows="0"/>
  <mergeCells count="3">
    <mergeCell ref="A15:E15"/>
    <mergeCell ref="A1:E1"/>
    <mergeCell ref="A2:E2"/>
  </mergeCells>
  <conditionalFormatting sqref="A5:A14">
    <cfRule type="expression" dxfId="5" priority="1">
      <formula>AND($A5&lt;&gt;"",COUNTIF(OFFSET(UnitListStart,1,0,UnitListCount,1),$A5)=0)</formula>
    </cfRule>
  </conditionalFormatting>
  <conditionalFormatting sqref="B5:B14">
    <cfRule type="expression" dxfId="4" priority="3">
      <formula>LEN(B5)&gt;15</formula>
    </cfRule>
  </conditionalFormatting>
  <dataValidations count="2">
    <dataValidation type="list" allowBlank="1" showErrorMessage="1" error="The selection is not valid" prompt="Select from the dropdown list" sqref="A5:A14" xr:uid="{384B9615-70D3-48A7-8601-2E10062EE97C}">
      <formula1>OFFSET(UnitListStart,1,0,UnitListCount,1)</formula1>
    </dataValidation>
    <dataValidation type="textLength" operator="lessThanOrEqual" allowBlank="1" showErrorMessage="1" error="The response must be 15 characters or less" prompt="Enter the SOP Index No." sqref="B5:B14" xr:uid="{567A01D3-AF1F-4F70-91BE-AF793941077B}">
      <formula1>15</formula1>
    </dataValidation>
  </dataValidations>
  <hyperlinks>
    <hyperlink ref="A15" location="'Table of Contents'!A1" display="Go to the Table of Contents" xr:uid="{90B75944-60F5-431A-B29F-C15DDFF13A36}"/>
  </hyperlinks>
  <pageMargins left="0.5" right="0.5" top="1.35" bottom="0.5" header="0.5" footer="0.5"/>
  <pageSetup orientation="landscape" r:id="rId1"/>
  <headerFooter>
    <oddHeader>&amp;C&amp;"Times New Roman,bold"&amp;11Lead Smelting Attributes_x000D_Form OP-UA31_x000D_Federal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35811081-6A8F-405B-AA34-A2B19E8DFD77}">
            <xm:f>AND(C5&lt;&gt;"",COUNTIF(OFFSET(Picklist_UAcodes!C$10,1,0,Picklist_UAcodes!C$4,1),C5)=0)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BF4C0EA-815C-483B-8AF5-BF2247F7B754}">
          <x14:formula1>
            <xm:f>OFFSET(Picklist_UAcodes!C$10,1,0,Picklist_UAcodes!C$4,1)</xm:f>
          </x14:formula1>
          <xm:sqref>C5:E14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96D7-B38E-4D31-8656-F7106BB5D164}">
  <sheetPr codeName="Sheet3"/>
  <dimension ref="A1:E15"/>
  <sheetViews>
    <sheetView showGridLines="0" zoomScaleNormal="100" workbookViewId="0">
      <selection sqref="A1:D1"/>
    </sheetView>
  </sheetViews>
  <sheetFormatPr defaultColWidth="0" defaultRowHeight="12.75" x14ac:dyDescent="0.2"/>
  <cols>
    <col min="1" max="2" width="15.83203125" customWidth="1"/>
    <col min="3" max="4" width="54.83203125" customWidth="1"/>
    <col min="5" max="5" width="5.83203125" customWidth="1"/>
  </cols>
  <sheetData>
    <row r="1" spans="1:5" ht="14.25" x14ac:dyDescent="0.2">
      <c r="A1" s="57" t="s">
        <v>505</v>
      </c>
      <c r="B1" s="57"/>
      <c r="C1" s="57"/>
      <c r="D1" s="57"/>
    </row>
    <row r="2" spans="1:5" ht="14.25" customHeight="1" x14ac:dyDescent="0.2">
      <c r="A2" s="57" t="s">
        <v>506</v>
      </c>
      <c r="B2" s="57"/>
      <c r="C2" s="57"/>
      <c r="D2" s="57"/>
    </row>
    <row r="4" spans="1:5" ht="51" customHeight="1" x14ac:dyDescent="0.2">
      <c r="A4" s="9" t="s">
        <v>12</v>
      </c>
      <c r="B4" s="9" t="s">
        <v>476</v>
      </c>
      <c r="C4" s="9" t="s">
        <v>479</v>
      </c>
      <c r="D4" s="9" t="s">
        <v>496</v>
      </c>
    </row>
    <row r="5" spans="1:5" s="22" customFormat="1" x14ac:dyDescent="0.2">
      <c r="A5" s="1"/>
      <c r="B5" s="1"/>
      <c r="C5" s="1"/>
      <c r="D5" s="1"/>
      <c r="E5" s="35"/>
    </row>
    <row r="6" spans="1:5" s="22" customFormat="1" x14ac:dyDescent="0.2">
      <c r="A6" s="1"/>
      <c r="B6" s="1"/>
      <c r="C6" s="1"/>
      <c r="D6" s="1"/>
      <c r="E6" s="35"/>
    </row>
    <row r="7" spans="1:5" s="22" customFormat="1" x14ac:dyDescent="0.2">
      <c r="A7" s="1"/>
      <c r="B7" s="1"/>
      <c r="C7" s="1"/>
      <c r="D7" s="1"/>
      <c r="E7" s="35"/>
    </row>
    <row r="8" spans="1:5" s="22" customFormat="1" x14ac:dyDescent="0.2">
      <c r="A8" s="1"/>
      <c r="B8" s="1"/>
      <c r="C8" s="1"/>
      <c r="D8" s="1"/>
      <c r="E8" s="35"/>
    </row>
    <row r="9" spans="1:5" s="22" customFormat="1" x14ac:dyDescent="0.2">
      <c r="A9" s="1"/>
      <c r="B9" s="1"/>
      <c r="C9" s="1"/>
      <c r="D9" s="1"/>
      <c r="E9" s="35"/>
    </row>
    <row r="10" spans="1:5" s="22" customFormat="1" x14ac:dyDescent="0.2">
      <c r="A10" s="1"/>
      <c r="B10" s="1"/>
      <c r="C10" s="1"/>
      <c r="D10" s="1"/>
      <c r="E10" s="35"/>
    </row>
    <row r="11" spans="1:5" s="22" customFormat="1" x14ac:dyDescent="0.2">
      <c r="A11" s="1"/>
      <c r="B11" s="1"/>
      <c r="C11" s="1"/>
      <c r="D11" s="1"/>
      <c r="E11" s="35"/>
    </row>
    <row r="12" spans="1:5" s="22" customFormat="1" x14ac:dyDescent="0.2">
      <c r="A12" s="1"/>
      <c r="B12" s="1"/>
      <c r="C12" s="1"/>
      <c r="D12" s="1"/>
      <c r="E12" s="35"/>
    </row>
    <row r="13" spans="1:5" s="22" customFormat="1" x14ac:dyDescent="0.2">
      <c r="A13" s="1"/>
      <c r="B13" s="1"/>
      <c r="C13" s="1"/>
      <c r="D13" s="1"/>
      <c r="E13" s="35"/>
    </row>
    <row r="14" spans="1:5" s="22" customFormat="1" x14ac:dyDescent="0.2">
      <c r="A14" s="1"/>
      <c r="B14" s="1"/>
      <c r="C14" s="1"/>
      <c r="D14" s="1"/>
      <c r="E14" s="35"/>
    </row>
    <row r="15" spans="1:5" x14ac:dyDescent="0.2">
      <c r="A15" s="56" t="s">
        <v>43</v>
      </c>
      <c r="B15" s="56"/>
      <c r="C15" s="56"/>
      <c r="D15" s="56"/>
    </row>
  </sheetData>
  <sheetProtection algorithmName="SHA-512" hashValue="WAMXOK3WmHtU8yB2vJQhUM0rLrl+/aY/XqA45ZrJODbE6gEFNmeRCEFxhijEFqKntpQHIXxGrbzZJzVGvTOeqQ==" saltValue="SvjwQ2Vi6+c0SZGcm7x22A==" spinCount="100000" sheet="1" objects="1" scenarios="1" formatRows="0" insertRows="0" deleteRows="0"/>
  <mergeCells count="3">
    <mergeCell ref="A15:D15"/>
    <mergeCell ref="A1:D1"/>
    <mergeCell ref="A2:D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96A071C5-6CB6-4903-BF52-CE95741B00AD}">
      <formula1>OFFSET(UnitListStart,1,0,UnitListCount,1)</formula1>
    </dataValidation>
    <dataValidation type="textLength" operator="lessThanOrEqual" allowBlank="1" showErrorMessage="1" error="The response must be 15 characters or less" prompt="Enter the SOP Index No." sqref="B5:B14" xr:uid="{B81D93BC-AED9-44C2-BB16-0636B90F8124}">
      <formula1>15</formula1>
    </dataValidation>
  </dataValidations>
  <hyperlinks>
    <hyperlink ref="A15" location="'Table of Contents'!A1" display="Go to the Table of Contents" xr:uid="{2F4D261A-37E8-4BA4-BBCB-324F2F37CDAA}"/>
  </hyperlinks>
  <pageMargins left="0.5" right="0.5" top="1.35" bottom="0.5" header="0.5" footer="0.5"/>
  <pageSetup orientation="landscape" r:id="rId1"/>
  <headerFooter>
    <oddHeader>&amp;C&amp;"Times New Roman,bold"&amp;11Lead Smelting Attributes_x000D_Form OP-UA31_x000D_Federal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9F4091C6-B3D3-40D9-BAE0-C310D5D0C487}">
            <xm:f>AND(C5&lt;&gt;"",COUNTIF(OFFSET(Picklist_UAcodes!G$10,1,0,Picklist_UAcodes!G$4,1),C5)=0)</xm:f>
            <x14:dxf>
              <font>
                <b/>
                <i val="0"/>
              </font>
              <fill>
                <patternFill>
                  <bgColor rgb="FFEBB8B7"/>
                </patternFill>
              </fill>
            </x14:dxf>
          </x14:cfRule>
          <xm:sqref>C5:D14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79CD91F-25DD-4D7D-BC7E-89DAA63E1B11}">
          <x14:formula1>
            <xm:f>OFFSET(Picklist_UAcodes!G$10,1,0,Picklist_UAcodes!G$4,1)</xm:f>
          </x14:formula1>
          <xm:sqref>C5:D14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General Information</vt:lpstr>
      <vt:lpstr>Table of Contents</vt:lpstr>
      <vt:lpstr>OP-SUM Table 1</vt:lpstr>
      <vt:lpstr>OP-REQ2</vt:lpstr>
      <vt:lpstr>Page 1</vt:lpstr>
      <vt:lpstr>Page 2</vt:lpstr>
      <vt:lpstr>'OP-REQ2'!Print_Area</vt:lpstr>
      <vt:lpstr>'OP-SUM Table 1'!Print_Area</vt:lpstr>
      <vt:lpstr>Instructions!Print_Titles</vt:lpstr>
      <vt:lpstr>'OP-REQ2'!Print_Titles</vt:lpstr>
      <vt:lpstr>'OP-SUM Table 1'!Print_Titles</vt:lpstr>
      <vt:lpstr>'Page 1'!Print_Titles</vt:lpstr>
      <vt:lpstr>'Page 2'!Print_Titles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10083 - OP-UA31 - Lead Smelting Attributes</dc:title>
  <dc:creator>TCEQ</dc:creator>
  <cp:keywords>UA31 10/98</cp:keywords>
  <cp:lastModifiedBy>Traci Spencer</cp:lastModifiedBy>
  <cp:lastPrinted>2024-05-08T14:58:09Z</cp:lastPrinted>
  <dcterms:created xsi:type="dcterms:W3CDTF">2021-12-07T15:36:18Z</dcterms:created>
  <dcterms:modified xsi:type="dcterms:W3CDTF">2025-06-26T17:53:20Z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UA31</vt:lpwstr>
  </property>
  <property fmtid="{D5CDD505-2E9C-101B-9397-08002B2CF9AE}" pid="3" name="Version Date">
    <vt:lpwstr>7/1/2025</vt:lpwstr>
  </property>
  <property fmtid="{D5CDD505-2E9C-101B-9397-08002B2CF9AE}" pid="4" name="Version Number">
    <vt:lpwstr>1.0</vt:lpwstr>
  </property>
</Properties>
</file>