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F199F3F0-CBF7-45EF-AC37-0FDA1B9C1E3A}" xr6:coauthVersionLast="47" xr6:coauthVersionMax="47" xr10:uidLastSave="{00000000-0000-0000-0000-000000000000}"/>
  <workbookProtection workbookAlgorithmName="SHA-512" workbookHashValue="5LvwAg+ObfftVzYJk9HsxaUYqJwC4MnodDUAMpHM+mwqZLh9nlPAadzRQX/MFg6UAdH3CwiyJCfcxCq3auwLZw==" workbookSaltValue="Z+j+DThr5UGUX+22OwGXAw=="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8"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s>
  <externalReferences>
    <externalReference r:id="rId12"/>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D8"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<sst xmlns="http://schemas.openxmlformats.org/spreadsheetml/2006/main" count="679" uniqueCount="547">
  <si>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</si>
  <si>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</si>
  <si>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</si>
  <si>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</si>
  <si>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</si>
  <si>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</si>
  <si>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</si>
  <si>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</si>
  <si>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</si>
  <si>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</si>
  <si>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</si>
  <si>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</si>
  <si>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</si>
  <si>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</si>
  <si>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</si>
  <si>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</si>
  <si>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</si>
  <si>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</si>
  <si>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</si>
  <si>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</si>
  <si>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</si>
  <si>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</si>
  <si>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</si>
  <si>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</si>
  <si>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</si>
  <si>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</si>
  <si>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</si>
  <si>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</si>
  <si>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</si>
  <si>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</si>
  <si>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</si>
  <si>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</si>
  <si>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</si>
  <si>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</si>
  <si>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</si>
  <si>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</si>
  <si>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</si>
  <si>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</si>
  <si>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</si>
  <si>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</si>
  <si>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</si>
  <si>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</si>
  <si>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</si>
  <si>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</si>
  <si>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</si>
  <si>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</si>
  <si>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</si>
  <si>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</si>
  <si>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</si>
  <si>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</si>
  <si>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</si>
  <si>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</si>
  <si>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</si>
  <si>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</si>
  <si>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</si>
  <si>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</si>
  <si>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</si>
  <si>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</si>
  <si>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</si>
  <si>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</si>
  <si>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</si>
  <si>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</si>
  <si>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</si>
  <si>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</si>
  <si>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</si>
  <si>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</si>
  <si>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</si>
  <si>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</si>
  <si>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</si>
  <si>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</si>
  <si>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</si>
  <si>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</si>
  <si>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</si>
  <si>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</si>
  <si>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</si>
  <si>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</si>
  <si>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</si>
  <si>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</si>
  <si>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</si>
  <si>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</si>
  <si>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</si>
  <si>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</si>
  <si>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</si>
  <si>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</si>
  <si>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</si>
  <si>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</si>
  <si>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</si>
  <si>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</si>
  <si>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</si>
  <si>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</si>
  <si>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</si>
  <si>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</si>
  <si>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</si>
  <si>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</si>
  <si>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</si>
  <si>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</si>
  <si>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</si>
  <si>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</si>
  <si>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</si>
  <si>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</si>
  <si>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</si>
  <si>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</si>
  <si>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</si>
  <si>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</si>
  <si>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</si>
  <si>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</si>
  <si>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</si>
  <si>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</si>
  <si>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</si>
  <si>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</si>
  <si>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</si>
  <si>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</si>
  <si>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</si>
  <si>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</si>
  <si>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</si>
  <si>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</si>
  <si>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</si>
  <si>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</si>
  <si>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</si>
  <si>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</si>
  <si>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</si>
  <si>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</si>
  <si>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</si>
  <si>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</si>
  <si>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</si>
  <si>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</si>
  <si>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</si>
  <si>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</si>
  <si>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</si>
  <si>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</si>
  <si>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</si>
  <si>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</si>
  <si>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</si>
  <si>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</si>
  <si>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</si>
  <si>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</si>
  <si>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</si>
  <si>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</si>
  <si>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</si>
  <si>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</si>
  <si>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</si>
  <si>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</si>
  <si>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</si>
  <si>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</si>
  <si>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</si>
  <si>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</si>
  <si>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</si>
  <si>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</si>
  <si>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</si>
  <si>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</si>
  <si>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</si>
  <si>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</si>
  <si>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</si>
  <si>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</si>
  <si>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</si>
  <si>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</si>
  <si>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</si>
  <si>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</si>
  <si>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</si>
  <si>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</si>
  <si>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</si>
  <si>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</si>
  <si>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</si>
  <si>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</si>
  <si>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</si>
  <si>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</si>
  <si>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</si>
  <si>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</si>
  <si>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</si>
  <si>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</si>
  <si>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</si>
  <si>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</si>
  <si>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</si>
  <si>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</si>
  <si>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</si>
  <si>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</si>
  <si>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</si>
  <si>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</si>
  <si>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</si>
  <si>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</si>
  <si>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</si>
  <si>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</si>
  <si>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</si>
  <si>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</si>
  <si>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</si>
  <si>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</si>
  <si>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</si>
  <si>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</si>
  <si>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</si>
  <si>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</si>
  <si>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</si>
  <si>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</si>
  <si>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</si>
  <si>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</si>
  <si>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</si>
  <si>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</si>
  <si>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</si>
  <si>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</si>
  <si>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</si>
  <si>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</si>
  <si>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</si>
  <si>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</si>
  <si>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</si>
  <si>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</si>
  <si>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</si>
  <si>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</si>
  <si>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</si>
  <si>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</si>
  <si>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</si>
  <si>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</si>
  <si>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</si>
  <si>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</si>
  <si>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</si>
  <si>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</si>
  <si>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</si>
  <si>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</si>
  <si>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</si>
  <si>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</si>
  <si>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</si>
  <si>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</si>
  <si>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</si>
  <si>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</si>
  <si>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</si>
  <si>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</si>
  <si>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</si>
  <si>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</si>
  <si>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</si>
  <si>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</si>
  <si>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</si>
  <si>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</si>
  <si>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</si>
  <si>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</si>
  <si>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</si>
  <si>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</si>
  <si>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</si>
  <si>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</si>
  <si>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</si>
  <si>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</si>
  <si>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</si>
  <si>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</si>
  <si>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</si>
  <si>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</si>
  <si>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</si>
  <si>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</si>
  <si>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</si>
  <si>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</si>
  <si>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</si>
  <si>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</si>
  <si>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</si>
  <si>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</si>
  <si>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</si>
  <si>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</si>
  <si>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</si>
  <si>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</si>
  <si>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</si>
  <si>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</si>
  <si>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</si>
  <si>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</si>
  <si>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</si>
  <si>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</si>
  <si>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</si>
  <si>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</si>
  <si>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</si>
  <si>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</si>
  <si>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</si>
  <si>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</si>
  <si>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</si>
  <si>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</si>
  <si>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</si>
  <si>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</si>
  <si>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</si>
  <si>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</si>
  <si>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</si>
  <si>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</si>
  <si>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</si>
  <si>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</si>
  <si>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</si>
  <si>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</si>
  <si>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</si>
  <si>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</si>
  <si>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</si>
  <si>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</si>
  <si>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</si>
  <si>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</si>
  <si>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</si>
  <si>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</si>
  <si>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</si>
  <si>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</si>
  <si>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</si>
  <si>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</si>
  <si>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</si>
  <si>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</si>
  <si>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</si>
  <si>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</si>
  <si>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</si>
  <si>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</si>
  <si>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</si>
  <si>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</si>
  <si>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</si>
  <si>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</si>
  <si>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</si>
  <si>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</si>
  <si>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</si>
  <si>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</si>
  <si>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</si>
  <si>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</si>
  <si>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</si>
  <si>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</si>
  <si>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</si>
  <si>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</si>
  <si>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</si>
  <si>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</si>
  <si>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</si>
  <si>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</si>
  <si>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</si>
  <si>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</si>
  <si>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</si>
  <si>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</si>
  <si>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</si>
  <si>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</si>
  <si>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</si>
  <si>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</si>
  <si>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</si>
  <si>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</si>
  <si>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</si>
  <si>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</si>
  <si>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</si>
  <si>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</si>
  <si>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</si>
  <si>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</si>
  <si>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</si>
  <si>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</si>
  <si>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</si>
  <si>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</si>
  <si>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</si>
  <si>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</si>
  <si>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</si>
  <si>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</si>
  <si>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</si>
  <si>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</si>
  <si>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</si>
  <si>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</si>
  <si>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</si>
  <si>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</si>
  <si>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</si>
  <si>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</si>
  <si>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</si>
  <si>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</si>
  <si>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</si>
  <si>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</si>
  <si>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</si>
  <si>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</si>
  <si>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</si>
  <si>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</si>
  <si>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</si>
  <si>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</si>
  <si>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</si>
  <si>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</si>
  <si>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</si>
  <si>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</si>
  <si>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</si>
  <si>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</si>
  <si>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</si>
  <si>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</si>
  <si>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</si>
  <si>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</si>
  <si>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</si>
  <si>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</si>
  <si>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</si>
  <si>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</si>
  <si>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</si>
  <si>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</si>
  <si>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</si>
  <si>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</si>
  <si>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</si>
  <si>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</si>
  <si>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</si>
  <si>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</si>
  <si>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</si>
  <si>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</si>
  <si>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</si>
  <si>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</si>
  <si>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</si>
  <si>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</si>
  <si>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</si>
  <si>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</si>
  <si>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</si>
  <si>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</si>
  <si>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</si>
  <si>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</si>
  <si>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</si>
  <si>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</si>
  <si>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</si>
  <si>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</si>
  <si>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</si>
  <si>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</si>
  <si>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</si>
  <si>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</si>
  <si>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</si>
  <si>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</si>
  <si>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</si>
  <si>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</si>
  <si>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</si>
  <si>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</si>
  <si>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</si>
  <si>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</si>
  <si>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</si>
  <si>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</si>
  <si>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</si>
  <si>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</si>
  <si>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</si>
  <si>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</si>
  <si>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</si>
  <si>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</si>
  <si>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</si>
  <si>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</si>
  <si>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</si>
  <si>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</si>
  <si>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</si>
  <si>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</si>
  <si>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</si>
  <si>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</si>
  <si>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</si>
  <si>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</si>
  <si>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</si>
  <si>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</si>
  <si>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</si>
  <si>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</si>
  <si>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</si>
  <si>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</si>
  <si>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</si>
  <si>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</si>
  <si>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</si>
  <si>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</si>
  <si>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</si>
  <si>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</si>
  <si>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</si>
  <si>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</si>
  <si>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</si>
  <si>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</si>
  <si>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</si>
  <si>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</si>
  <si>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</si>
  <si>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</si>
  <si>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</si>
  <si>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</si>
  <si>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</si>
  <si>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</si>
  <si>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</si>
  <si>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</si>
  <si>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</si>
  <si>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</si>
  <si>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</si>
  <si>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</si>
  <si>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</si>
  <si>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</si>
  <si>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</si>
  <si>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</si>
  <si>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</si>
  <si>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</si>
  <si>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</si>
  <si>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</si>
  <si>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</si>
  <si>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</si>
  <si>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</si>
  <si>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</si>
  <si>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</si>
  <si>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</si>
  <si>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</si>
  <si>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</si>
  <si>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</si>
  <si>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</si>
  <si>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</si>
  <si>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</si>
  <si>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</si>
  <si>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OP-UA32</t>
  </si>
  <si>
    <t>SOP Index No.</t>
  </si>
  <si>
    <t>Copper and Zinc Smelting/Brass and Bronze Production Attributes</t>
  </si>
  <si>
    <t>----</t>
  </si>
  <si>
    <t>NSPS Subpart Q Construction/Modification Date</t>
  </si>
  <si>
    <t>74+</t>
  </si>
  <si>
    <t>74-</t>
  </si>
  <si>
    <t>Facility Type</t>
  </si>
  <si>
    <t>OTHER</t>
  </si>
  <si>
    <t>ROAST</t>
  </si>
  <si>
    <t>SINTER</t>
  </si>
  <si>
    <t>10+</t>
  </si>
  <si>
    <t>10-</t>
  </si>
  <si>
    <t>Using Sulfuric Acid Plant</t>
  </si>
  <si>
    <t>NO</t>
  </si>
  <si>
    <t>YES</t>
  </si>
  <si>
    <t>Table 2</t>
  </si>
  <si>
    <t>Copper Converter Located at Primary Copper Smelter</t>
  </si>
  <si>
    <t>Total Arsenic Charging Rate</t>
  </si>
  <si>
    <t>75+</t>
  </si>
  <si>
    <t>75-</t>
  </si>
  <si>
    <t>Redetermine Reference Opacity Levels</t>
  </si>
  <si>
    <t>Table 3</t>
  </si>
  <si>
    <t>NSPS Subpart M Construction/Modification Date</t>
  </si>
  <si>
    <t>73+</t>
  </si>
  <si>
    <t>73-</t>
  </si>
  <si>
    <t>Furnace Type</t>
  </si>
  <si>
    <t>BLAST</t>
  </si>
  <si>
    <t>ELECTRIC</t>
  </si>
  <si>
    <t>REVERB</t>
  </si>
  <si>
    <t>Production Capacity</t>
  </si>
  <si>
    <t>1000+</t>
  </si>
  <si>
    <t>1000-</t>
  </si>
  <si>
    <t>250+</t>
  </si>
  <si>
    <t>250-</t>
  </si>
  <si>
    <t>Page 1</t>
  </si>
  <si>
    <t>Page 2</t>
  </si>
  <si>
    <t>Page 3</t>
  </si>
  <si>
    <t>Form OP-UA32</t>
  </si>
  <si>
    <t>Sulfur Eliminated In Zinc Sulfide Ore</t>
  </si>
  <si>
    <t>Modified Sampling and Analysis Schedule</t>
  </si>
  <si>
    <t>Table 1: Title 40 Code of Federal Regulations Part 60 (40 CFR Part 60)</t>
  </si>
  <si>
    <t>Subpart Q: Standards of Performance for Primary Zinc Smelters</t>
  </si>
  <si>
    <t>40 CFR Part 60, Subpart Q: Standards of Performance for Primary Zinc Smelters</t>
  </si>
  <si>
    <t>Table 2: Title 40 Code of Federal Regulations Part 61 (40 CFR Part 61)</t>
  </si>
  <si>
    <t>Subpart O: National Emission Standard for Inorganic Arsenic Emissions from Primary Copper Smelters</t>
  </si>
  <si>
    <t>40 CFR Part 61, Subpart O: National Emission Standard for Inorganic Arsenic Emissions from Primary Copper Smelters</t>
  </si>
  <si>
    <t>Table 3: Title 40 Code of Federal Regulations Part 60 (40 CFR Part 60)</t>
  </si>
  <si>
    <t>Subpart M: Standards of Performance for Secondary Brass and Bronze Production Plants</t>
  </si>
  <si>
    <t>40 CFR Part 60, Subpart M: Standards of Performance for Secondary Brass and Bronze Production Plants</t>
  </si>
  <si>
    <t>10084</t>
  </si>
  <si>
    <t>66v1.0</t>
  </si>
  <si>
    <t>NSPS Subpart Q Construction/
Modification Date</t>
  </si>
  <si>
    <t>10/1999</t>
  </si>
  <si>
    <t>07/2025</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</si>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</sst>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DDF7A3E-D8C8-4201-B554-B173DBD553D8}"/>
    <cellStyle name="Heading 2" xfId="15" builtinId="17" customBuiltin="1"/>
    <cellStyle name="Heading 3" xfId="17" builtinId="18" customBuiltin="1"/>
    <cellStyle name="Hyperlink" xfId="5" builtinId="8" customBuiltin="1"/>
    <cellStyle name="Hyperlink 2" xfId="20" xr:uid="{1CBEF377-20EF-4746-A703-785127F5084C}"/>
    <cellStyle name="Hyperlink 3" xfId="21" xr:uid="{0952F135-5453-4241-9AB8-1221DCEA3085}"/>
    <cellStyle name="Named_Range" xfId="16" xr:uid="{EFC2D746-0F1F-4443-A9B2-B1C0677D23BB}"/>
    <cellStyle name="Normal" xfId="0" builtinId="0" customBuiltin="1"/>
    <cellStyle name="Normal 2" xfId="19" xr:uid="{6A5B2D94-7704-42F9-9EFA-085118DBBD72}"/>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1"/>
      <tableStyleElement type="headerRow" dxfId="40"/>
      <tableStyleElement type="secondRowStripe" dxfId="39"/>
    </tableStyle>
    <tableStyle name="Table Style 1B" pivot="0" count="2" xr9:uid="{E2481E9C-331A-4AB9-B0F7-8E8089F263D8}">
      <tableStyleElement type="wholeTable" dxfId="38"/>
      <tableStyleElement type="headerRow" dxfId="37"/>
    </tableStyle>
    <tableStyle name="Table Style 2" pivot="0" count="3" xr9:uid="{00000000-0011-0000-FFFF-FFFF01000000}">
      <tableStyleElement type="wholeTable" dxfId="36"/>
      <tableStyleElement type="headerRow" dxfId="35"/>
      <tableStyleElement type="firstColumn" dxfId="3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3"/>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8" totalsRowShown="0" headerRowCellStyle="Form_Header_1">
  <autoFilter ref="A3:D8"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30" dataCellStyle="Form_General">
      <calculatedColumnFormula>IF(COUNTIFS($L$4:OP_SUM[[#This Row],["Unit1"]],"?*",$L$4:OP_SUM[[#This Row],["Unit1"]],OP_SUM[[#This Row],["Unit1"]])=1,ROW(OP_SUM[[#This Row],["Unit1"]]),"")</calculatedColumnFormula>
    </tableColumn>
    <tableColumn id="15" xr3:uid="{00000000-0010-0000-0400-00000F000000}" name="&quot;Unit3&quot;" dataDxfId="29" dataCellStyle="Form_General">
      <calculatedColumnFormula>IFERROR(_xlfn.RANK.EQ(OP_SUM[[#This Row],["Unit2"]],OP_SUM["Unit2"],1),"")</calculatedColumnFormula>
    </tableColumn>
    <tableColumn id="12" xr3:uid="{00000000-0010-0000-0400-00000C000000}" name="&quot;Unit-Group&quot;" dataDxfId="2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05FFA1-AD63-4178-9C44-27A680AFF444}" name="Table 1" displayName="Table_1" ref="A4:F14" totalsRowShown="0" headerRowCellStyle="Form_Header_1" dataCellStyle="Form_Text">
  <tableColumns count="6">
    <tableColumn id="1" xr3:uid="{21816CC8-538B-4D6A-B71C-6A80E94360E1}" name="Unit ID No." dataCellStyle="Form_Text"/>
    <tableColumn id="2" xr3:uid="{37C07333-08EB-4520-A625-0C55B5A09076}" name="SOP Index No." dataCellStyle="Form_Text"/>
    <tableColumn id="3" xr3:uid="{E4033F9D-131F-4C23-A840-D5D86862BF74}" name="NSPS Subpart Q Construction/_x000a_Modification Date" dataCellStyle="Form_Text"/>
    <tableColumn id="4" xr3:uid="{69BAEB5E-9A42-48CA-BACE-6AEDA600D156}" name="Facility Type" dataCellStyle="Form_Text"/>
    <tableColumn id="5" xr3:uid="{5C534939-8033-49C9-A2F1-46B8CA669F9C}" name="Sulfur Eliminated In Zinc Sulfide Ore" dataCellStyle="Form_Text"/>
    <tableColumn id="6" xr3:uid="{58F59951-5B48-4D1D-B771-18C67ED2C486}" name="Using Sulfuric Acid Plant"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AD808C7-A52A-485E-9EC8-5B883D2E074F}" name="Table 2" displayName="Table_2" ref="A4:F14" totalsRowShown="0" headerRowCellStyle="Form_Header_1" dataCellStyle="Form_Text">
  <tableColumns count="6">
    <tableColumn id="1" xr3:uid="{3D9FB0FB-4342-42E0-B9A1-FAEF6BA2FF60}" name="Unit ID No." dataCellStyle="Form_Text"/>
    <tableColumn id="2" xr3:uid="{B06588EB-961B-4872-964B-4DAB42F87EC2}" name="SOP Index No." dataCellStyle="Form_Text"/>
    <tableColumn id="3" xr3:uid="{1D16D2A4-742A-409D-8EF5-86BCAB8EAA46}" name="Copper Converter Located at Primary Copper Smelter" dataCellStyle="Form_Text"/>
    <tableColumn id="4" xr3:uid="{ADB8F6D8-1AEF-43D0-A853-1FB4AD119301}" name="Total Arsenic Charging Rate" dataCellStyle="Form_Text"/>
    <tableColumn id="5" xr3:uid="{B936BC22-241E-43D6-9C49-987DDAF36940}" name="Modified Sampling and Analysis Schedule" dataCellStyle="Form_Text"/>
    <tableColumn id="6" xr3:uid="{064205BD-0433-408B-9300-F50712B86554}" name="Redetermine Reference Opacity Levels"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40DDFF1-5875-4631-B883-4AE71CFBB577}" name="Table 3" displayName="Table_3" ref="A4:E14" totalsRowShown="0" headerRowCellStyle="Form_Header_1" dataCellStyle="Form_Text">
  <tableColumns count="5">
    <tableColumn id="1" xr3:uid="{647610E5-1BEA-495D-9870-186F18AA12D5}" name="Unit ID No." dataCellStyle="Form_Text"/>
    <tableColumn id="2" xr3:uid="{DE6D7D88-35FF-4485-8B01-C5C31792F7FE}" name="SOP Index No." dataCellStyle="Form_Text"/>
    <tableColumn id="3" xr3:uid="{3A802F66-D0B8-45F8-B2E1-1C37F9601C13}" name="NSPS Subpart M Construction/Modification Date" dataCellStyle="Form_Text"/>
    <tableColumn id="4" xr3:uid="{3BA5B45D-1D44-4B0D-ABC8-C43068B4C395}" name="Furnace Type" dataCellStyle="Form_Text"/>
    <tableColumn id="5" xr3:uid="{3843610C-0D6F-4608-ABD2-1C2C89EA74FD}" name="Production Capacity"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O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5" width="20.83203125" customWidth="1"/>
    <col min="16" max="16" width="9.33203125" customWidth="1"/>
  </cols>
  <sheetData>
    <row r="1" spans="1:15" x14ac:dyDescent="0.2">
      <c r="A1" s="15" t="s">
        <v>77</v>
      </c>
    </row>
    <row r="4" spans="1:15" ht="13.5" x14ac:dyDescent="0.2">
      <c r="A4" s="18" t="s">
        <v>23</v>
      </c>
      <c r="B4">
        <f>COUNTA(B$11:B$111)</f>
        <v>1</v>
      </c>
      <c r="C4">
        <f t="shared" ref="C4:O4" si="0">COUNTA(C$11:C$111)</f>
        <v>2</v>
      </c>
      <c r="D4">
        <f t="shared" si="0"/>
        <v>3</v>
      </c>
      <c r="E4">
        <f t="shared" si="0"/>
        <v>2</v>
      </c>
      <c r="F4">
        <f t="shared" si="0"/>
        <v>2</v>
      </c>
      <c r="G4">
        <f t="shared" si="0"/>
        <v>1</v>
      </c>
      <c r="H4">
        <f t="shared" si="0"/>
        <v>2</v>
      </c>
      <c r="I4">
        <f t="shared" si="0"/>
        <v>2</v>
      </c>
      <c r="J4">
        <f t="shared" si="0"/>
        <v>2</v>
      </c>
      <c r="K4">
        <f t="shared" si="0"/>
        <v>2</v>
      </c>
      <c r="L4">
        <f t="shared" si="0"/>
        <v>1</v>
      </c>
      <c r="M4">
        <f t="shared" si="0"/>
        <v>2</v>
      </c>
      <c r="N4">
        <f t="shared" si="0"/>
        <v>3</v>
      </c>
      <c r="O4">
        <f t="shared" si="0"/>
        <v>4</v>
      </c>
    </row>
    <row r="5" spans="1:15" s="3" customFormat="1" x14ac:dyDescent="0.2">
      <c r="A5" s="16" t="s">
        <v>40</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row>
    <row r="6" spans="1:15" s="3" customFormat="1" x14ac:dyDescent="0.2">
      <c r="A6" s="16" t="s">
        <v>18</v>
      </c>
      <c r="B6" s="3" t="s">
        <v>278</v>
      </c>
      <c r="C6" s="3" t="s">
        <v>278</v>
      </c>
      <c r="D6" s="3" t="s">
        <v>278</v>
      </c>
      <c r="E6" s="3" t="s">
        <v>278</v>
      </c>
      <c r="F6" s="3" t="s">
        <v>278</v>
      </c>
      <c r="G6" s="3" t="s">
        <v>318</v>
      </c>
      <c r="H6" s="3" t="s">
        <v>318</v>
      </c>
      <c r="I6" s="3" t="s">
        <v>318</v>
      </c>
      <c r="J6" s="3" t="s">
        <v>318</v>
      </c>
      <c r="K6" s="3" t="s">
        <v>318</v>
      </c>
      <c r="L6" s="3" t="s">
        <v>265</v>
      </c>
      <c r="M6" s="3" t="s">
        <v>265</v>
      </c>
      <c r="N6" s="3" t="s">
        <v>265</v>
      </c>
      <c r="O6" s="3" t="s">
        <v>265</v>
      </c>
    </row>
    <row r="7" spans="1:15" s="3" customFormat="1" x14ac:dyDescent="0.2">
      <c r="A7" s="16" t="s">
        <v>19</v>
      </c>
      <c r="B7" s="3" t="s">
        <v>85</v>
      </c>
      <c r="C7" s="3" t="s">
        <v>85</v>
      </c>
      <c r="D7" s="3" t="s">
        <v>85</v>
      </c>
      <c r="E7" s="3" t="s">
        <v>85</v>
      </c>
      <c r="F7" s="3" t="s">
        <v>85</v>
      </c>
      <c r="G7" s="3" t="s">
        <v>491</v>
      </c>
      <c r="H7" s="3" t="s">
        <v>491</v>
      </c>
      <c r="I7" s="3" t="s">
        <v>491</v>
      </c>
      <c r="J7" s="3" t="s">
        <v>491</v>
      </c>
      <c r="K7" s="3" t="s">
        <v>491</v>
      </c>
      <c r="L7" s="3" t="s">
        <v>497</v>
      </c>
      <c r="M7" s="3" t="s">
        <v>497</v>
      </c>
      <c r="N7" s="3" t="s">
        <v>497</v>
      </c>
      <c r="O7" s="3" t="s">
        <v>497</v>
      </c>
    </row>
    <row r="8" spans="1:15" s="3" customFormat="1" x14ac:dyDescent="0.2">
      <c r="A8" s="16" t="s">
        <v>20</v>
      </c>
      <c r="B8" s="3">
        <v>1</v>
      </c>
      <c r="C8" s="3">
        <v>1</v>
      </c>
      <c r="D8" s="3">
        <v>1</v>
      </c>
      <c r="E8" s="3">
        <v>1</v>
      </c>
      <c r="F8" s="3">
        <v>1</v>
      </c>
      <c r="G8" s="3">
        <v>2</v>
      </c>
      <c r="H8" s="3">
        <v>2</v>
      </c>
      <c r="I8" s="3">
        <v>2</v>
      </c>
      <c r="J8" s="3">
        <v>2</v>
      </c>
      <c r="K8" s="3">
        <v>2</v>
      </c>
      <c r="L8" s="3">
        <v>3</v>
      </c>
      <c r="M8" s="3">
        <v>3</v>
      </c>
      <c r="N8" s="3">
        <v>3</v>
      </c>
      <c r="O8" s="3">
        <v>3</v>
      </c>
    </row>
    <row r="9" spans="1:15" s="3" customFormat="1" x14ac:dyDescent="0.2">
      <c r="A9" s="16" t="s">
        <v>21</v>
      </c>
      <c r="B9" s="3">
        <v>1</v>
      </c>
      <c r="C9" s="3">
        <v>2</v>
      </c>
      <c r="D9" s="3">
        <v>3</v>
      </c>
      <c r="E9" s="3">
        <v>4</v>
      </c>
      <c r="F9" s="3">
        <v>5</v>
      </c>
      <c r="G9" s="3">
        <v>1</v>
      </c>
      <c r="H9" s="3">
        <v>2</v>
      </c>
      <c r="I9" s="3">
        <v>3</v>
      </c>
      <c r="J9" s="3">
        <v>4</v>
      </c>
      <c r="K9" s="3">
        <v>5</v>
      </c>
      <c r="L9" s="3">
        <v>1</v>
      </c>
      <c r="M9" s="3">
        <v>2</v>
      </c>
      <c r="N9" s="3">
        <v>3</v>
      </c>
      <c r="O9" s="3">
        <v>4</v>
      </c>
    </row>
    <row r="10" spans="1:15" s="3" customFormat="1" x14ac:dyDescent="0.2">
      <c r="A10" s="16" t="s">
        <v>22</v>
      </c>
      <c r="B10" s="3" t="s">
        <v>476</v>
      </c>
      <c r="C10" s="3" t="s">
        <v>479</v>
      </c>
      <c r="D10" s="3" t="s">
        <v>482</v>
      </c>
      <c r="E10" s="3" t="s">
        <v>514</v>
      </c>
      <c r="F10" s="3" t="s">
        <v>488</v>
      </c>
      <c r="G10" s="3" t="s">
        <v>476</v>
      </c>
      <c r="H10" s="3" t="s">
        <v>492</v>
      </c>
      <c r="I10" s="3" t="s">
        <v>493</v>
      </c>
      <c r="J10" s="3" t="s">
        <v>515</v>
      </c>
      <c r="K10" s="3" t="s">
        <v>496</v>
      </c>
      <c r="L10" s="3" t="s">
        <v>476</v>
      </c>
      <c r="M10" s="3" t="s">
        <v>498</v>
      </c>
      <c r="N10" s="3" t="s">
        <v>501</v>
      </c>
      <c r="O10" s="3" t="s">
        <v>505</v>
      </c>
    </row>
    <row r="11" spans="1:15" s="3" customFormat="1" x14ac:dyDescent="0.2">
      <c r="A11" s="16" t="s">
        <v>38</v>
      </c>
      <c r="B11" s="3" t="s">
        <v>478</v>
      </c>
      <c r="C11" s="3" t="s">
        <v>480</v>
      </c>
      <c r="D11" s="3" t="s">
        <v>483</v>
      </c>
      <c r="E11" s="3" t="s">
        <v>486</v>
      </c>
      <c r="F11" s="3" t="s">
        <v>489</v>
      </c>
      <c r="G11" s="3" t="s">
        <v>478</v>
      </c>
      <c r="H11" s="3" t="s">
        <v>489</v>
      </c>
      <c r="I11" s="3" t="s">
        <v>494</v>
      </c>
      <c r="J11" s="3" t="s">
        <v>489</v>
      </c>
      <c r="K11" s="3" t="s">
        <v>489</v>
      </c>
      <c r="L11" s="3" t="s">
        <v>478</v>
      </c>
      <c r="M11" s="3" t="s">
        <v>499</v>
      </c>
      <c r="N11" s="3" t="s">
        <v>502</v>
      </c>
      <c r="O11" s="3" t="s">
        <v>506</v>
      </c>
    </row>
    <row r="12" spans="1:15" s="3" customFormat="1" x14ac:dyDescent="0.2">
      <c r="A12" s="17"/>
      <c r="C12" s="3" t="s">
        <v>481</v>
      </c>
      <c r="D12" s="3" t="s">
        <v>484</v>
      </c>
      <c r="E12" s="3" t="s">
        <v>487</v>
      </c>
      <c r="F12" s="3" t="s">
        <v>490</v>
      </c>
      <c r="H12" s="3" t="s">
        <v>490</v>
      </c>
      <c r="I12" s="3" t="s">
        <v>495</v>
      </c>
      <c r="J12" s="3" t="s">
        <v>490</v>
      </c>
      <c r="K12" s="3" t="s">
        <v>490</v>
      </c>
      <c r="M12" s="3" t="s">
        <v>500</v>
      </c>
      <c r="N12" s="3" t="s">
        <v>503</v>
      </c>
      <c r="O12" s="3" t="s">
        <v>507</v>
      </c>
    </row>
    <row r="13" spans="1:15" s="3" customFormat="1" x14ac:dyDescent="0.2">
      <c r="A13" s="17"/>
      <c r="D13" s="3" t="s">
        <v>485</v>
      </c>
      <c r="N13" s="3" t="s">
        <v>504</v>
      </c>
      <c r="O13" s="3" t="s">
        <v>508</v>
      </c>
    </row>
    <row r="14" spans="1:15" s="3" customFormat="1" x14ac:dyDescent="0.2">
      <c r="A14" s="17"/>
      <c r="O14" s="3" t="s">
        <v>509</v>
      </c>
    </row>
    <row r="15" spans="1:15" s="3" customFormat="1" x14ac:dyDescent="0.2">
      <c r="A15" s="17"/>
    </row>
    <row r="16" spans="1:15"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gi37Kq82l2nedNEiG4osYyBHJRoyLeutNeFBN8F6y9A23nqF64OuZPUrMq05zaMKni0492iRoiKNsUbFcOwnlw==" saltValue="lIZu7fkBC4piMBiV/ND9+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FF3AF-3749-44FA-8D8C-D66F1431850D}">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519</v>
      </c>
      <c r="B1" s="57"/>
      <c r="C1" s="57"/>
      <c r="D1" s="57"/>
      <c r="E1" s="57"/>
      <c r="F1" s="57"/>
    </row>
    <row r="2" spans="1:7" ht="14.25" customHeight="1" x14ac:dyDescent="0.2">
      <c r="A2" s="57" t="s">
        <v>520</v>
      </c>
      <c r="B2" s="57"/>
      <c r="C2" s="57"/>
      <c r="D2" s="57"/>
      <c r="E2" s="57"/>
      <c r="F2" s="57"/>
    </row>
    <row r="4" spans="1:7" ht="51" customHeight="1" x14ac:dyDescent="0.2">
      <c r="A4" s="9" t="s">
        <v>12</v>
      </c>
      <c r="B4" s="9" t="s">
        <v>476</v>
      </c>
      <c r="C4" s="9" t="s">
        <v>492</v>
      </c>
      <c r="D4" s="9" t="s">
        <v>493</v>
      </c>
      <c r="E4" s="9" t="s">
        <v>515</v>
      </c>
      <c r="F4" s="9" t="s">
        <v>496</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lW/xUC6JDK+X/uV3p7GlwcJbs3TOsvrvhe4q2F3VtsEI8lThxNKwLC7KpU0xihhpi/nKrV8LcFrLXxmkIJeC5g==" saltValue="5hYu/NI8551w5OcZJsu18w==" spinCount="100000" sheet="1" objects="1" scenarios="1" formatRows="0" insertRows="0" deleteRows="0"/>
  <mergeCells count="3">
    <mergeCell ref="A15:F15"/>
    <mergeCell ref="A1:F1"/>
    <mergeCell ref="A2:F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7266517A-9513-4B8F-A516-7CF80A9A1520}">
      <formula1>OFFSET(UnitListStart,1,0,UnitListCount,1)</formula1>
    </dataValidation>
    <dataValidation type="textLength" operator="lessThanOrEqual" allowBlank="1" showErrorMessage="1" error="The response must be 15 characters or less" prompt="Enter the SOP Index No." sqref="B5:B14" xr:uid="{4E407300-63E7-4E60-AD09-E55E607594B0}">
      <formula1>15</formula1>
    </dataValidation>
  </dataValidations>
  <hyperlinks>
    <hyperlink ref="A15" location="'Table of Contents'!A1" display="Go to the Table of Contents" xr:uid="{43D61FC1-C36B-43EE-98D4-07D7C43DA255}"/>
  </hyperlinks>
  <pageMargins left="0.5" right="0.5" top="1.35" bottom="0.5" header="0.5" footer="0.5"/>
  <pageSetup orientation="landscape" r:id="rId1"/>
  <headerFooter>
    <oddHeader>&amp;C&amp;"Times New Roman,bold"&amp;11Copper and Zinc Smelting/Brass and Bronze Production Attributes_x000D_Form OP-UA32_x000D_Federal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8250BB9C-BA57-4B62-8CA8-06D514538860}">
            <xm:f>AND(C5&lt;&gt;"",COUNTIF(OFFSET(Picklist_UAcodes!H$10,1,0,Picklist_UAcodes!H$4,1),C5)=0)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F4EFC60-DBD1-461B-81EE-D10B8843EAAF}">
          <x14:formula1>
            <xm:f>OFFSET(Picklist_UAcodes!H$10,1,0,Picklist_UAcodes!H$4,1)</xm:f>
          </x14:formula1>
          <xm:sqref>C5:F14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10692-F095-46B9-A6B0-2F3E357084C5}">
  <sheetPr codeName="Sheet9"/>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7" t="s">
        <v>522</v>
      </c>
      <c r="B1" s="57"/>
      <c r="C1" s="57"/>
      <c r="D1" s="57"/>
      <c r="E1" s="57"/>
    </row>
    <row r="2" spans="1:6" ht="14.25" customHeight="1" x14ac:dyDescent="0.2">
      <c r="A2" s="57" t="s">
        <v>523</v>
      </c>
      <c r="B2" s="57"/>
      <c r="C2" s="57"/>
      <c r="D2" s="57"/>
      <c r="E2" s="57"/>
    </row>
    <row r="4" spans="1:6" ht="51" customHeight="1" x14ac:dyDescent="0.2">
      <c r="A4" s="9" t="s">
        <v>12</v>
      </c>
      <c r="B4" s="9" t="s">
        <v>476</v>
      </c>
      <c r="C4" s="9" t="s">
        <v>498</v>
      </c>
      <c r="D4" s="9" t="s">
        <v>501</v>
      </c>
      <c r="E4" s="9" t="s">
        <v>505</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6" t="s">
        <v>43</v>
      </c>
      <c r="B15" s="56"/>
      <c r="C15" s="56"/>
      <c r="D15" s="56"/>
      <c r="E15" s="56"/>
    </row>
  </sheetData>
  <sheetProtection algorithmName="SHA-512" hashValue="Fol3p0M+tf7CtDAiPNXUPqOSFrJ480s2B/NuQjVfdeoYvJxi3F+tHGdjrJ46gUocklvt1aqVqg6prpT2GmmrDA==" saltValue="ak/ewqNPmlM1soc8I6V3jA==" spinCount="100000" sheet="1" objects="1" scenarios="1" formatRows="0" insertRows="0" deleteRows="0"/>
  <mergeCells count="3">
    <mergeCell ref="A15:E15"/>
    <mergeCell ref="A1:E1"/>
    <mergeCell ref="A2:E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BC0AFD6F-9C28-4DD3-AFB9-B4E0BD65C8A6}">
      <formula1>OFFSET(UnitListStart,1,0,UnitListCount,1)</formula1>
    </dataValidation>
    <dataValidation type="textLength" operator="lessThanOrEqual" allowBlank="1" showErrorMessage="1" error="The response must be 15 characters or less" prompt="Enter the SOP Index No." sqref="B5:B14" xr:uid="{6C1CBEBA-F01D-41C0-A7F3-B59F8622A262}">
      <formula1>15</formula1>
    </dataValidation>
  </dataValidations>
  <hyperlinks>
    <hyperlink ref="A15" location="'Table of Contents'!A1" display="Go to the Table of Contents" xr:uid="{471650E6-1417-4064-BAF0-7A895F15D55D}"/>
  </hyperlinks>
  <pageMargins left="0.5" right="0.5" top="1.35" bottom="0.5" header="0.5" footer="0.5"/>
  <pageSetup orientation="landscape" r:id="rId1"/>
  <headerFooter>
    <oddHeader>&amp;C&amp;"Times New Roman,bold"&amp;11Copper and Zinc Smelting/Brass and Bronze Production Attributes_x000D_Form OP-UA32_x000D_Federal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459E5736-924D-4FA0-B3F4-EB9FF860FCFF}">
            <xm:f>AND(C5&lt;&gt;"",COUNTIF(OFFSET(Picklist_UAcodes!M$10,1,0,Picklist_UAcodes!M$4,1),C5)=0)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E440EDD-60B3-4C9B-B146-B5FC68177EFE}">
          <x14:formula1>
            <xm:f>OFFSET(Picklist_UAcodes!M$10,1,0,Picklist_UAcodes!M$4,1)</xm:f>
          </x14:formula1>
          <xm:sqref>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546</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XHUklOQnnba4KJIh8b9hyvlODQAdav/H6SeLEmiPB8u7xiYrZ5A+x8lK3zAXLqRSvay8dBKsu1DPpnGdYClEWg==" saltValue="gVh9p94p9i9z69v92gi5j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ziMQxHPHvqmjmsZxDHXjNS0FjVdhCIys2AbdEQDXCfcfyqX/kKY+eKscIe3gCAaVPmuG0eiW5qncmg+1yDgRJg==" saltValue="e39zVm8I7TVJI08QRBgXQg==" spinCount="100000" sheet="1" objects="1" scenarios="1" formatRows="0" insertRows="0" deleteRows="0"/>
  <mergeCells count="3">
    <mergeCell ref="A15:M15"/>
    <mergeCell ref="A1:M1"/>
    <mergeCell ref="A2:M2"/>
  </mergeCells>
  <phoneticPr fontId="1" type="noConversion"/>
  <conditionalFormatting sqref="A5:A14">
    <cfRule type="expression" dxfId="2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Roman,bold"&amp;11Copper and Zinc Smelting/Brass and Bronze Production Attributes_x000D_Form OP-UA32_x000D_Federal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D57FD-74BA-4766-B3A3-80B8FC7199F0}">
  <sheetPr codeName="Sheet21"/>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530</v>
      </c>
    </row>
    <row r="7" spans="1:2" ht="18" customHeight="1" x14ac:dyDescent="0.2">
      <c r="A7" s="39" t="s">
        <v>101</v>
      </c>
    </row>
    <row r="8" spans="1:2" s="43" customFormat="1" ht="15" customHeight="1" x14ac:dyDescent="0.2">
      <c r="A8" s="41" t="s">
        <v>10</v>
      </c>
      <c r="B8" s="42"/>
    </row>
    <row r="9" spans="1:2" ht="117.95" customHeight="1" x14ac:dyDescent="0.2">
      <c r="A9" s="44" t="s">
        <v>531</v>
      </c>
    </row>
    <row r="10" spans="1:2" ht="15" customHeight="1" x14ac:dyDescent="0.2">
      <c r="A10" s="45" t="s">
        <v>11</v>
      </c>
    </row>
    <row r="11" spans="1:2" ht="210" customHeight="1" x14ac:dyDescent="0.2">
      <c r="A11" s="44" t="s">
        <v>532</v>
      </c>
    </row>
    <row r="12" spans="1:2" ht="15" customHeight="1" x14ac:dyDescent="0.2">
      <c r="A12" s="45" t="s">
        <v>91</v>
      </c>
    </row>
    <row r="13" spans="1:2" ht="57.95" customHeight="1" x14ac:dyDescent="0.2">
      <c r="A13" s="44" t="s">
        <v>533</v>
      </c>
    </row>
    <row r="14" spans="1:2" ht="15" customHeight="1" x14ac:dyDescent="0.2">
      <c r="A14" s="45" t="s">
        <v>34</v>
      </c>
    </row>
    <row r="15" spans="1:2" ht="110.1" customHeight="1" x14ac:dyDescent="0.2">
      <c r="A15" s="44" t="s">
        <v>534</v>
      </c>
    </row>
    <row r="16" spans="1:2" ht="15" customHeight="1" x14ac:dyDescent="0.2">
      <c r="A16" s="46" t="s">
        <v>535</v>
      </c>
    </row>
    <row r="17" spans="1:1" ht="204.95" customHeight="1" x14ac:dyDescent="0.2">
      <c r="A17" s="44" t="s">
        <v>536</v>
      </c>
    </row>
    <row r="18" spans="1:1" s="48" customFormat="1" ht="18" customHeight="1" x14ac:dyDescent="0.2">
      <c r="A18" s="47" t="s">
        <v>537</v>
      </c>
    </row>
    <row r="19" spans="1:1" ht="18" customHeight="1" x14ac:dyDescent="0.2">
      <c r="A19" s="44" t="s">
        <v>538</v>
      </c>
    </row>
    <row r="20" spans="1:1" s="50" customFormat="1" ht="18" customHeight="1" x14ac:dyDescent="0.2">
      <c r="A20" s="49" t="s">
        <v>539</v>
      </c>
    </row>
    <row r="21" spans="1:1" ht="18" customHeight="1" x14ac:dyDescent="0.2">
      <c r="A21" s="51" t="s">
        <v>82</v>
      </c>
    </row>
    <row r="22" spans="1:1" ht="18" customHeight="1" x14ac:dyDescent="0.2">
      <c r="A22" s="52" t="s">
        <v>540</v>
      </c>
    </row>
    <row r="23" spans="1:1" s="50" customFormat="1" ht="18" customHeight="1" x14ac:dyDescent="0.2">
      <c r="A23" s="53" t="s">
        <v>541</v>
      </c>
    </row>
    <row r="24" spans="1:1" ht="18" customHeight="1" x14ac:dyDescent="0.2">
      <c r="A24" s="54" t="s">
        <v>542</v>
      </c>
    </row>
    <row r="25" spans="1:1" s="50" customFormat="1" ht="18" customHeight="1" x14ac:dyDescent="0.2">
      <c r="A25" s="53" t="s">
        <v>543</v>
      </c>
    </row>
    <row r="26" spans="1:1" ht="18" customHeight="1" x14ac:dyDescent="0.2">
      <c r="A26" s="54" t="s">
        <v>544</v>
      </c>
    </row>
    <row r="27" spans="1:1" s="50" customFormat="1" ht="18" customHeight="1" x14ac:dyDescent="0.2">
      <c r="A27" s="49" t="s">
        <v>545</v>
      </c>
    </row>
    <row r="28" spans="1:1" x14ac:dyDescent="0.2"/>
  </sheetData>
  <sheetProtection algorithmName="SHA-512" hashValue="oBgawQHiYj4OOOD+fOOPZ7onxVIQGJTUZr2V456q2k+/9PF2eVrc1NM2tTdoMjB2HQJtHD2tYXHM0P8BtsCuJA==" saltValue="t+zlZnBKWuuGOthOpvfiDw==" spinCount="100000" sheet="1" objects="1" scenarios="1" formatRows="0" insertRows="0" deleteRows="0"/>
  <hyperlinks>
    <hyperlink ref="A20" r:id="rId1" xr:uid="{6DDC6FE1-ED80-408F-B43B-12111244AA5C}"/>
    <hyperlink ref="A8" location="'General Information'!A1" display="General Information" xr:uid="{DF6AEA96-7CD5-41A9-83AE-78D27D865609}"/>
    <hyperlink ref="A10" location="'Table of Contents'!A1" display="Table of Contents" xr:uid="{61D271B0-FF67-44D0-86DD-37B6AAC5B70C}"/>
    <hyperlink ref="A14" location="'OP-REQ2'!A1" display="OP-REQ2" xr:uid="{F078C503-05AB-4778-8099-5D4FC90A8867}"/>
    <hyperlink ref="A12" location="'OP-SUM Table 1'!A1" display="OP-SUM Table 1" xr:uid="{6CBCF3A4-E8BF-4F6A-BCF0-E8659FA8CFDF}"/>
    <hyperlink ref="A16" location="'Page 1'!A1" display="Pages begin with Page 1:" xr:uid="{476CB0E4-7828-4ACF-B00E-4DB614A58208}"/>
    <hyperlink ref="A18" r:id="rId2" xr:uid="{D06F689E-33E0-437F-90D9-9F305AD90A56}"/>
    <hyperlink ref="A27" r:id="rId3" xr:uid="{FD2EB052-DD6A-4BD2-B343-4752DF637379}"/>
    <hyperlink ref="A25" r:id="rId4" xr:uid="{825BA17F-A202-408B-8628-AA284D12A7E0}"/>
    <hyperlink ref="A23" r:id="rId5" xr:uid="{54A6C3DB-C141-4109-8293-34381BA04CF8}"/>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513</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528</v>
      </c>
    </row>
    <row r="20" spans="1:2" ht="18" customHeight="1" x14ac:dyDescent="0.2">
      <c r="A20" s="2" t="s">
        <v>78</v>
      </c>
      <c r="B20" s="13" t="s">
        <v>525</v>
      </c>
    </row>
    <row r="21" spans="1:2" ht="18" customHeight="1" x14ac:dyDescent="0.2">
      <c r="A21" s="2" t="s">
        <v>89</v>
      </c>
      <c r="B21" s="13" t="s">
        <v>526</v>
      </c>
    </row>
    <row r="22" spans="1:2" ht="18" customHeight="1" x14ac:dyDescent="0.2">
      <c r="A22" s="2" t="s">
        <v>90</v>
      </c>
      <c r="B22" s="13" t="s">
        <v>529</v>
      </c>
    </row>
    <row r="23" spans="1:2" ht="35.1" customHeight="1" x14ac:dyDescent="0.2">
      <c r="A23" s="2"/>
      <c r="B23" s="13" t="s">
        <v>80</v>
      </c>
    </row>
    <row r="24" spans="1:2" ht="15" customHeight="1" x14ac:dyDescent="0.2"/>
  </sheetData>
  <sheetProtection algorithmName="SHA-512" hashValue="XJdGGW0FBtfxISBld3XKy9pqfV3ywn99OQEbs56dH3Us2A0FTzKl+TEEg1iLaZ8oahsIRv4rqf19/WvBdcWgOg==" saltValue="lOJ9+3AN6R5VarNcb7EBYw==" spinCount="100000" sheet="1" objects="1" scenarios="1" formatRows="0" insertRows="0" deleteRows="0"/>
  <mergeCells count="6">
    <mergeCell ref="A1:B1"/>
    <mergeCell ref="A2:B2"/>
    <mergeCell ref="A3:B3"/>
    <mergeCell ref="A6:B6"/>
    <mergeCell ref="A4:B4"/>
    <mergeCell ref="A5:B5"/>
  </mergeCells>
  <conditionalFormatting sqref="B13">
    <cfRule type="expression" dxfId="26" priority="1">
      <formula>LEN($B$13)&gt;70</formula>
    </cfRule>
  </conditionalFormatting>
  <conditionalFormatting sqref="B14">
    <cfRule type="expression" dxfId="25" priority="2">
      <formula>AND($B$14&lt;&gt;"",COUNTIF(rg1_Pmt_Type,$B$14)=0)</formula>
    </cfRule>
  </conditionalFormatting>
  <conditionalFormatting sqref="B15">
    <cfRule type="expression" dxfId="24" priority="3">
      <formula>AND($B$15&lt;&gt;"",COUNTIF(rg1_Proj_Type,$B$15)=0)</formula>
    </cfRule>
  </conditionalFormatting>
  <conditionalFormatting sqref="B16">
    <cfRule type="expression" dxfId="2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518</v>
      </c>
      <c r="C6" s="8" t="s">
        <v>510</v>
      </c>
      <c r="D6" s="11" t="str">
        <f ca="1">IF(COUNTA(INDIRECT("'" &amp; TOC[[#This Row],[Page]] &amp; "'!$A$4:$C$8"))&gt;3,"Yes","")</f>
        <v/>
      </c>
    </row>
    <row r="7" spans="1:4" ht="30" customHeight="1" x14ac:dyDescent="0.2">
      <c r="A7" s="10" t="s">
        <v>491</v>
      </c>
      <c r="B7" s="10" t="s">
        <v>521</v>
      </c>
      <c r="C7" s="8" t="s">
        <v>511</v>
      </c>
      <c r="D7" s="11" t="str">
        <f ca="1">IF(COUNTA(INDIRECT("'" &amp; TOC[[#This Row],[Page]] &amp; "'!$A$4:$C$8"))&gt;3,"Yes","")</f>
        <v/>
      </c>
    </row>
    <row r="8" spans="1:4" ht="30" customHeight="1" x14ac:dyDescent="0.2">
      <c r="A8" s="10" t="s">
        <v>497</v>
      </c>
      <c r="B8" s="10" t="s">
        <v>524</v>
      </c>
      <c r="C8" s="8" t="s">
        <v>512</v>
      </c>
      <c r="D8" s="11" t="str">
        <f ca="1">IF(COUNTA(INDIRECT("'" &amp; TOC[[#This Row],[Page]] &amp; "'!$A$4:$C$8"))&gt;3,"Yes","")</f>
        <v/>
      </c>
    </row>
    <row r="9" spans="1:4" x14ac:dyDescent="0.2"/>
  </sheetData>
  <sheetProtection algorithmName="SHA-512" hashValue="ZlQJOZWayenTA/0nQ1Y/D8kifk6RfVLlI1R2mvJnVgC6CO7ID0IKhdwytuwEx/jE/9iwuTrkxK6dICpJn9208A==" saltValue="ZhTWl7uWGc8qnZ3ihtLuL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C5FE1717-F13C-4ECE-9EF4-7C3E0447E74D}"/>
    <hyperlink ref="C7" location="'Page 2'!A1" display="Page 2" xr:uid="{D72228F3-6192-4731-9419-4CEABCD46F98}"/>
    <hyperlink ref="C8" location="'Page 3'!A1" display="Page 3" xr:uid="{3840D392-4986-4AC7-9AAD-824E6F647008}"/>
  </hyperlinks>
  <pageMargins left="0.5" right="0.5" top="1.5" bottom="0.5" header="0.5" footer="0.5"/>
  <pageSetup orientation="portrait" r:id="rId1"/>
  <headerFooter>
    <oddHeader>&amp;C&amp;"Times New Roman,bold"&amp;11Copper and Zinc Smelting/Brass and Bronze Production Attributes_x000D_Form OP-UA32_x000D_Federal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ww7D0RBTEiUYRU7Uae6SWDoTh2KezW+UVbsfJOj9dcM9YAfTyrkLdZwhjkmfa0HGGAXfCqLXxVhSCUlQh/J5pA==" saltValue="l5QKAIQLPWrN4t0iX3lMyg==" spinCount="100000" sheet="1" objects="1" scenarios="1" formatRows="0" insertRows="0" deleteRows="0"/>
  <mergeCells count="3">
    <mergeCell ref="A20:K20"/>
    <mergeCell ref="A1:K1"/>
    <mergeCell ref="A2:K2"/>
  </mergeCells>
  <phoneticPr fontId="1" type="noConversion"/>
  <conditionalFormatting sqref="B5:B19">
    <cfRule type="expression" dxfId="21" priority="2">
      <formula>AND($B5&lt;&gt;"",ISNUMBER($B5)=FALSE)</formula>
    </cfRule>
  </conditionalFormatting>
  <conditionalFormatting sqref="C5:D19">
    <cfRule type="expression" dxfId="20" priority="3">
      <formula>LEN(C5)&gt;14</formula>
    </cfRule>
  </conditionalFormatting>
  <conditionalFormatting sqref="E5:E19">
    <cfRule type="expression" dxfId="19" priority="4">
      <formula>LEN($E5)&gt;50</formula>
    </cfRule>
  </conditionalFormatting>
  <conditionalFormatting sqref="I5:I19">
    <cfRule type="expression" dxfId="18" priority="5">
      <formula>LEN($I5)&gt;25</formula>
    </cfRule>
  </conditionalFormatting>
  <conditionalFormatting sqref="J5:J19">
    <cfRule type="expression" dxfId="17" priority="6">
      <formula>LEN($J5)&gt;8</formula>
    </cfRule>
  </conditionalFormatting>
  <conditionalFormatting sqref="K5:K19">
    <cfRule type="expression" dxfId="1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Roman,bold"&amp;11Copper and Zinc Smelting/Brass and Bronze Production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c0mnOV5Xe0wdvNIgvKYphvWFvE6pXBm0sFNwxeu5tMDnrMrpP3LsGJHt08WrRqOwuxs6ZkZMp1ny3hTAFDNYhA==" saltValue="jLYTCh0Wi4oBl/h6yXN5yQ==" spinCount="100000" sheet="1" objects="1" scenarios="1" formatRows="0" insertRows="0" deleteRows="0"/>
  <mergeCells count="2">
    <mergeCell ref="A1:F1"/>
    <mergeCell ref="A20:F20"/>
  </mergeCells>
  <phoneticPr fontId="1" type="noConversion"/>
  <conditionalFormatting sqref="B5:B19">
    <cfRule type="expression" dxfId="14" priority="2">
      <formula>AND($B5&lt;&gt;"",ISNUMBER($B5)=FALSE)</formula>
    </cfRule>
  </conditionalFormatting>
  <conditionalFormatting sqref="C5:C19">
    <cfRule type="expression" dxfId="13" priority="4">
      <formula>AND($C5&lt;&gt;"",COUNTIF(OFFSET(UnitListStart,1,0,UnitListCount,1),$C5)=0)</formula>
    </cfRule>
  </conditionalFormatting>
  <conditionalFormatting sqref="D5:D19">
    <cfRule type="expression" dxfId="12" priority="5">
      <formula>LEN($D5)&gt;50</formula>
    </cfRule>
  </conditionalFormatting>
  <conditionalFormatting sqref="E5:E19">
    <cfRule type="expression" dxfId="10" priority="8">
      <formula>LEN($E5)&gt;36</formula>
    </cfRule>
  </conditionalFormatting>
  <conditionalFormatting sqref="F5:F19">
    <cfRule type="expression" dxfId="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Roman,bold"&amp;11Copper and Zinc Smelting/Brass and Bronze Production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A1467-EA7C-497F-920A-A044F28A59DC}">
  <sheetPr codeName="Sheet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516</v>
      </c>
      <c r="B1" s="57"/>
      <c r="C1" s="57"/>
      <c r="D1" s="57"/>
      <c r="E1" s="57"/>
      <c r="F1" s="57"/>
    </row>
    <row r="2" spans="1:7" ht="14.25" customHeight="1" x14ac:dyDescent="0.2">
      <c r="A2" s="57" t="s">
        <v>517</v>
      </c>
      <c r="B2" s="57"/>
      <c r="C2" s="57"/>
      <c r="D2" s="57"/>
      <c r="E2" s="57"/>
      <c r="F2" s="57"/>
    </row>
    <row r="4" spans="1:7" ht="51" customHeight="1" x14ac:dyDescent="0.2">
      <c r="A4" s="9" t="s">
        <v>12</v>
      </c>
      <c r="B4" s="9" t="s">
        <v>476</v>
      </c>
      <c r="C4" s="9" t="s">
        <v>527</v>
      </c>
      <c r="D4" s="9" t="s">
        <v>482</v>
      </c>
      <c r="E4" s="9" t="s">
        <v>514</v>
      </c>
      <c r="F4" s="9" t="s">
        <v>488</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n/EHxYqU/pZjBj9beBWVaAr0uGb1xmPoQQyMwBa/eSfB6AnauuJUXZMsTUMz7a2B+jQePJvot0RqNEJJASJB3A==" saltValue="KlJQKle3R78vf/0BK9Z7aw==" spinCount="100000" sheet="1" objects="1" scenarios="1" formatRows="0" insertRows="0" deleteRows="0"/>
  <mergeCells count="3">
    <mergeCell ref="A15:F15"/>
    <mergeCell ref="A1:F1"/>
    <mergeCell ref="A2:F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5338F00C-9F7D-4FEC-9198-125CDDD5D5AF}">
      <formula1>OFFSET(UnitListStart,1,0,UnitListCount,1)</formula1>
    </dataValidation>
    <dataValidation type="textLength" operator="lessThanOrEqual" allowBlank="1" showErrorMessage="1" error="The response must be 15 characters or less" prompt="Enter the SOP Index No." sqref="B5:B14" xr:uid="{15BBB847-ECB5-40A0-9774-7FDFE0A41F1C}">
      <formula1>15</formula1>
    </dataValidation>
  </dataValidations>
  <hyperlinks>
    <hyperlink ref="A15" location="'Table of Contents'!A1" display="Go to the Table of Contents" xr:uid="{7EA32229-F5BA-4452-9ECD-D2610D570B83}"/>
  </hyperlinks>
  <pageMargins left="0.5" right="0.5" top="1.35" bottom="0.5" header="0.5" footer="0.5"/>
  <pageSetup orientation="landscape" r:id="rId1"/>
  <headerFooter>
    <oddHeader>&amp;C&amp;"Times New Roman,bold"&amp;11Copper and Zinc Smelting/Brass and Bronze Production Attributes_x000D_Form OP-UA32_x000D_Federal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05824324-511C-466A-BB47-6C6E295025D7}">
            <xm:f>AND(C5&lt;&gt;"",COUNTIF(OFFSET(Picklist_UAcodes!C$10,1,0,Picklist_UAcodes!C$4,1),C5)=0)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F9319D8-3CCD-43C2-A460-9459DC93911E}">
          <x14:formula1>
            <xm:f>OFFSET(Picklist_UAcodes!C$10,1,0,Picklist_UAcodes!C$4,1)</xm:f>
          </x14:formula1>
          <xm:sqref>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Instructions</vt:lpstr>
      <vt:lpstr>General Information</vt:lpstr>
      <vt:lpstr>Table of Contents</vt:lpstr>
      <vt:lpstr>OP-SUM Table 1</vt:lpstr>
      <vt:lpstr>OP-REQ2</vt:lpstr>
      <vt:lpstr>Page 1</vt:lpstr>
      <vt:lpstr>Page 2</vt:lpstr>
      <vt:lpstr>Page 3</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10084 - OP-UA32 - Copper and Zinc Smelting/Brass and Bronze Production Attributes</dc:title>
  <dc:creator>TCEQ</dc:creator>
  <cp:keywords>UA32 10/99</cp:keywords>
  <cp:lastModifiedBy>Traci Spencer</cp:lastModifiedBy>
  <cp:lastPrinted>2024-05-08T14:58:09Z</cp:lastPrinted>
  <dcterms:created xsi:type="dcterms:W3CDTF">2021-12-07T15:36:18Z</dcterms:created>
  <dcterms:modified xsi:type="dcterms:W3CDTF">2025-06-26T18:03:53Z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UA32</vt:lpwstr>
  </property>
  <property fmtid="{D5CDD505-2E9C-101B-9397-08002B2CF9AE}" pid="3" name="Version Date">
    <vt:lpwstr>7/1/2025</vt:lpwstr>
  </property>
  <property fmtid="{D5CDD505-2E9C-101B-9397-08002B2CF9AE}" pid="4" name="Version Number">
    <vt:lpwstr>1.0</vt:lpwstr>
  </property>
</Properties>
</file>