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Mckee\Desktop\"/>
    </mc:Choice>
  </mc:AlternateContent>
  <xr:revisionPtr revIDLastSave="0" documentId="8_{0664ABAD-B0E1-42A3-ACCB-8CDF41BF6DB1}" xr6:coauthVersionLast="45" xr6:coauthVersionMax="45" xr10:uidLastSave="{00000000-0000-0000-0000-000000000000}"/>
  <bookViews>
    <workbookView xWindow="7170" yWindow="2625" windowWidth="21600" windowHeight="11385" activeTab="4" xr2:uid="{00000000-000D-0000-FFFF-FFFF00000000}"/>
  </bookViews>
  <sheets>
    <sheet name="Contents of Each Sheet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  <sheet name="Sheet7" sheetId="8" r:id="rId8"/>
    <sheet name="Sheet8" sheetId="9" r:id="rId9"/>
    <sheet name="Sheet9" sheetId="10" r:id="rId10"/>
    <sheet name="Sheet10" sheetId="11" r:id="rId11"/>
    <sheet name="Sheet11" sheetId="12" state="hidden" r:id="rId12"/>
    <sheet name="Sheet22" sheetId="23" state="hidden" r:id="rId13"/>
    <sheet name="Sheet12" sheetId="13" state="hidden" r:id="rId14"/>
    <sheet name="Sheet21" sheetId="22" state="hidden" r:id="rId15"/>
    <sheet name="Sheet13" sheetId="14" state="hidden" r:id="rId16"/>
    <sheet name="Sheet14" sheetId="15" state="hidden" r:id="rId17"/>
    <sheet name="Sheet15" sheetId="16" state="hidden" r:id="rId18"/>
    <sheet name="Sheet16" sheetId="17" state="hidden" r:id="rId19"/>
    <sheet name="Sheet17" sheetId="18" state="hidden" r:id="rId20"/>
    <sheet name="Sheet18" sheetId="19" state="hidden" r:id="rId21"/>
    <sheet name="Sheet19" sheetId="20" state="hidden" r:id="rId22"/>
    <sheet name="Sheet20" sheetId="21" state="hidden" r:id="rId23"/>
  </sheets>
  <calcPr calcId="191029"/>
  <customWorkbookViews>
    <customWorkbookView name="Lawannia Carpenter - Personal View" guid="{F71902D0-2E42-4555-B72C-5CF334122B9D}" mergeInterval="0" personalView="1" maximized="1" xWindow="-8" yWindow="-8" windowWidth="1382" windowHeight="744" activeSheetId="11"/>
    <customWorkbookView name="Matthew Ray - Personal View" guid="{A47F9E86-0B89-4643-8F9B-C896CB677A62}" mergeInterval="0" personalView="1" maximized="1" windowWidth="1440" windowHeight="67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1" l="1"/>
  <c r="E38" i="11" s="1"/>
  <c r="D39" i="11"/>
  <c r="E39" i="11" s="1"/>
  <c r="D40" i="11"/>
  <c r="E40" i="11" s="1"/>
  <c r="D41" i="11"/>
  <c r="E41" i="11"/>
  <c r="D42" i="11"/>
  <c r="E42" i="11" s="1"/>
  <c r="D43" i="11"/>
  <c r="E43" i="11" s="1"/>
  <c r="D44" i="11"/>
  <c r="E44" i="11" s="1"/>
  <c r="D45" i="11"/>
  <c r="E45" i="11" s="1"/>
  <c r="D46" i="11"/>
  <c r="E46" i="11" s="1"/>
  <c r="D47" i="11"/>
  <c r="E47" i="11" s="1"/>
  <c r="D48" i="11"/>
  <c r="E48" i="11" s="1"/>
  <c r="D49" i="11"/>
  <c r="E49" i="11" s="1"/>
  <c r="D50" i="11"/>
  <c r="E50" i="11" s="1"/>
  <c r="D51" i="11"/>
  <c r="E51" i="11" s="1"/>
  <c r="D52" i="11"/>
  <c r="E52" i="11"/>
  <c r="D53" i="11"/>
  <c r="E53" i="11"/>
  <c r="D54" i="11"/>
  <c r="E54" i="11" s="1"/>
  <c r="D55" i="11"/>
  <c r="E55" i="11" s="1"/>
  <c r="D56" i="11"/>
  <c r="E56" i="11" s="1"/>
  <c r="D57" i="11"/>
  <c r="E57" i="11"/>
  <c r="D58" i="11"/>
  <c r="E58" i="11" s="1"/>
  <c r="D59" i="11"/>
  <c r="E59" i="11" s="1"/>
  <c r="D60" i="11"/>
  <c r="E60" i="11" s="1"/>
  <c r="D61" i="11"/>
  <c r="E61" i="11" s="1"/>
  <c r="D62" i="11"/>
  <c r="E62" i="11" s="1"/>
  <c r="D63" i="11"/>
  <c r="E63" i="11" s="1"/>
  <c r="D64" i="11"/>
  <c r="E64" i="11" s="1"/>
  <c r="D65" i="11"/>
  <c r="E65" i="11" s="1"/>
  <c r="D66" i="11"/>
  <c r="E66" i="11" s="1"/>
  <c r="D67" i="11"/>
  <c r="E67" i="11" s="1"/>
  <c r="D68" i="11"/>
  <c r="E68" i="11"/>
  <c r="D69" i="11"/>
  <c r="E69" i="11" s="1"/>
  <c r="D70" i="11"/>
  <c r="E70" i="11" s="1"/>
  <c r="D71" i="11"/>
  <c r="E71" i="11" s="1"/>
  <c r="D72" i="11"/>
  <c r="E72" i="11" s="1"/>
  <c r="D73" i="11"/>
  <c r="E73" i="11"/>
  <c r="D74" i="11"/>
  <c r="E74" i="11" s="1"/>
  <c r="D75" i="11"/>
  <c r="E75" i="11" s="1"/>
  <c r="D76" i="11"/>
  <c r="E76" i="11" s="1"/>
  <c r="D77" i="11"/>
  <c r="E77" i="11" s="1"/>
  <c r="D78" i="11"/>
  <c r="E78" i="11" s="1"/>
  <c r="D79" i="11"/>
  <c r="E79" i="11" s="1"/>
  <c r="D80" i="11"/>
  <c r="E80" i="11" s="1"/>
  <c r="D81" i="11"/>
  <c r="E81" i="11" s="1"/>
  <c r="D82" i="11"/>
  <c r="E82" i="11" s="1"/>
  <c r="D83" i="11"/>
  <c r="E83" i="11" s="1"/>
  <c r="D84" i="11"/>
  <c r="E84" i="11"/>
  <c r="D85" i="11"/>
  <c r="E85" i="11" s="1"/>
  <c r="D86" i="11"/>
  <c r="E86" i="11" s="1"/>
  <c r="D87" i="11"/>
  <c r="E87" i="11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/>
  <c r="D43" i="10"/>
  <c r="E43" i="10" s="1"/>
  <c r="D44" i="10"/>
  <c r="E44" i="10" s="1"/>
  <c r="D45" i="10"/>
  <c r="E45" i="10" s="1"/>
  <c r="D46" i="10"/>
  <c r="E46" i="10" s="1"/>
  <c r="D47" i="10"/>
  <c r="E47" i="10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/>
  <c r="D59" i="10"/>
  <c r="E59" i="10" s="1"/>
  <c r="D60" i="10"/>
  <c r="E60" i="10" s="1"/>
  <c r="D61" i="10"/>
  <c r="E61" i="10" s="1"/>
  <c r="D62" i="10"/>
  <c r="E62" i="10" s="1"/>
  <c r="D63" i="10"/>
  <c r="E63" i="10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/>
  <c r="D75" i="10"/>
  <c r="E75" i="10" s="1"/>
  <c r="D76" i="10"/>
  <c r="E76" i="10" s="1"/>
  <c r="D77" i="10"/>
  <c r="E77" i="10" s="1"/>
  <c r="D78" i="10"/>
  <c r="E78" i="10" s="1"/>
  <c r="D79" i="10"/>
  <c r="E79" i="10"/>
  <c r="D80" i="10"/>
  <c r="E80" i="10" s="1"/>
  <c r="D81" i="10"/>
  <c r="E81" i="10" s="1"/>
  <c r="D82" i="10"/>
  <c r="E82" i="10" s="1"/>
  <c r="D83" i="10"/>
  <c r="E83" i="10" s="1"/>
  <c r="D84" i="10"/>
  <c r="E84" i="10" s="1"/>
  <c r="D35" i="9"/>
  <c r="E35" i="9" s="1"/>
  <c r="D36" i="9"/>
  <c r="E36" i="9"/>
  <c r="D37" i="9"/>
  <c r="E37" i="9" s="1"/>
  <c r="D38" i="9"/>
  <c r="E38" i="9" s="1"/>
  <c r="D39" i="9"/>
  <c r="E39" i="9"/>
  <c r="D40" i="9"/>
  <c r="E40" i="9" s="1"/>
  <c r="D41" i="9"/>
  <c r="E41" i="9" s="1"/>
  <c r="D42" i="9"/>
  <c r="E42" i="9" s="1"/>
  <c r="D43" i="9"/>
  <c r="E43" i="9"/>
  <c r="D44" i="9"/>
  <c r="E44" i="9"/>
  <c r="D45" i="9"/>
  <c r="E45" i="9" s="1"/>
  <c r="D46" i="9"/>
  <c r="E46" i="9" s="1"/>
  <c r="D47" i="9"/>
  <c r="E47" i="9"/>
  <c r="D48" i="9"/>
  <c r="E48" i="9"/>
  <c r="D49" i="9"/>
  <c r="E49" i="9" s="1"/>
  <c r="D50" i="9"/>
  <c r="E50" i="9" s="1"/>
  <c r="D51" i="9"/>
  <c r="E51" i="9" s="1"/>
  <c r="D52" i="9"/>
  <c r="E52" i="9"/>
  <c r="D53" i="9"/>
  <c r="E53" i="9" s="1"/>
  <c r="D54" i="9"/>
  <c r="E54" i="9" s="1"/>
  <c r="D55" i="9"/>
  <c r="E55" i="9"/>
  <c r="D56" i="9"/>
  <c r="E56" i="9" s="1"/>
  <c r="D57" i="9"/>
  <c r="E57" i="9" s="1"/>
  <c r="D58" i="9"/>
  <c r="E58" i="9" s="1"/>
  <c r="D59" i="9"/>
  <c r="E59" i="9"/>
  <c r="D60" i="9"/>
  <c r="E60" i="9"/>
  <c r="D61" i="9"/>
  <c r="E61" i="9" s="1"/>
  <c r="D62" i="9"/>
  <c r="E62" i="9" s="1"/>
  <c r="D63" i="9"/>
  <c r="E63" i="9"/>
  <c r="D64" i="9"/>
  <c r="E64" i="9"/>
  <c r="D65" i="9"/>
  <c r="E65" i="9" s="1"/>
  <c r="D66" i="9"/>
  <c r="E66" i="9" s="1"/>
  <c r="D67" i="9"/>
  <c r="E67" i="9" s="1"/>
  <c r="D68" i="9"/>
  <c r="E68" i="9"/>
  <c r="D69" i="9"/>
  <c r="E69" i="9" s="1"/>
  <c r="D70" i="9"/>
  <c r="E70" i="9" s="1"/>
  <c r="D71" i="9"/>
  <c r="E71" i="9"/>
  <c r="D72" i="9"/>
  <c r="E72" i="9" s="1"/>
  <c r="D73" i="9"/>
  <c r="E73" i="9" s="1"/>
  <c r="D74" i="9"/>
  <c r="E74" i="9" s="1"/>
  <c r="D75" i="9"/>
  <c r="E75" i="9"/>
  <c r="D76" i="9"/>
  <c r="E76" i="9"/>
  <c r="D77" i="9"/>
  <c r="E77" i="9" s="1"/>
  <c r="D78" i="9"/>
  <c r="E78" i="9" s="1"/>
  <c r="D79" i="9"/>
  <c r="E79" i="9"/>
  <c r="D80" i="9"/>
  <c r="E80" i="9"/>
  <c r="D81" i="9"/>
  <c r="E81" i="9" s="1"/>
  <c r="D82" i="9"/>
  <c r="E82" i="9" s="1"/>
  <c r="D83" i="9"/>
  <c r="E83" i="9" s="1"/>
  <c r="D84" i="9"/>
  <c r="E84" i="9"/>
  <c r="D31" i="8"/>
  <c r="E31" i="8" s="1"/>
  <c r="D32" i="8"/>
  <c r="E32" i="8" s="1"/>
  <c r="D33" i="8"/>
  <c r="E33" i="8"/>
  <c r="D34" i="8"/>
  <c r="E34" i="8" s="1"/>
  <c r="D35" i="8"/>
  <c r="E35" i="8" s="1"/>
  <c r="D36" i="8"/>
  <c r="E36" i="8" s="1"/>
  <c r="D37" i="8"/>
  <c r="E37" i="8" s="1"/>
  <c r="D38" i="8"/>
  <c r="E38" i="8" s="1"/>
  <c r="D39" i="8"/>
  <c r="E39" i="8" s="1"/>
  <c r="D40" i="8"/>
  <c r="E40" i="8" s="1"/>
  <c r="D41" i="8"/>
  <c r="E41" i="8" s="1"/>
  <c r="D42" i="8"/>
  <c r="E42" i="8" s="1"/>
  <c r="D43" i="8"/>
  <c r="E43" i="8" s="1"/>
  <c r="D44" i="8"/>
  <c r="E44" i="8"/>
  <c r="D45" i="8"/>
  <c r="E45" i="8" s="1"/>
  <c r="D46" i="8"/>
  <c r="E46" i="8" s="1"/>
  <c r="D47" i="8"/>
  <c r="E47" i="8" s="1"/>
  <c r="D48" i="8"/>
  <c r="E48" i="8" s="1"/>
  <c r="D49" i="8"/>
  <c r="E49" i="8"/>
  <c r="D50" i="8"/>
  <c r="E50" i="8" s="1"/>
  <c r="D51" i="8"/>
  <c r="E51" i="8" s="1"/>
  <c r="D52" i="8"/>
  <c r="E52" i="8" s="1"/>
  <c r="D53" i="8"/>
  <c r="E53" i="8" s="1"/>
  <c r="D54" i="8"/>
  <c r="E54" i="8" s="1"/>
  <c r="D55" i="8"/>
  <c r="E55" i="8" s="1"/>
  <c r="D56" i="8"/>
  <c r="E56" i="8" s="1"/>
  <c r="D57" i="8"/>
  <c r="E57" i="8" s="1"/>
  <c r="D58" i="8"/>
  <c r="E58" i="8" s="1"/>
  <c r="D59" i="8"/>
  <c r="E59" i="8" s="1"/>
  <c r="D60" i="8"/>
  <c r="E60" i="8"/>
  <c r="D61" i="8"/>
  <c r="E61" i="8" s="1"/>
  <c r="D62" i="8"/>
  <c r="E62" i="8" s="1"/>
  <c r="D63" i="8"/>
  <c r="E63" i="8" s="1"/>
  <c r="D64" i="8"/>
  <c r="E64" i="8" s="1"/>
  <c r="D65" i="8"/>
  <c r="E65" i="8"/>
  <c r="D66" i="8"/>
  <c r="E66" i="8" s="1"/>
  <c r="D67" i="8"/>
  <c r="E67" i="8" s="1"/>
  <c r="D68" i="8"/>
  <c r="E68" i="8" s="1"/>
  <c r="D69" i="8"/>
  <c r="E69" i="8" s="1"/>
  <c r="D70" i="8"/>
  <c r="E70" i="8" s="1"/>
  <c r="D71" i="8"/>
  <c r="E71" i="8" s="1"/>
  <c r="D72" i="8"/>
  <c r="E72" i="8" s="1"/>
  <c r="D73" i="8"/>
  <c r="E73" i="8" s="1"/>
  <c r="D74" i="8"/>
  <c r="E74" i="8" s="1"/>
  <c r="D75" i="8"/>
  <c r="E75" i="8" s="1"/>
  <c r="D76" i="8"/>
  <c r="E76" i="8"/>
  <c r="D77" i="8"/>
  <c r="E77" i="8" s="1"/>
  <c r="D78" i="8"/>
  <c r="E78" i="8" s="1"/>
  <c r="D79" i="8"/>
  <c r="E79" i="8" s="1"/>
  <c r="D80" i="8"/>
  <c r="E80" i="8" s="1"/>
  <c r="D31" i="7"/>
  <c r="E31" i="7" s="1"/>
  <c r="D32" i="7"/>
  <c r="E32" i="7" s="1"/>
  <c r="D33" i="7"/>
  <c r="E33" i="7" s="1"/>
  <c r="D34" i="7"/>
  <c r="E34" i="7" s="1"/>
  <c r="D35" i="7"/>
  <c r="E35" i="7" s="1"/>
  <c r="D36" i="7"/>
  <c r="E36" i="7" s="1"/>
  <c r="D37" i="7"/>
  <c r="E37" i="7"/>
  <c r="D38" i="7"/>
  <c r="E38" i="7" s="1"/>
  <c r="D39" i="7"/>
  <c r="E39" i="7" s="1"/>
  <c r="D40" i="7"/>
  <c r="E40" i="7" s="1"/>
  <c r="D41" i="7"/>
  <c r="E41" i="7" s="1"/>
  <c r="D42" i="7"/>
  <c r="E42" i="7"/>
  <c r="D43" i="7"/>
  <c r="E43" i="7" s="1"/>
  <c r="D44" i="7"/>
  <c r="E44" i="7" s="1"/>
  <c r="D45" i="7"/>
  <c r="E45" i="7" s="1"/>
  <c r="D46" i="7"/>
  <c r="E46" i="7" s="1"/>
  <c r="D47" i="7"/>
  <c r="E47" i="7" s="1"/>
  <c r="D48" i="7"/>
  <c r="E48" i="7" s="1"/>
  <c r="D49" i="7"/>
  <c r="E49" i="7" s="1"/>
  <c r="D50" i="7"/>
  <c r="E50" i="7" s="1"/>
  <c r="D51" i="7"/>
  <c r="E51" i="7" s="1"/>
  <c r="D52" i="7"/>
  <c r="E52" i="7" s="1"/>
  <c r="D53" i="7"/>
  <c r="E53" i="7"/>
  <c r="D54" i="7"/>
  <c r="E54" i="7" s="1"/>
  <c r="D55" i="7"/>
  <c r="E55" i="7" s="1"/>
  <c r="D56" i="7"/>
  <c r="E56" i="7" s="1"/>
  <c r="D57" i="7"/>
  <c r="E57" i="7" s="1"/>
  <c r="D58" i="7"/>
  <c r="E58" i="7"/>
  <c r="D59" i="7"/>
  <c r="E59" i="7" s="1"/>
  <c r="D60" i="7"/>
  <c r="E60" i="7" s="1"/>
  <c r="D61" i="7"/>
  <c r="E61" i="7" s="1"/>
  <c r="D62" i="7"/>
  <c r="E62" i="7" s="1"/>
  <c r="D63" i="7"/>
  <c r="E63" i="7" s="1"/>
  <c r="D64" i="7"/>
  <c r="E64" i="7" s="1"/>
  <c r="D65" i="7"/>
  <c r="E65" i="7" s="1"/>
  <c r="D66" i="7"/>
  <c r="E66" i="7" s="1"/>
  <c r="D67" i="7"/>
  <c r="E67" i="7" s="1"/>
  <c r="D68" i="7"/>
  <c r="E68" i="7" s="1"/>
  <c r="D69" i="7"/>
  <c r="E69" i="7"/>
  <c r="D70" i="7"/>
  <c r="E70" i="7" s="1"/>
  <c r="D71" i="7"/>
  <c r="E71" i="7" s="1"/>
  <c r="D72" i="7"/>
  <c r="E72" i="7" s="1"/>
  <c r="D73" i="7"/>
  <c r="E73" i="7" s="1"/>
  <c r="D74" i="7"/>
  <c r="E74" i="7"/>
  <c r="D75" i="7"/>
  <c r="E75" i="7" s="1"/>
  <c r="D76" i="7"/>
  <c r="E76" i="7" s="1"/>
  <c r="D77" i="7"/>
  <c r="E77" i="7" s="1"/>
  <c r="D78" i="7"/>
  <c r="E78" i="7" s="1"/>
  <c r="D79" i="7"/>
  <c r="E79" i="7" s="1"/>
  <c r="D80" i="7"/>
  <c r="E80" i="7" s="1"/>
  <c r="A44" i="6"/>
  <c r="A41" i="5"/>
  <c r="A41" i="4"/>
  <c r="A38" i="3"/>
  <c r="A38" i="2"/>
  <c r="A82" i="7" l="1"/>
  <c r="A86" i="7" s="1"/>
  <c r="A86" i="10"/>
  <c r="A90" i="10" s="1"/>
  <c r="A86" i="9"/>
  <c r="A90" i="9" s="1"/>
  <c r="A82" i="8"/>
  <c r="A86" i="8" s="1"/>
  <c r="A89" i="11"/>
  <c r="A93" i="11" s="1"/>
</calcChain>
</file>

<file path=xl/sharedStrings.xml><?xml version="1.0" encoding="utf-8"?>
<sst xmlns="http://schemas.openxmlformats.org/spreadsheetml/2006/main" count="317" uniqueCount="95">
  <si>
    <t>This spreadsheet uses the formula:</t>
  </si>
  <si>
    <r>
      <t>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= 2L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R(e</t>
    </r>
    <r>
      <rPr>
        <vertAlign val="superscript"/>
        <sz val="10"/>
        <rFont val="Arial"/>
        <family val="2"/>
      </rPr>
      <t>-kc</t>
    </r>
    <r>
      <rPr>
        <sz val="10"/>
        <rFont val="Arial"/>
        <family val="2"/>
      </rPr>
      <t xml:space="preserve"> - e</t>
    </r>
    <r>
      <rPr>
        <vertAlign val="superscript"/>
        <sz val="10"/>
        <rFont val="Arial"/>
        <family val="2"/>
      </rPr>
      <t>-kt</t>
    </r>
    <r>
      <rPr>
        <sz val="10"/>
        <rFont val="Arial"/>
        <family val="2"/>
      </rPr>
      <t>)C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>(3.6 x 10</t>
    </r>
    <r>
      <rPr>
        <vertAlign val="superscript"/>
        <sz val="10"/>
        <rFont val="Arial"/>
        <family val="2"/>
      </rPr>
      <t>-9</t>
    </r>
    <r>
      <rPr>
        <sz val="10"/>
        <rFont val="Arial"/>
        <family val="2"/>
      </rPr>
      <t>)</t>
    </r>
  </si>
  <si>
    <t>where,</t>
  </si>
  <si>
    <r>
      <t>L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= methane generation potential, cubic meters per megagram solid waste</t>
    </r>
  </si>
  <si>
    <t>R = average annual acceptance rate of solid waste, megagrams per year</t>
  </si>
  <si>
    <r>
      <t>k = methane generation rate constant, year</t>
    </r>
    <r>
      <rPr>
        <vertAlign val="superscript"/>
        <sz val="10"/>
        <rFont val="Arial"/>
        <family val="2"/>
      </rPr>
      <t>-1</t>
    </r>
  </si>
  <si>
    <t>c = time since closure, years (This spreadsheet is for active landfills so c = 0.)</t>
  </si>
  <si>
    <t xml:space="preserve">For Landfills Located in Geographical Areas with a Thirty Year Annual Average </t>
  </si>
  <si>
    <t>Precipitation of Equal to or Greater Than 25 Inches</t>
  </si>
  <si>
    <r>
      <t>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= concentration of NMOC, parts per million volume as hexane</t>
    </r>
  </si>
  <si>
    <r>
      <t>3.6 x 10</t>
    </r>
    <r>
      <rPr>
        <vertAlign val="superscript"/>
        <sz val="10"/>
        <rFont val="Arial"/>
        <family val="2"/>
      </rPr>
      <t>-9</t>
    </r>
    <r>
      <rPr>
        <sz val="10"/>
        <rFont val="Arial"/>
        <family val="2"/>
      </rPr>
      <t xml:space="preserve"> is a conversion factor.</t>
    </r>
  </si>
  <si>
    <t>k = 0.05 per year</t>
  </si>
  <si>
    <t>The spreadsheet user needs to enter a value for R and t.</t>
  </si>
  <si>
    <t>t = age of landfill, years</t>
  </si>
  <si>
    <r>
      <t>report (i.e., this spreadsheet) and recalculate the 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annually.</t>
    </r>
  </si>
  <si>
    <t>Tier 1 Testing - Actual Year-to-Year Solid Waste Acceptance Unknown</t>
  </si>
  <si>
    <t>If Tier 2 testing is used, this spreadsheet does not need to be submitted.</t>
  </si>
  <si>
    <r>
      <t>Based on the value of R and value of t you have entered, 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in</t>
    </r>
    <r>
      <rPr>
        <sz val="10"/>
        <rFont val="Arial"/>
        <family val="2"/>
      </rPr>
      <t xml:space="preserve"> megagrams per year, is:</t>
    </r>
  </si>
  <si>
    <t>The value of t in years is:</t>
  </si>
  <si>
    <t>The value of R in megagrams per year is:</t>
  </si>
  <si>
    <t>Precipitation of Less Than 25 Inches</t>
  </si>
  <si>
    <t>k = 0.02 per year</t>
  </si>
  <si>
    <t>Tier 2 Testing - Actual Year-to-Year Solid Waste Acceptance Unknown</t>
  </si>
  <si>
    <r>
      <t>The value of 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(based on empirical data) in parts per million volume as hexane is:</t>
    </r>
  </si>
  <si>
    <t>If Tier 3 testing is used, the Tier 1 and Tier 2 spreadsheets do not need to be submitted.</t>
  </si>
  <si>
    <r>
      <t>The value of k (based on 40 CFR Part 60, Method 2E) in year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 is:</t>
    </r>
  </si>
  <si>
    <r>
      <t>Based on the values of R, t, 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>, and k you have entered, 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in</t>
    </r>
    <r>
      <rPr>
        <sz val="10"/>
        <rFont val="Arial"/>
        <family val="2"/>
      </rPr>
      <t xml:space="preserve"> megagrams per year, is:</t>
    </r>
  </si>
  <si>
    <t>Tier 1 Testing - Actual Year-to-Year Solid Waste Acceptance Known</t>
  </si>
  <si>
    <r>
      <t>M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= mass of solid waste in the i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section, megagrams</t>
    </r>
  </si>
  <si>
    <r>
      <t>t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= age of the i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section, years</t>
    </r>
  </si>
  <si>
    <t>in the following table (up to fifty calendar years can be entered).</t>
  </si>
  <si>
    <t>Age</t>
  </si>
  <si>
    <t>Mass</t>
  </si>
  <si>
    <r>
      <t>Based on the table information you entered, 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in megagrams per year, is:</t>
    </r>
  </si>
  <si>
    <t>Tier 2 Testing - Actual Year-to-Year Solid Waste Acceptance Known</t>
  </si>
  <si>
    <r>
      <t>The spreadsheet user needs to enter a value for 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>.</t>
    </r>
  </si>
  <si>
    <r>
      <t>Based on the information you entered, 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in megagrams per year, is:</t>
    </r>
  </si>
  <si>
    <t>Tier 3 Testing - Actual Year-to-Year Solid Waste Acceptance Known</t>
  </si>
  <si>
    <t>Precipitation of Less Than, Equal to, or Greater Than 25 Inches</t>
  </si>
  <si>
    <t>Tier 3 Testing - Actual Year-to-Year Solid Waste Acceptance Unknown</t>
  </si>
  <si>
    <r>
      <t>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= mass emission rate of nonmethane organic compounds (NMOC), megagrams per year</t>
    </r>
  </si>
  <si>
    <t xml:space="preserve">Sheet 1
</t>
  </si>
  <si>
    <t xml:space="preserve">Sheet 2
</t>
  </si>
  <si>
    <t>Contents of Each Sheet</t>
  </si>
  <si>
    <t xml:space="preserve">Sheet 3
</t>
  </si>
  <si>
    <t xml:space="preserve">Sheet 4
</t>
  </si>
  <si>
    <t xml:space="preserve">Sheet 5
</t>
  </si>
  <si>
    <t>Tier 1 Testing - Actual Year-to-Year Solid Waste Acceptance Unknown.  Located in Geographical Areas with a Thirty Year Annual Average 
Precipitation LESS Than 25 Inches</t>
  </si>
  <si>
    <t>Tier 1 Testing - Actual Year-to-Year Solid Waste Acceptance Unknown.  Located in Geographical Areas with a Thirty Year Annual Average 
Precipitation EQUAL to or GREATER Than 25 Inches</t>
  </si>
  <si>
    <t>Tier 2 Testing - Actual Year-to-Year Solid Waste Acceptance Unknown.  Located in Geographical Areas with a Thirty Year Annual Average 
Precipitation LESS Than 25 Inches</t>
  </si>
  <si>
    <t xml:space="preserve">Sheet 6
</t>
  </si>
  <si>
    <t>Tier 1 Testing - Actual Year-to-Year Solid Waste Acceptance Known.  Located in Geographical Areas with a Thirty Year Annual Average 
Precipitation EQUAL to or GREATER Than 25 Inches</t>
  </si>
  <si>
    <t xml:space="preserve">Sheet 7
</t>
  </si>
  <si>
    <t>Tier 1 Testing - Actual Year-to-Year Solid Waste Acceptance Known.  Located in Geographical Areas with a Thirty Year Annual Average 
Precipitation LESS Than 25 Inches</t>
  </si>
  <si>
    <t xml:space="preserve">Sheet 8
</t>
  </si>
  <si>
    <t xml:space="preserve">Sheet 9
</t>
  </si>
  <si>
    <t>Tier 2 Testing - Actual Year-to-Year Solid Waste Acceptance Known.  Located in Geographical Areas with a Thirty Year Annual Average 
Precipitation LESS Than 25 Inches</t>
  </si>
  <si>
    <t xml:space="preserve">Sheet 10
</t>
  </si>
  <si>
    <r>
      <t>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= 4,000 parts per million by volume as hexane</t>
    </r>
  </si>
  <si>
    <r>
      <t>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= 2L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R(e</t>
    </r>
    <r>
      <rPr>
        <vertAlign val="superscript"/>
        <sz val="10"/>
        <rFont val="Arial"/>
        <family val="2"/>
      </rPr>
      <t>-kc</t>
    </r>
    <r>
      <rPr>
        <sz val="10"/>
        <rFont val="Arial"/>
        <family val="2"/>
      </rPr>
      <t xml:space="preserve"> - e</t>
    </r>
    <r>
      <rPr>
        <vertAlign val="superscript"/>
        <sz val="10"/>
        <rFont val="Arial"/>
        <family val="2"/>
      </rPr>
      <t>-kt</t>
    </r>
    <r>
      <rPr>
        <sz val="10"/>
        <rFont val="Arial"/>
        <family val="2"/>
      </rPr>
      <t>)C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>(3.6 x 10-9)</t>
    </r>
  </si>
  <si>
    <t>Tier 2 Testing - Actual Year-to-Year Solid Waste Acceptance Unknown.  Located in Geographical Areas with a Thirty Year Annual Average 
Precipitation EQUAL to or GREATER Than 25 Inches</t>
  </si>
  <si>
    <t>Tier 3 Testing - Actual Year-to-Year Solid Waste Acceptance Unknown.  Located in Geographical Areas with a Thirty Year Annual Average 
Precipitation LESS than, EQUAL to, or GREATER Than 25 Inches</t>
  </si>
  <si>
    <t>Tier 2 Testing - Actual Year-to-Year Solid Waste Acceptance Known.  Located in Geographical Areas with a Thirty Year Annual Average 
Precipitation  EQUAL to or GREATER Than 25 Inches</t>
  </si>
  <si>
    <t>Tier 3 Testing - Actual Year-to-Year Solid Waste Acceptance Known.  Located in Geographical Areas with a Thirty Year Annual Average 
Precipitation LESS than, EQUAL to, or GREATER Than 25 Inches</t>
  </si>
  <si>
    <r>
      <t>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= mass emission rate of nonmethane organic carbon (NMOC), megagrams per year</t>
    </r>
  </si>
  <si>
    <r>
      <t>The spreadsheet user needs to enter values for R, t, and 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>.</t>
    </r>
  </si>
  <si>
    <r>
      <t>Based on the values of R, t, and 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you have entered, 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in</t>
    </r>
    <r>
      <rPr>
        <sz val="10"/>
        <rFont val="Arial"/>
        <family val="2"/>
      </rPr>
      <t xml:space="preserve"> megagrams per year, is:</t>
    </r>
  </si>
  <si>
    <r>
      <t>L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= 170 cubic meters per megagram</t>
    </r>
  </si>
  <si>
    <r>
      <t>report (i.e., this spreadsheet) and recalculate the 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annually using the same 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value.</t>
    </r>
  </si>
  <si>
    <r>
      <t>report (i.e., this spreadsheet) and recalculate the 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annually using the same C</t>
    </r>
    <r>
      <rPr>
        <vertAlign val="subscript"/>
        <sz val="10"/>
        <rFont val="Arial"/>
        <family val="2"/>
      </rPr>
      <t xml:space="preserve">NMOC </t>
    </r>
    <r>
      <rPr>
        <sz val="10"/>
        <rFont val="Arial"/>
        <family val="2"/>
      </rPr>
      <t>value</t>
    </r>
    <r>
      <rPr>
        <sz val="10"/>
        <rFont val="Arial"/>
        <family val="2"/>
      </rPr>
      <t>.</t>
    </r>
  </si>
  <si>
    <r>
      <t>The spreadsheet user needs to enter values for R, t, 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>, and k.</t>
    </r>
  </si>
  <si>
    <t>values.</t>
  </si>
  <si>
    <r>
      <t>report (i.e., this spreadsheet) and recalculate the 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annually using the same 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and k</t>
    </r>
  </si>
  <si>
    <r>
      <t>The spreadsheet user needs to enter values for t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, M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, and corrensponding calendar year</t>
    </r>
  </si>
  <si>
    <t>Calendar</t>
  </si>
  <si>
    <t>Year</t>
  </si>
  <si>
    <r>
      <t>Based on the table information you entered, 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in megagrams per year, is:</t>
    </r>
  </si>
  <si>
    <r>
      <t>Based on the information you entered, 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in megagrams per year, is:</t>
    </r>
  </si>
  <si>
    <r>
      <t>The spreadsheet user needs to enter values for 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and k</t>
    </r>
    <r>
      <rPr>
        <sz val="10"/>
        <rFont val="Arial"/>
        <family val="2"/>
      </rPr>
      <t>.</t>
    </r>
  </si>
  <si>
    <r>
      <t>The value for 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(based on empirical data) in parts per million volume as hexane is:</t>
    </r>
  </si>
  <si>
    <r>
      <t>The value for k (based on 40 CFR Part 60, Method 2E) in year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 is:</t>
    </r>
  </si>
  <si>
    <r>
      <t>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= Total nonmethane organic compound (NMOC) emission rate, megagrams per year (Mg/yr)</t>
    </r>
  </si>
  <si>
    <t>Mg/yr</t>
  </si>
  <si>
    <r>
      <t>i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NMOC</t>
    </r>
  </si>
  <si>
    <r>
      <t>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= 2kL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(e</t>
    </r>
    <r>
      <rPr>
        <vertAlign val="superscript"/>
        <sz val="10"/>
        <rFont val="Arial"/>
        <family val="2"/>
      </rPr>
      <t>-kti</t>
    </r>
    <r>
      <rPr>
        <sz val="10"/>
        <rFont val="Arial"/>
        <family val="2"/>
      </rPr>
      <t>)C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>(3.6 x 10</t>
    </r>
    <r>
      <rPr>
        <vertAlign val="superscript"/>
        <sz val="10"/>
        <rFont val="Arial"/>
        <family val="2"/>
      </rPr>
      <t>-9</t>
    </r>
    <r>
      <rPr>
        <sz val="10"/>
        <rFont val="Arial"/>
        <family val="2"/>
      </rPr>
      <t>) from i = 1 to n.</t>
    </r>
  </si>
  <si>
    <r>
      <t>M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 xml:space="preserve"> = </t>
    </r>
    <r>
      <rPr>
        <sz val="10"/>
        <rFont val="Arial"/>
        <family val="2"/>
      </rPr>
      <t>2kL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(e</t>
    </r>
    <r>
      <rPr>
        <vertAlign val="superscript"/>
        <sz val="10"/>
        <rFont val="Arial"/>
        <family val="2"/>
      </rPr>
      <t>-kti</t>
    </r>
    <r>
      <rPr>
        <sz val="10"/>
        <rFont val="Arial"/>
        <family val="2"/>
      </rPr>
      <t>)C</t>
    </r>
    <r>
      <rPr>
        <vertAlign val="subscript"/>
        <sz val="10"/>
        <rFont val="Arial"/>
        <family val="2"/>
      </rPr>
      <t>NMOC</t>
    </r>
    <r>
      <rPr>
        <sz val="10"/>
        <rFont val="Arial"/>
        <family val="2"/>
      </rPr>
      <t>(3.6 x 10</t>
    </r>
    <r>
      <rPr>
        <vertAlign val="superscript"/>
        <sz val="10"/>
        <rFont val="Arial"/>
        <family val="2"/>
      </rPr>
      <t>-9</t>
    </r>
    <r>
      <rPr>
        <sz val="10"/>
        <rFont val="Arial"/>
        <family val="2"/>
      </rPr>
      <t>) from i = 1 to n.</t>
    </r>
  </si>
  <si>
    <t>requirements of Supart XXX.</t>
  </si>
  <si>
    <r>
      <t>If M</t>
    </r>
    <r>
      <rPr>
        <vertAlign val="subscript"/>
        <sz val="10"/>
        <color indexed="10"/>
        <rFont val="Arial"/>
        <family val="2"/>
      </rPr>
      <t>NMOC</t>
    </r>
    <r>
      <rPr>
        <sz val="10"/>
        <color indexed="10"/>
        <rFont val="Arial"/>
        <family val="2"/>
      </rPr>
      <t xml:space="preserve"> is less than 34 megagrams per year, submit an emission rate</t>
    </r>
  </si>
  <si>
    <t>As per 40 CFR 60 Supart XXX, three values are set as follows:</t>
  </si>
  <si>
    <r>
      <t>If M</t>
    </r>
    <r>
      <rPr>
        <vertAlign val="subscript"/>
        <sz val="10"/>
        <color indexed="10"/>
        <rFont val="Arial"/>
        <family val="2"/>
      </rPr>
      <t>NMOC</t>
    </r>
    <r>
      <rPr>
        <sz val="10"/>
        <color indexed="10"/>
        <rFont val="Arial"/>
        <family val="2"/>
      </rPr>
      <t xml:space="preserve"> is equal to or greater than 34 megagrams per year, comply with additional</t>
    </r>
  </si>
  <si>
    <t>requirements of Supart XXX or use the appropriate spreadsheet for Tier 2 testing.</t>
  </si>
  <si>
    <t>As per 40 CFR 60 Supart XXX, two values are set as follows:</t>
  </si>
  <si>
    <t>requirements of Supart XXX or use the appropriate spreadsheet for Tier 3 testing.</t>
  </si>
  <si>
    <t>As per 40 CFR 60 Supart XXX, one value is set as follows:</t>
  </si>
  <si>
    <t>TCEQ - Municipal Solid Waste Landfill Emissions Calculation Spreadsheet - 04/2021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</si>
</sst>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bscript"/>
      <sz val="10"/>
      <color indexed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0" fillId="2" borderId="0" xfId="0" applyFill="1"/>
    <xf numFmtId="0" fontId="6" fillId="0" borderId="0" xfId="0" applyFont="1"/>
    <xf numFmtId="0" fontId="6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B1" sqref="B1"/>
    </sheetView>
  </sheetViews>
  <sheetFormatPr defaultRowHeight="12.75" zeroHeight="1" x14ac:dyDescent="0.2"/>
  <cols>
    <col min="1" max="1" width="9.140625" style="6"/>
    <col min="2" max="2" width="130.7109375" style="6" customWidth="1"/>
    <col min="3" max="3" width="0" style="6" hidden="1" customWidth="1"/>
    <col min="4" max="16384" width="9.140625" style="6"/>
  </cols>
  <sheetData>
    <row r="1" spans="1:10" x14ac:dyDescent="0.2">
      <c r="B1" s="6" t="s">
        <v>94</v>
      </c>
    </row>
    <row r="2" spans="1:10" x14ac:dyDescent="0.2"/>
    <row r="3" spans="1:10" x14ac:dyDescent="0.2">
      <c r="B3" s="6" t="s">
        <v>43</v>
      </c>
    </row>
    <row r="4" spans="1:10" x14ac:dyDescent="0.2"/>
    <row r="5" spans="1:10" ht="25.5" x14ac:dyDescent="0.2">
      <c r="A5" s="7" t="s">
        <v>41</v>
      </c>
      <c r="B5" s="9" t="s">
        <v>48</v>
      </c>
      <c r="C5" s="10"/>
      <c r="D5" s="10"/>
      <c r="E5" s="10"/>
      <c r="F5" s="10"/>
      <c r="G5" s="10"/>
      <c r="H5" s="10"/>
      <c r="I5" s="10"/>
      <c r="J5" s="10"/>
    </row>
    <row r="6" spans="1:10" ht="25.5" x14ac:dyDescent="0.2">
      <c r="A6" s="7" t="s">
        <v>42</v>
      </c>
      <c r="B6" s="7" t="s">
        <v>47</v>
      </c>
    </row>
    <row r="7" spans="1:10" ht="25.5" x14ac:dyDescent="0.2">
      <c r="A7" s="7" t="s">
        <v>44</v>
      </c>
      <c r="B7" s="7" t="s">
        <v>60</v>
      </c>
    </row>
    <row r="8" spans="1:10" ht="25.5" x14ac:dyDescent="0.2">
      <c r="A8" s="7" t="s">
        <v>45</v>
      </c>
      <c r="B8" s="7" t="s">
        <v>49</v>
      </c>
    </row>
    <row r="9" spans="1:10" ht="25.5" x14ac:dyDescent="0.2">
      <c r="A9" s="7" t="s">
        <v>46</v>
      </c>
      <c r="B9" s="7" t="s">
        <v>61</v>
      </c>
    </row>
    <row r="10" spans="1:10" ht="25.5" x14ac:dyDescent="0.2">
      <c r="A10" s="7" t="s">
        <v>50</v>
      </c>
      <c r="B10" s="7" t="s">
        <v>51</v>
      </c>
    </row>
    <row r="11" spans="1:10" ht="25.5" x14ac:dyDescent="0.2">
      <c r="A11" s="7" t="s">
        <v>52</v>
      </c>
      <c r="B11" s="7" t="s">
        <v>53</v>
      </c>
    </row>
    <row r="12" spans="1:10" ht="25.5" x14ac:dyDescent="0.2">
      <c r="A12" s="7" t="s">
        <v>54</v>
      </c>
      <c r="B12" s="7" t="s">
        <v>62</v>
      </c>
    </row>
    <row r="13" spans="1:10" ht="25.5" x14ac:dyDescent="0.2">
      <c r="A13" s="7" t="s">
        <v>55</v>
      </c>
      <c r="B13" s="7" t="s">
        <v>56</v>
      </c>
    </row>
    <row r="14" spans="1:10" ht="25.5" x14ac:dyDescent="0.2">
      <c r="A14" s="7" t="s">
        <v>57</v>
      </c>
      <c r="B14" s="7" t="s">
        <v>63</v>
      </c>
    </row>
    <row r="15" spans="1:10" x14ac:dyDescent="0.2"/>
  </sheetData>
  <customSheetViews>
    <customSheetView guid="{F71902D0-2E42-4555-B72C-5CF334122B9D}">
      <selection activeCell="B3" sqref="B3"/>
      <pageMargins left="0.75" right="0.75" top="1" bottom="1" header="0.5" footer="0.5"/>
      <headerFooter alignWithMargins="0"/>
    </customSheetView>
    <customSheetView guid="{A47F9E86-0B89-4643-8F9B-C896CB677A62}">
      <selection activeCell="B3" sqref="B3"/>
      <pageMargins left="0.75" right="0.75" top="1" bottom="1" header="0.5" footer="0.5"/>
      <headerFooter alignWithMargins="0"/>
    </customSheetView>
  </customSheetViews>
  <mergeCells count="1">
    <mergeCell ref="B5:J5"/>
  </mergeCells>
  <phoneticPr fontId="2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1"/>
  <sheetViews>
    <sheetView topLeftCell="A90" workbookViewId="0">
      <selection activeCell="XFD1" sqref="XFD1"/>
    </sheetView>
  </sheetViews>
  <sheetFormatPr defaultColWidth="0" defaultRowHeight="12.75" zeroHeight="1" x14ac:dyDescent="0.2"/>
  <cols>
    <col min="1" max="9" width="9.140625" customWidth="1"/>
    <col min="10" max="16384" width="9.140625" hidden="1"/>
  </cols>
  <sheetData>
    <row r="1" spans="1:9" x14ac:dyDescent="0.2">
      <c r="A1" s="13" t="s">
        <v>34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0" t="s">
        <v>20</v>
      </c>
      <c r="B3" s="16"/>
      <c r="C3" s="16"/>
      <c r="D3" s="16"/>
      <c r="E3" s="16"/>
      <c r="F3" s="16"/>
      <c r="G3" s="16"/>
      <c r="H3" s="16"/>
      <c r="I3" s="16"/>
    </row>
    <row r="4" spans="1:9" x14ac:dyDescent="0.2"/>
    <row r="5" spans="1:9" x14ac:dyDescent="0.2">
      <c r="A5" s="11" t="s">
        <v>0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3">
      <c r="A7" s="11" t="s">
        <v>84</v>
      </c>
      <c r="B7" s="11"/>
      <c r="C7" s="11"/>
      <c r="D7" s="11"/>
      <c r="E7" s="11"/>
      <c r="F7" s="11"/>
      <c r="G7" s="11"/>
      <c r="H7" s="11"/>
      <c r="I7" s="11"/>
    </row>
    <row r="8" spans="1:9" x14ac:dyDescent="0.2"/>
    <row r="9" spans="1:9" x14ac:dyDescent="0.2">
      <c r="A9" s="11" t="s">
        <v>2</v>
      </c>
      <c r="B9" s="11"/>
      <c r="C9" s="11"/>
      <c r="D9" s="11"/>
      <c r="E9" s="11"/>
      <c r="F9" s="11"/>
      <c r="G9" s="11"/>
      <c r="H9" s="11"/>
      <c r="I9" s="11"/>
    </row>
    <row r="10" spans="1:9" x14ac:dyDescent="0.2"/>
    <row r="11" spans="1:9" ht="15.75" x14ac:dyDescent="0.3">
      <c r="A11" s="11" t="s">
        <v>81</v>
      </c>
      <c r="B11" s="11"/>
      <c r="C11" s="11"/>
      <c r="D11" s="11"/>
      <c r="E11" s="11"/>
      <c r="F11" s="11"/>
      <c r="G11" s="11"/>
      <c r="H11" s="11"/>
      <c r="I11" s="11"/>
    </row>
    <row r="12" spans="1:9" ht="15.75" x14ac:dyDescent="0.3">
      <c r="A12" s="11" t="s">
        <v>3</v>
      </c>
      <c r="B12" s="11"/>
      <c r="C12" s="11"/>
      <c r="D12" s="11"/>
      <c r="E12" s="11"/>
      <c r="F12" s="11"/>
      <c r="G12" s="11"/>
      <c r="H12" s="11"/>
      <c r="I12" s="11"/>
    </row>
    <row r="13" spans="1:9" ht="15.75" x14ac:dyDescent="0.3">
      <c r="A13" s="11" t="s">
        <v>28</v>
      </c>
      <c r="B13" s="11"/>
      <c r="C13" s="11"/>
      <c r="D13" s="11"/>
      <c r="E13" s="11"/>
      <c r="F13" s="11"/>
      <c r="G13" s="11"/>
      <c r="H13" s="11"/>
      <c r="I13" s="11"/>
    </row>
    <row r="14" spans="1:9" ht="14.25" x14ac:dyDescent="0.2">
      <c r="A14" s="11" t="s">
        <v>5</v>
      </c>
      <c r="B14" s="11"/>
      <c r="C14" s="11"/>
      <c r="D14" s="11"/>
      <c r="E14" s="11"/>
      <c r="F14" s="11"/>
      <c r="G14" s="11"/>
      <c r="H14" s="11"/>
      <c r="I14" s="11"/>
    </row>
    <row r="15" spans="1:9" ht="15.75" x14ac:dyDescent="0.3">
      <c r="A15" s="11" t="s">
        <v>29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3">
      <c r="A16" s="11" t="s">
        <v>9</v>
      </c>
      <c r="B16" s="11"/>
      <c r="C16" s="11"/>
      <c r="D16" s="11"/>
      <c r="E16" s="11"/>
      <c r="F16" s="11"/>
      <c r="G16" s="11"/>
      <c r="H16" s="11"/>
      <c r="I16" s="11"/>
    </row>
    <row r="17" spans="1:9" ht="14.25" x14ac:dyDescent="0.2">
      <c r="A17" s="11" t="s">
        <v>10</v>
      </c>
      <c r="B17" s="11"/>
      <c r="C17" s="11"/>
      <c r="D17" s="11"/>
      <c r="E17" s="11"/>
      <c r="F17" s="11"/>
      <c r="G17" s="11"/>
      <c r="H17" s="11"/>
      <c r="I17" s="11"/>
    </row>
    <row r="18" spans="1:9" x14ac:dyDescent="0.2"/>
    <row r="19" spans="1:9" x14ac:dyDescent="0.2">
      <c r="A19" s="12" t="s">
        <v>91</v>
      </c>
      <c r="B19" s="12"/>
      <c r="C19" s="12"/>
      <c r="D19" s="12"/>
      <c r="E19" s="12"/>
      <c r="F19" s="12"/>
      <c r="G19" s="12"/>
      <c r="H19" s="12"/>
      <c r="I19" s="12"/>
    </row>
    <row r="20" spans="1:9" x14ac:dyDescent="0.2"/>
    <row r="21" spans="1:9" x14ac:dyDescent="0.2">
      <c r="A21" s="11" t="s">
        <v>21</v>
      </c>
      <c r="B21" s="11"/>
      <c r="C21" s="11"/>
      <c r="D21" s="11"/>
      <c r="E21" s="11"/>
      <c r="F21" s="11"/>
      <c r="G21" s="11"/>
      <c r="H21" s="11"/>
      <c r="I21" s="11"/>
    </row>
    <row r="22" spans="1:9" ht="15.75" x14ac:dyDescent="0.3">
      <c r="A22" s="11" t="s">
        <v>67</v>
      </c>
      <c r="B22" s="11"/>
      <c r="C22" s="11"/>
      <c r="D22" s="11"/>
      <c r="E22" s="11"/>
      <c r="F22" s="11"/>
      <c r="G22" s="11"/>
      <c r="H22" s="11"/>
      <c r="I22" s="1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ht="15.75" x14ac:dyDescent="0.3">
      <c r="A24" s="11" t="s">
        <v>35</v>
      </c>
      <c r="B24" s="11"/>
      <c r="C24" s="11"/>
      <c r="D24" s="11"/>
      <c r="E24" s="11"/>
      <c r="F24" s="11"/>
      <c r="G24" s="11"/>
      <c r="H24" s="11"/>
      <c r="I24" s="11"/>
    </row>
    <row r="25" spans="1:9" ht="15.75" x14ac:dyDescent="0.3">
      <c r="A25" s="11" t="s">
        <v>79</v>
      </c>
      <c r="B25" s="11"/>
      <c r="C25" s="11"/>
      <c r="D25" s="11"/>
      <c r="E25" s="11"/>
      <c r="F25" s="11"/>
      <c r="G25" s="11"/>
      <c r="H25" s="11"/>
      <c r="I25" s="11"/>
    </row>
    <row r="26" spans="1:9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2">
        <v>3000</v>
      </c>
      <c r="B27" s="1"/>
      <c r="C27" s="1"/>
      <c r="D27" s="1"/>
      <c r="E27" s="1"/>
      <c r="F27" s="1"/>
      <c r="G27" s="1"/>
      <c r="H27" s="1"/>
      <c r="I27" s="1"/>
    </row>
    <row r="28" spans="1:9" x14ac:dyDescent="0.2"/>
    <row r="29" spans="1:9" ht="15.75" x14ac:dyDescent="0.3">
      <c r="A29" s="11" t="s">
        <v>73</v>
      </c>
      <c r="B29" s="11"/>
      <c r="C29" s="11"/>
      <c r="D29" s="11"/>
      <c r="E29" s="11"/>
      <c r="F29" s="11"/>
      <c r="G29" s="11"/>
      <c r="H29" s="11"/>
      <c r="I29" s="11"/>
    </row>
    <row r="30" spans="1:9" x14ac:dyDescent="0.2">
      <c r="A30" s="11" t="s">
        <v>30</v>
      </c>
      <c r="B30" s="11"/>
      <c r="C30" s="11"/>
      <c r="D30" s="11"/>
      <c r="E30" s="11"/>
      <c r="F30" s="11"/>
      <c r="G30" s="11"/>
      <c r="H30" s="11"/>
      <c r="I30" s="11"/>
    </row>
    <row r="31" spans="1:9" x14ac:dyDescent="0.2"/>
    <row r="32" spans="1:9" x14ac:dyDescent="0.2">
      <c r="A32" s="3"/>
      <c r="B32" s="1"/>
      <c r="C32" s="1"/>
      <c r="D32" s="1"/>
      <c r="E32" s="1"/>
      <c r="F32" s="1"/>
      <c r="G32" s="1"/>
      <c r="H32" s="1"/>
      <c r="I32" s="1"/>
    </row>
    <row r="33" spans="1:9" ht="14.25" x14ac:dyDescent="0.2">
      <c r="A33" s="3"/>
      <c r="B33" s="1"/>
      <c r="C33" s="1" t="s">
        <v>74</v>
      </c>
      <c r="D33" s="1"/>
      <c r="E33" s="1" t="s">
        <v>83</v>
      </c>
      <c r="F33" s="1"/>
      <c r="G33" s="1"/>
      <c r="H33" s="1"/>
      <c r="I33" s="1"/>
    </row>
    <row r="34" spans="1:9" x14ac:dyDescent="0.2">
      <c r="A34" s="3" t="s">
        <v>31</v>
      </c>
      <c r="B34" s="1" t="s">
        <v>32</v>
      </c>
      <c r="C34" s="1" t="s">
        <v>75</v>
      </c>
      <c r="D34" s="1"/>
      <c r="E34" s="1" t="s">
        <v>82</v>
      </c>
      <c r="F34" s="1"/>
      <c r="G34" s="1"/>
      <c r="H34" s="1"/>
      <c r="I34" s="1"/>
    </row>
    <row r="35" spans="1:9" x14ac:dyDescent="0.2">
      <c r="A35" s="3"/>
      <c r="B35" s="1"/>
      <c r="C35" s="1"/>
      <c r="D35" s="1">
        <f>EXP(-0.02*A35)</f>
        <v>1</v>
      </c>
      <c r="E35" s="1">
        <f>D35*B35</f>
        <v>0</v>
      </c>
      <c r="F35" s="1"/>
      <c r="G35" s="1"/>
      <c r="H35" s="1"/>
      <c r="I35" s="1"/>
    </row>
    <row r="36" spans="1:9" x14ac:dyDescent="0.2">
      <c r="A36" s="3"/>
      <c r="B36" s="1"/>
      <c r="C36" s="1"/>
      <c r="D36" s="1">
        <f t="shared" ref="D36:D84" si="0">EXP(-0.02*A36)</f>
        <v>1</v>
      </c>
      <c r="E36" s="1">
        <f t="shared" ref="E36:E84" si="1">D36*B36</f>
        <v>0</v>
      </c>
      <c r="F36" s="1"/>
      <c r="G36" s="1"/>
      <c r="H36" s="1"/>
      <c r="I36" s="1"/>
    </row>
    <row r="37" spans="1:9" x14ac:dyDescent="0.2">
      <c r="A37" s="3"/>
      <c r="B37" s="1"/>
      <c r="C37" s="1"/>
      <c r="D37" s="1">
        <f t="shared" si="0"/>
        <v>1</v>
      </c>
      <c r="E37" s="1">
        <f t="shared" si="1"/>
        <v>0</v>
      </c>
      <c r="F37" s="1"/>
      <c r="G37" s="1"/>
      <c r="H37" s="1"/>
      <c r="I37" s="1"/>
    </row>
    <row r="38" spans="1:9" x14ac:dyDescent="0.2">
      <c r="A38" s="3"/>
      <c r="B38" s="1"/>
      <c r="C38" s="1"/>
      <c r="D38" s="1">
        <f t="shared" si="0"/>
        <v>1</v>
      </c>
      <c r="E38" s="1">
        <f t="shared" si="1"/>
        <v>0</v>
      </c>
      <c r="F38" s="1"/>
      <c r="G38" s="1"/>
      <c r="H38" s="1"/>
      <c r="I38" s="1"/>
    </row>
    <row r="39" spans="1:9" x14ac:dyDescent="0.2">
      <c r="A39" s="3"/>
      <c r="B39" s="1"/>
      <c r="C39" s="1"/>
      <c r="D39" s="1">
        <f t="shared" si="0"/>
        <v>1</v>
      </c>
      <c r="E39" s="1">
        <f t="shared" si="1"/>
        <v>0</v>
      </c>
      <c r="F39" s="1"/>
      <c r="G39" s="1"/>
      <c r="H39" s="1"/>
      <c r="I39" s="1"/>
    </row>
    <row r="40" spans="1:9" x14ac:dyDescent="0.2">
      <c r="A40" s="3"/>
      <c r="B40" s="1"/>
      <c r="C40" s="1"/>
      <c r="D40" s="1">
        <f t="shared" si="0"/>
        <v>1</v>
      </c>
      <c r="E40" s="1">
        <f t="shared" si="1"/>
        <v>0</v>
      </c>
      <c r="F40" s="1"/>
      <c r="G40" s="1"/>
      <c r="H40" s="1"/>
      <c r="I40" s="1"/>
    </row>
    <row r="41" spans="1:9" x14ac:dyDescent="0.2">
      <c r="A41" s="3"/>
      <c r="B41" s="1"/>
      <c r="C41" s="1"/>
      <c r="D41" s="1">
        <f t="shared" si="0"/>
        <v>1</v>
      </c>
      <c r="E41" s="1">
        <f t="shared" si="1"/>
        <v>0</v>
      </c>
      <c r="F41" s="1"/>
      <c r="G41" s="1"/>
      <c r="H41" s="1"/>
      <c r="I41" s="1"/>
    </row>
    <row r="42" spans="1:9" x14ac:dyDescent="0.2">
      <c r="A42" s="3"/>
      <c r="B42" s="1"/>
      <c r="C42" s="1"/>
      <c r="D42" s="1">
        <f t="shared" si="0"/>
        <v>1</v>
      </c>
      <c r="E42" s="1">
        <f t="shared" si="1"/>
        <v>0</v>
      </c>
      <c r="F42" s="1"/>
      <c r="G42" s="1"/>
      <c r="H42" s="1"/>
      <c r="I42" s="1"/>
    </row>
    <row r="43" spans="1:9" x14ac:dyDescent="0.2">
      <c r="A43" s="3"/>
      <c r="B43" s="1"/>
      <c r="C43" s="1"/>
      <c r="D43" s="1">
        <f t="shared" si="0"/>
        <v>1</v>
      </c>
      <c r="E43" s="1">
        <f t="shared" si="1"/>
        <v>0</v>
      </c>
      <c r="F43" s="1"/>
      <c r="G43" s="1"/>
      <c r="H43" s="1"/>
      <c r="I43" s="1"/>
    </row>
    <row r="44" spans="1:9" x14ac:dyDescent="0.2">
      <c r="A44" s="3"/>
      <c r="B44" s="1"/>
      <c r="C44" s="1"/>
      <c r="D44" s="1">
        <f t="shared" si="0"/>
        <v>1</v>
      </c>
      <c r="E44" s="1">
        <f t="shared" si="1"/>
        <v>0</v>
      </c>
      <c r="F44" s="1"/>
      <c r="G44" s="1"/>
      <c r="H44" s="1"/>
      <c r="I44" s="1"/>
    </row>
    <row r="45" spans="1:9" x14ac:dyDescent="0.2">
      <c r="A45" s="3"/>
      <c r="B45" s="1"/>
      <c r="C45" s="1"/>
      <c r="D45" s="1">
        <f t="shared" si="0"/>
        <v>1</v>
      </c>
      <c r="E45" s="1">
        <f t="shared" si="1"/>
        <v>0</v>
      </c>
      <c r="F45" s="1"/>
      <c r="G45" s="1"/>
      <c r="H45" s="1"/>
      <c r="I45" s="1"/>
    </row>
    <row r="46" spans="1:9" x14ac:dyDescent="0.2">
      <c r="A46" s="3"/>
      <c r="B46" s="1"/>
      <c r="C46" s="1"/>
      <c r="D46" s="1">
        <f t="shared" si="0"/>
        <v>1</v>
      </c>
      <c r="E46" s="1">
        <f t="shared" si="1"/>
        <v>0</v>
      </c>
      <c r="F46" s="1"/>
      <c r="G46" s="1"/>
      <c r="H46" s="1"/>
      <c r="I46" s="1"/>
    </row>
    <row r="47" spans="1:9" x14ac:dyDescent="0.2">
      <c r="A47" s="3"/>
      <c r="B47" s="1"/>
      <c r="C47" s="1"/>
      <c r="D47" s="1">
        <f t="shared" si="0"/>
        <v>1</v>
      </c>
      <c r="E47" s="1">
        <f t="shared" si="1"/>
        <v>0</v>
      </c>
      <c r="F47" s="1"/>
      <c r="G47" s="1"/>
      <c r="H47" s="1"/>
      <c r="I47" s="1"/>
    </row>
    <row r="48" spans="1:9" x14ac:dyDescent="0.2">
      <c r="A48" s="3"/>
      <c r="B48" s="1"/>
      <c r="C48" s="1"/>
      <c r="D48" s="1">
        <f t="shared" si="0"/>
        <v>1</v>
      </c>
      <c r="E48" s="1">
        <f t="shared" si="1"/>
        <v>0</v>
      </c>
      <c r="F48" s="1"/>
      <c r="G48" s="1"/>
      <c r="H48" s="1"/>
      <c r="I48" s="1"/>
    </row>
    <row r="49" spans="1:9" x14ac:dyDescent="0.2">
      <c r="A49" s="3"/>
      <c r="B49" s="1"/>
      <c r="C49" s="1"/>
      <c r="D49" s="1">
        <f t="shared" si="0"/>
        <v>1</v>
      </c>
      <c r="E49" s="1">
        <f t="shared" si="1"/>
        <v>0</v>
      </c>
      <c r="F49" s="1"/>
      <c r="G49" s="1"/>
      <c r="H49" s="1"/>
      <c r="I49" s="1"/>
    </row>
    <row r="50" spans="1:9" x14ac:dyDescent="0.2">
      <c r="A50" s="3"/>
      <c r="B50" s="1"/>
      <c r="C50" s="1"/>
      <c r="D50" s="1">
        <f t="shared" si="0"/>
        <v>1</v>
      </c>
      <c r="E50" s="1">
        <f t="shared" si="1"/>
        <v>0</v>
      </c>
      <c r="F50" s="1"/>
      <c r="G50" s="1"/>
      <c r="H50" s="1"/>
      <c r="I50" s="1"/>
    </row>
    <row r="51" spans="1:9" x14ac:dyDescent="0.2">
      <c r="A51" s="3"/>
      <c r="B51" s="1"/>
      <c r="C51" s="1"/>
      <c r="D51" s="1">
        <f t="shared" si="0"/>
        <v>1</v>
      </c>
      <c r="E51" s="1">
        <f t="shared" si="1"/>
        <v>0</v>
      </c>
      <c r="F51" s="1"/>
      <c r="G51" s="1"/>
      <c r="H51" s="1"/>
      <c r="I51" s="1"/>
    </row>
    <row r="52" spans="1:9" x14ac:dyDescent="0.2">
      <c r="A52" s="3"/>
      <c r="B52" s="1"/>
      <c r="C52" s="1"/>
      <c r="D52" s="1">
        <f t="shared" si="0"/>
        <v>1</v>
      </c>
      <c r="E52" s="1">
        <f t="shared" si="1"/>
        <v>0</v>
      </c>
      <c r="F52" s="1"/>
      <c r="G52" s="1"/>
      <c r="H52" s="1"/>
      <c r="I52" s="1"/>
    </row>
    <row r="53" spans="1:9" x14ac:dyDescent="0.2">
      <c r="A53" s="3"/>
      <c r="B53" s="1"/>
      <c r="C53" s="1"/>
      <c r="D53" s="1">
        <f t="shared" si="0"/>
        <v>1</v>
      </c>
      <c r="E53" s="1">
        <f t="shared" si="1"/>
        <v>0</v>
      </c>
      <c r="F53" s="1"/>
      <c r="G53" s="1"/>
      <c r="H53" s="1"/>
      <c r="I53" s="1"/>
    </row>
    <row r="54" spans="1:9" x14ac:dyDescent="0.2">
      <c r="A54" s="3"/>
      <c r="B54" s="1"/>
      <c r="C54" s="1"/>
      <c r="D54" s="1">
        <f t="shared" si="0"/>
        <v>1</v>
      </c>
      <c r="E54" s="1">
        <f t="shared" si="1"/>
        <v>0</v>
      </c>
      <c r="F54" s="1"/>
      <c r="G54" s="1"/>
      <c r="H54" s="1"/>
      <c r="I54" s="1"/>
    </row>
    <row r="55" spans="1:9" x14ac:dyDescent="0.2">
      <c r="A55" s="3"/>
      <c r="B55" s="1"/>
      <c r="C55" s="1"/>
      <c r="D55" s="1">
        <f t="shared" si="0"/>
        <v>1</v>
      </c>
      <c r="E55" s="1">
        <f t="shared" si="1"/>
        <v>0</v>
      </c>
      <c r="F55" s="1"/>
      <c r="G55" s="1"/>
      <c r="H55" s="1"/>
      <c r="I55" s="1"/>
    </row>
    <row r="56" spans="1:9" x14ac:dyDescent="0.2">
      <c r="A56" s="3"/>
      <c r="B56" s="1"/>
      <c r="C56" s="1"/>
      <c r="D56" s="1">
        <f t="shared" si="0"/>
        <v>1</v>
      </c>
      <c r="E56" s="1">
        <f t="shared" si="1"/>
        <v>0</v>
      </c>
      <c r="F56" s="1"/>
      <c r="G56" s="1"/>
      <c r="H56" s="1"/>
      <c r="I56" s="1"/>
    </row>
    <row r="57" spans="1:9" x14ac:dyDescent="0.2">
      <c r="A57" s="3"/>
      <c r="B57" s="1"/>
      <c r="C57" s="1"/>
      <c r="D57" s="1">
        <f t="shared" si="0"/>
        <v>1</v>
      </c>
      <c r="E57" s="1">
        <f t="shared" si="1"/>
        <v>0</v>
      </c>
      <c r="F57" s="1"/>
      <c r="G57" s="1"/>
      <c r="H57" s="1"/>
      <c r="I57" s="1"/>
    </row>
    <row r="58" spans="1:9" x14ac:dyDescent="0.2">
      <c r="A58" s="3"/>
      <c r="B58" s="1"/>
      <c r="C58" s="1"/>
      <c r="D58" s="1">
        <f t="shared" si="0"/>
        <v>1</v>
      </c>
      <c r="E58" s="1">
        <f t="shared" si="1"/>
        <v>0</v>
      </c>
      <c r="F58" s="1"/>
      <c r="G58" s="1"/>
      <c r="H58" s="1"/>
      <c r="I58" s="1"/>
    </row>
    <row r="59" spans="1:9" x14ac:dyDescent="0.2">
      <c r="A59" s="3"/>
      <c r="B59" s="1"/>
      <c r="C59" s="1"/>
      <c r="D59" s="1">
        <f t="shared" si="0"/>
        <v>1</v>
      </c>
      <c r="E59" s="1">
        <f t="shared" si="1"/>
        <v>0</v>
      </c>
      <c r="F59" s="1"/>
      <c r="G59" s="1"/>
      <c r="H59" s="1"/>
      <c r="I59" s="1"/>
    </row>
    <row r="60" spans="1:9" x14ac:dyDescent="0.2">
      <c r="A60" s="3"/>
      <c r="B60" s="1"/>
      <c r="C60" s="1"/>
      <c r="D60" s="1">
        <f t="shared" si="0"/>
        <v>1</v>
      </c>
      <c r="E60" s="1">
        <f t="shared" si="1"/>
        <v>0</v>
      </c>
      <c r="F60" s="1"/>
      <c r="G60" s="1"/>
      <c r="H60" s="1"/>
      <c r="I60" s="1"/>
    </row>
    <row r="61" spans="1:9" x14ac:dyDescent="0.2">
      <c r="A61" s="3"/>
      <c r="B61" s="1"/>
      <c r="C61" s="1"/>
      <c r="D61" s="1">
        <f t="shared" si="0"/>
        <v>1</v>
      </c>
      <c r="E61" s="1">
        <f t="shared" si="1"/>
        <v>0</v>
      </c>
      <c r="F61" s="1"/>
      <c r="G61" s="1"/>
      <c r="H61" s="1"/>
      <c r="I61" s="1"/>
    </row>
    <row r="62" spans="1:9" x14ac:dyDescent="0.2">
      <c r="A62" s="3"/>
      <c r="B62" s="1"/>
      <c r="C62" s="1"/>
      <c r="D62" s="1">
        <f t="shared" si="0"/>
        <v>1</v>
      </c>
      <c r="E62" s="1">
        <f t="shared" si="1"/>
        <v>0</v>
      </c>
      <c r="F62" s="1"/>
      <c r="G62" s="1"/>
      <c r="H62" s="1"/>
      <c r="I62" s="1"/>
    </row>
    <row r="63" spans="1:9" x14ac:dyDescent="0.2">
      <c r="A63" s="3"/>
      <c r="B63" s="1"/>
      <c r="C63" s="1"/>
      <c r="D63" s="1">
        <f t="shared" si="0"/>
        <v>1</v>
      </c>
      <c r="E63" s="1">
        <f t="shared" si="1"/>
        <v>0</v>
      </c>
      <c r="F63" s="1"/>
      <c r="G63" s="1"/>
      <c r="H63" s="1"/>
      <c r="I63" s="1"/>
    </row>
    <row r="64" spans="1:9" x14ac:dyDescent="0.2">
      <c r="A64" s="3"/>
      <c r="B64" s="1"/>
      <c r="C64" s="1"/>
      <c r="D64" s="1">
        <f t="shared" si="0"/>
        <v>1</v>
      </c>
      <c r="E64" s="1">
        <f t="shared" si="1"/>
        <v>0</v>
      </c>
      <c r="F64" s="1"/>
      <c r="G64" s="1"/>
      <c r="H64" s="1"/>
      <c r="I64" s="1"/>
    </row>
    <row r="65" spans="1:9" x14ac:dyDescent="0.2">
      <c r="A65" s="3"/>
      <c r="B65" s="1"/>
      <c r="C65" s="1"/>
      <c r="D65" s="1">
        <f t="shared" si="0"/>
        <v>1</v>
      </c>
      <c r="E65" s="1">
        <f t="shared" si="1"/>
        <v>0</v>
      </c>
      <c r="F65" s="1"/>
      <c r="G65" s="1"/>
      <c r="H65" s="1"/>
      <c r="I65" s="1"/>
    </row>
    <row r="66" spans="1:9" x14ac:dyDescent="0.2">
      <c r="A66" s="3"/>
      <c r="B66" s="1"/>
      <c r="C66" s="1"/>
      <c r="D66" s="1">
        <f t="shared" si="0"/>
        <v>1</v>
      </c>
      <c r="E66" s="1">
        <f t="shared" si="1"/>
        <v>0</v>
      </c>
      <c r="F66" s="1"/>
      <c r="G66" s="1"/>
      <c r="H66" s="1"/>
      <c r="I66" s="1"/>
    </row>
    <row r="67" spans="1:9" x14ac:dyDescent="0.2">
      <c r="A67" s="3"/>
      <c r="B67" s="1"/>
      <c r="C67" s="1"/>
      <c r="D67" s="1">
        <f t="shared" si="0"/>
        <v>1</v>
      </c>
      <c r="E67" s="1">
        <f t="shared" si="1"/>
        <v>0</v>
      </c>
      <c r="F67" s="1"/>
      <c r="G67" s="1"/>
      <c r="H67" s="1"/>
      <c r="I67" s="1"/>
    </row>
    <row r="68" spans="1:9" x14ac:dyDescent="0.2">
      <c r="A68" s="3"/>
      <c r="B68" s="1"/>
      <c r="C68" s="1"/>
      <c r="D68" s="1">
        <f t="shared" si="0"/>
        <v>1</v>
      </c>
      <c r="E68" s="1">
        <f t="shared" si="1"/>
        <v>0</v>
      </c>
      <c r="F68" s="1"/>
      <c r="G68" s="1"/>
      <c r="H68" s="1"/>
      <c r="I68" s="1"/>
    </row>
    <row r="69" spans="1:9" x14ac:dyDescent="0.2">
      <c r="A69" s="3"/>
      <c r="B69" s="1"/>
      <c r="C69" s="1"/>
      <c r="D69" s="1">
        <f t="shared" si="0"/>
        <v>1</v>
      </c>
      <c r="E69" s="1">
        <f t="shared" si="1"/>
        <v>0</v>
      </c>
      <c r="F69" s="1"/>
      <c r="G69" s="1"/>
      <c r="H69" s="1"/>
      <c r="I69" s="1"/>
    </row>
    <row r="70" spans="1:9" x14ac:dyDescent="0.2">
      <c r="A70" s="3"/>
      <c r="B70" s="1"/>
      <c r="C70" s="1"/>
      <c r="D70" s="1">
        <f t="shared" si="0"/>
        <v>1</v>
      </c>
      <c r="E70" s="1">
        <f t="shared" si="1"/>
        <v>0</v>
      </c>
      <c r="F70" s="1"/>
      <c r="G70" s="1"/>
      <c r="H70" s="1"/>
      <c r="I70" s="1"/>
    </row>
    <row r="71" spans="1:9" x14ac:dyDescent="0.2">
      <c r="A71" s="3"/>
      <c r="B71" s="1"/>
      <c r="C71" s="1"/>
      <c r="D71" s="1">
        <f t="shared" si="0"/>
        <v>1</v>
      </c>
      <c r="E71" s="1">
        <f t="shared" si="1"/>
        <v>0</v>
      </c>
      <c r="F71" s="1"/>
      <c r="G71" s="1"/>
      <c r="H71" s="1"/>
      <c r="I71" s="1"/>
    </row>
    <row r="72" spans="1:9" x14ac:dyDescent="0.2">
      <c r="A72" s="3"/>
      <c r="B72" s="1"/>
      <c r="C72" s="1"/>
      <c r="D72" s="1">
        <f t="shared" si="0"/>
        <v>1</v>
      </c>
      <c r="E72" s="1">
        <f t="shared" si="1"/>
        <v>0</v>
      </c>
      <c r="F72" s="1"/>
      <c r="G72" s="1"/>
      <c r="H72" s="1"/>
      <c r="I72" s="1"/>
    </row>
    <row r="73" spans="1:9" x14ac:dyDescent="0.2">
      <c r="A73" s="3"/>
      <c r="B73" s="1"/>
      <c r="C73" s="1"/>
      <c r="D73" s="1">
        <f t="shared" si="0"/>
        <v>1</v>
      </c>
      <c r="E73" s="1">
        <f t="shared" si="1"/>
        <v>0</v>
      </c>
      <c r="F73" s="1"/>
      <c r="G73" s="1"/>
      <c r="H73" s="1"/>
      <c r="I73" s="1"/>
    </row>
    <row r="74" spans="1:9" x14ac:dyDescent="0.2">
      <c r="A74" s="3"/>
      <c r="B74" s="1"/>
      <c r="C74" s="1"/>
      <c r="D74" s="1">
        <f t="shared" si="0"/>
        <v>1</v>
      </c>
      <c r="E74" s="1">
        <f t="shared" si="1"/>
        <v>0</v>
      </c>
      <c r="F74" s="1"/>
      <c r="G74" s="1"/>
      <c r="H74" s="1"/>
      <c r="I74" s="1"/>
    </row>
    <row r="75" spans="1:9" x14ac:dyDescent="0.2">
      <c r="A75" s="3"/>
      <c r="B75" s="1"/>
      <c r="C75" s="1"/>
      <c r="D75" s="1">
        <f t="shared" si="0"/>
        <v>1</v>
      </c>
      <c r="E75" s="1">
        <f t="shared" si="1"/>
        <v>0</v>
      </c>
      <c r="F75" s="1"/>
      <c r="G75" s="1"/>
      <c r="H75" s="1"/>
      <c r="I75" s="1"/>
    </row>
    <row r="76" spans="1:9" x14ac:dyDescent="0.2">
      <c r="A76" s="3"/>
      <c r="B76" s="1"/>
      <c r="C76" s="1"/>
      <c r="D76" s="1">
        <f t="shared" si="0"/>
        <v>1</v>
      </c>
      <c r="E76" s="1">
        <f t="shared" si="1"/>
        <v>0</v>
      </c>
      <c r="F76" s="1"/>
      <c r="G76" s="1"/>
      <c r="H76" s="1"/>
      <c r="I76" s="1"/>
    </row>
    <row r="77" spans="1:9" x14ac:dyDescent="0.2">
      <c r="A77" s="3"/>
      <c r="B77" s="1"/>
      <c r="C77" s="1"/>
      <c r="D77" s="1">
        <f t="shared" si="0"/>
        <v>1</v>
      </c>
      <c r="E77" s="1">
        <f t="shared" si="1"/>
        <v>0</v>
      </c>
      <c r="F77" s="1"/>
      <c r="G77" s="1"/>
      <c r="H77" s="1"/>
      <c r="I77" s="1"/>
    </row>
    <row r="78" spans="1:9" x14ac:dyDescent="0.2">
      <c r="A78" s="3"/>
      <c r="B78" s="1"/>
      <c r="C78" s="1"/>
      <c r="D78" s="1">
        <f t="shared" si="0"/>
        <v>1</v>
      </c>
      <c r="E78" s="1">
        <f t="shared" si="1"/>
        <v>0</v>
      </c>
      <c r="F78" s="1"/>
      <c r="G78" s="1"/>
      <c r="H78" s="1"/>
      <c r="I78" s="1"/>
    </row>
    <row r="79" spans="1:9" x14ac:dyDescent="0.2">
      <c r="A79" s="3"/>
      <c r="B79" s="1"/>
      <c r="C79" s="1"/>
      <c r="D79" s="1">
        <f t="shared" si="0"/>
        <v>1</v>
      </c>
      <c r="E79" s="1">
        <f t="shared" si="1"/>
        <v>0</v>
      </c>
      <c r="F79" s="1"/>
      <c r="G79" s="1"/>
      <c r="H79" s="1"/>
      <c r="I79" s="1"/>
    </row>
    <row r="80" spans="1:9" x14ac:dyDescent="0.2">
      <c r="A80" s="3"/>
      <c r="B80" s="1"/>
      <c r="C80" s="1"/>
      <c r="D80" s="1">
        <f t="shared" si="0"/>
        <v>1</v>
      </c>
      <c r="E80" s="1">
        <f t="shared" si="1"/>
        <v>0</v>
      </c>
      <c r="F80" s="1"/>
      <c r="G80" s="1"/>
      <c r="H80" s="1"/>
      <c r="I80" s="1"/>
    </row>
    <row r="81" spans="1:9" x14ac:dyDescent="0.2">
      <c r="A81" s="3"/>
      <c r="B81" s="1"/>
      <c r="C81" s="1"/>
      <c r="D81" s="1">
        <f t="shared" si="0"/>
        <v>1</v>
      </c>
      <c r="E81" s="1">
        <f t="shared" si="1"/>
        <v>0</v>
      </c>
      <c r="F81" s="1"/>
      <c r="G81" s="1"/>
      <c r="H81" s="1"/>
      <c r="I81" s="1"/>
    </row>
    <row r="82" spans="1:9" x14ac:dyDescent="0.2">
      <c r="A82" s="3"/>
      <c r="B82" s="1"/>
      <c r="C82" s="1"/>
      <c r="D82" s="1">
        <f t="shared" si="0"/>
        <v>1</v>
      </c>
      <c r="E82" s="1">
        <f t="shared" si="1"/>
        <v>0</v>
      </c>
      <c r="F82" s="1"/>
      <c r="G82" s="1"/>
      <c r="H82" s="1"/>
      <c r="I82" s="1"/>
    </row>
    <row r="83" spans="1:9" x14ac:dyDescent="0.2">
      <c r="A83" s="3"/>
      <c r="B83" s="1"/>
      <c r="C83" s="1"/>
      <c r="D83" s="1">
        <f t="shared" si="0"/>
        <v>1</v>
      </c>
      <c r="E83" s="1">
        <f t="shared" si="1"/>
        <v>0</v>
      </c>
      <c r="F83" s="1"/>
      <c r="G83" s="1"/>
      <c r="H83" s="1"/>
      <c r="I83" s="1"/>
    </row>
    <row r="84" spans="1:9" x14ac:dyDescent="0.2">
      <c r="A84" s="3"/>
      <c r="B84" s="1"/>
      <c r="C84" s="1"/>
      <c r="D84" s="1">
        <f t="shared" si="0"/>
        <v>1</v>
      </c>
      <c r="E84" s="1">
        <f t="shared" si="1"/>
        <v>0</v>
      </c>
      <c r="F84" s="1"/>
      <c r="G84" s="1"/>
      <c r="H84" s="1"/>
      <c r="I84" s="1"/>
    </row>
    <row r="85" spans="1:9" x14ac:dyDescent="0.2">
      <c r="A85" s="3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3">
        <f>SUM(E35:E84)</f>
        <v>0</v>
      </c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3"/>
      <c r="B87" s="1"/>
      <c r="C87" s="1"/>
      <c r="D87" s="1"/>
      <c r="E87" s="1"/>
      <c r="F87" s="1"/>
      <c r="G87" s="1"/>
      <c r="H87" s="1"/>
      <c r="I87" s="1"/>
    </row>
    <row r="88" spans="1:9" ht="15.75" x14ac:dyDescent="0.3">
      <c r="A88" s="18" t="s">
        <v>77</v>
      </c>
      <c r="B88" s="18"/>
      <c r="C88" s="18"/>
      <c r="D88" s="18"/>
      <c r="E88" s="18"/>
      <c r="F88" s="18"/>
      <c r="G88" s="18"/>
      <c r="H88" s="18"/>
      <c r="I88" s="18"/>
    </row>
    <row r="89" spans="1:9" x14ac:dyDescent="0.2">
      <c r="A89" s="3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8">
        <f>2*0.05*170*4000*3.6*10^-9*A86</f>
        <v>0</v>
      </c>
      <c r="B90" s="18"/>
      <c r="C90" s="18"/>
      <c r="D90" s="18"/>
      <c r="E90" s="18"/>
      <c r="F90" s="18"/>
      <c r="G90" s="18"/>
      <c r="H90" s="18"/>
      <c r="I90" s="18"/>
    </row>
    <row r="91" spans="1:9" x14ac:dyDescent="0.2">
      <c r="A91" s="3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3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3"/>
      <c r="B93" s="1"/>
      <c r="C93" s="1"/>
      <c r="D93" s="1"/>
      <c r="E93" s="1"/>
      <c r="F93" s="1"/>
      <c r="G93" s="1"/>
      <c r="H93" s="1"/>
      <c r="I93" s="1"/>
    </row>
    <row r="94" spans="1:9" x14ac:dyDescent="0.2"/>
    <row r="95" spans="1:9" ht="15.75" x14ac:dyDescent="0.3">
      <c r="A95" s="12" t="s">
        <v>87</v>
      </c>
      <c r="B95" s="12"/>
      <c r="C95" s="12"/>
      <c r="D95" s="12"/>
      <c r="E95" s="12"/>
      <c r="F95" s="12"/>
      <c r="G95" s="12"/>
      <c r="H95" s="12"/>
      <c r="I95" s="12"/>
    </row>
    <row r="96" spans="1:9" ht="15.75" x14ac:dyDescent="0.3">
      <c r="A96" s="11" t="s">
        <v>69</v>
      </c>
      <c r="B96" s="11"/>
      <c r="C96" s="11"/>
      <c r="D96" s="11"/>
      <c r="E96" s="11"/>
      <c r="F96" s="11"/>
      <c r="G96" s="11"/>
      <c r="H96" s="11"/>
      <c r="I96" s="11"/>
    </row>
    <row r="97" spans="1:9" x14ac:dyDescent="0.2"/>
    <row r="98" spans="1:9" ht="15.75" x14ac:dyDescent="0.3">
      <c r="A98" s="12" t="s">
        <v>89</v>
      </c>
      <c r="B98" s="12"/>
      <c r="C98" s="12"/>
      <c r="D98" s="12"/>
      <c r="E98" s="12"/>
      <c r="F98" s="12"/>
      <c r="G98" s="12"/>
      <c r="H98" s="12"/>
      <c r="I98" s="12"/>
    </row>
    <row r="99" spans="1:9" x14ac:dyDescent="0.2">
      <c r="A99" s="12" t="s">
        <v>92</v>
      </c>
      <c r="B99" s="12"/>
      <c r="C99" s="12"/>
      <c r="D99" s="12"/>
      <c r="E99" s="12"/>
      <c r="F99" s="12"/>
      <c r="G99" s="12"/>
      <c r="H99" s="12"/>
      <c r="I99" s="12"/>
    </row>
    <row r="100" spans="1:9" x14ac:dyDescent="0.2">
      <c r="A100" s="11" t="s">
        <v>24</v>
      </c>
      <c r="B100" s="11"/>
      <c r="C100" s="11"/>
      <c r="D100" s="11"/>
      <c r="E100" s="11"/>
      <c r="F100" s="11"/>
      <c r="G100" s="11"/>
      <c r="H100" s="11"/>
      <c r="I100" s="11"/>
    </row>
    <row r="101" spans="1:9" x14ac:dyDescent="0.2"/>
  </sheetData>
  <customSheetViews>
    <customSheetView guid="{F71902D0-2E42-4555-B72C-5CF334122B9D}" topLeftCell="A79">
      <selection activeCell="A98" sqref="A98:I99"/>
      <pageMargins left="0.75" right="0.75" top="1" bottom="1" header="0.5" footer="0.5"/>
      <pageSetup orientation="portrait" r:id="rId1"/>
      <headerFooter alignWithMargins="0"/>
    </customSheetView>
    <customSheetView guid="{A47F9E86-0B89-4643-8F9B-C896CB677A62}">
      <selection activeCell="A9" sqref="A9:I9"/>
      <pageMargins left="0.75" right="0.75" top="1" bottom="1" header="0.5" footer="0.5"/>
      <pageSetup orientation="portrait" r:id="rId2"/>
      <headerFooter alignWithMargins="0"/>
    </customSheetView>
  </customSheetViews>
  <mergeCells count="27">
    <mergeCell ref="A16:I16"/>
    <mergeCell ref="A1:I1"/>
    <mergeCell ref="A2:I2"/>
    <mergeCell ref="A3:I3"/>
    <mergeCell ref="A5:I5"/>
    <mergeCell ref="A7:I7"/>
    <mergeCell ref="A9:I9"/>
    <mergeCell ref="A11:I11"/>
    <mergeCell ref="A12:I12"/>
    <mergeCell ref="A13:I13"/>
    <mergeCell ref="A14:I14"/>
    <mergeCell ref="A15:I15"/>
    <mergeCell ref="A17:I17"/>
    <mergeCell ref="A19:I19"/>
    <mergeCell ref="A21:I21"/>
    <mergeCell ref="A22:I22"/>
    <mergeCell ref="A99:I99"/>
    <mergeCell ref="A100:I100"/>
    <mergeCell ref="A24:I24"/>
    <mergeCell ref="A25:I25"/>
    <mergeCell ref="A90:I90"/>
    <mergeCell ref="A95:I95"/>
    <mergeCell ref="A96:I96"/>
    <mergeCell ref="A98:I98"/>
    <mergeCell ref="A29:I29"/>
    <mergeCell ref="A30:I30"/>
    <mergeCell ref="A88:I88"/>
  </mergeCells>
  <phoneticPr fontId="2" type="noConversion"/>
  <pageMargins left="0.75" right="0.75" top="1" bottom="1" header="0.5" footer="0.5"/>
  <pageSetup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5"/>
  <sheetViews>
    <sheetView topLeftCell="A31" workbookViewId="0">
      <selection activeCell="XFD1" sqref="XFD1"/>
    </sheetView>
  </sheetViews>
  <sheetFormatPr defaultColWidth="0" defaultRowHeight="12.75" zeroHeight="1" x14ac:dyDescent="0.2"/>
  <cols>
    <col min="1" max="4" width="9.140625" customWidth="1"/>
    <col min="5" max="5" width="12.42578125" customWidth="1"/>
    <col min="6" max="9" width="9.140625" customWidth="1"/>
    <col min="10" max="16384" width="9.140625" hidden="1"/>
  </cols>
  <sheetData>
    <row r="1" spans="1:9" x14ac:dyDescent="0.2">
      <c r="A1" s="13" t="s">
        <v>37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0" t="s">
        <v>38</v>
      </c>
      <c r="B3" s="16"/>
      <c r="C3" s="16"/>
      <c r="D3" s="16"/>
      <c r="E3" s="16"/>
      <c r="F3" s="16"/>
      <c r="G3" s="16"/>
      <c r="H3" s="16"/>
      <c r="I3" s="16"/>
    </row>
    <row r="4" spans="1:9" x14ac:dyDescent="0.2"/>
    <row r="5" spans="1:9" x14ac:dyDescent="0.2">
      <c r="A5" s="11" t="s">
        <v>0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3">
      <c r="A7" s="11" t="s">
        <v>85</v>
      </c>
      <c r="B7" s="11"/>
      <c r="C7" s="11"/>
      <c r="D7" s="11"/>
      <c r="E7" s="11"/>
      <c r="F7" s="11"/>
      <c r="G7" s="11"/>
      <c r="H7" s="11"/>
      <c r="I7" s="11"/>
    </row>
    <row r="8" spans="1:9" x14ac:dyDescent="0.2"/>
    <row r="9" spans="1:9" x14ac:dyDescent="0.2">
      <c r="A9" s="11" t="s">
        <v>2</v>
      </c>
      <c r="B9" s="11"/>
      <c r="C9" s="11"/>
      <c r="D9" s="11"/>
      <c r="E9" s="11"/>
      <c r="F9" s="11"/>
      <c r="G9" s="11"/>
      <c r="H9" s="11"/>
      <c r="I9" s="11"/>
    </row>
    <row r="10" spans="1:9" x14ac:dyDescent="0.2"/>
    <row r="11" spans="1:9" ht="15.75" x14ac:dyDescent="0.3">
      <c r="A11" s="11" t="s">
        <v>81</v>
      </c>
      <c r="B11" s="11"/>
      <c r="C11" s="11"/>
      <c r="D11" s="11"/>
      <c r="E11" s="11"/>
      <c r="F11" s="11"/>
      <c r="G11" s="11"/>
      <c r="H11" s="11"/>
      <c r="I11" s="11"/>
    </row>
    <row r="12" spans="1:9" ht="15.75" x14ac:dyDescent="0.3">
      <c r="A12" s="11" t="s">
        <v>3</v>
      </c>
      <c r="B12" s="11"/>
      <c r="C12" s="11"/>
      <c r="D12" s="11"/>
      <c r="E12" s="11"/>
      <c r="F12" s="11"/>
      <c r="G12" s="11"/>
      <c r="H12" s="11"/>
      <c r="I12" s="11"/>
    </row>
    <row r="13" spans="1:9" ht="15.75" x14ac:dyDescent="0.3">
      <c r="A13" s="11" t="s">
        <v>28</v>
      </c>
      <c r="B13" s="11"/>
      <c r="C13" s="11"/>
      <c r="D13" s="11"/>
      <c r="E13" s="11"/>
      <c r="F13" s="11"/>
      <c r="G13" s="11"/>
      <c r="H13" s="11"/>
      <c r="I13" s="11"/>
    </row>
    <row r="14" spans="1:9" ht="14.25" x14ac:dyDescent="0.2">
      <c r="A14" s="11" t="s">
        <v>5</v>
      </c>
      <c r="B14" s="11"/>
      <c r="C14" s="11"/>
      <c r="D14" s="11"/>
      <c r="E14" s="11"/>
      <c r="F14" s="11"/>
      <c r="G14" s="11"/>
      <c r="H14" s="11"/>
      <c r="I14" s="11"/>
    </row>
    <row r="15" spans="1:9" ht="15.75" x14ac:dyDescent="0.3">
      <c r="A15" s="11" t="s">
        <v>29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3">
      <c r="A16" s="11" t="s">
        <v>9</v>
      </c>
      <c r="B16" s="11"/>
      <c r="C16" s="11"/>
      <c r="D16" s="11"/>
      <c r="E16" s="11"/>
      <c r="F16" s="11"/>
      <c r="G16" s="11"/>
      <c r="H16" s="11"/>
      <c r="I16" s="11"/>
    </row>
    <row r="17" spans="1:9" ht="14.25" x14ac:dyDescent="0.2">
      <c r="A17" s="11" t="s">
        <v>10</v>
      </c>
      <c r="B17" s="11"/>
      <c r="C17" s="11"/>
      <c r="D17" s="11"/>
      <c r="E17" s="11"/>
      <c r="F17" s="11"/>
      <c r="G17" s="11"/>
      <c r="H17" s="11"/>
      <c r="I17" s="11"/>
    </row>
    <row r="18" spans="1:9" x14ac:dyDescent="0.2"/>
    <row r="19" spans="1:9" x14ac:dyDescent="0.2">
      <c r="A19" s="12" t="s">
        <v>93</v>
      </c>
      <c r="B19" s="12"/>
      <c r="C19" s="12"/>
      <c r="D19" s="12"/>
      <c r="E19" s="12"/>
      <c r="F19" s="12"/>
      <c r="G19" s="12"/>
      <c r="H19" s="12"/>
      <c r="I19" s="12"/>
    </row>
    <row r="20" spans="1:9" x14ac:dyDescent="0.2"/>
    <row r="21" spans="1:9" ht="15.75" x14ac:dyDescent="0.3">
      <c r="A21" s="11" t="s">
        <v>67</v>
      </c>
      <c r="B21" s="11"/>
      <c r="C21" s="11"/>
      <c r="D21" s="11"/>
      <c r="E21" s="11"/>
      <c r="F21" s="11"/>
      <c r="G21" s="11"/>
      <c r="H21" s="11"/>
      <c r="I21" s="1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15.75" x14ac:dyDescent="0.3">
      <c r="A23" s="11" t="s">
        <v>78</v>
      </c>
      <c r="B23" s="11"/>
      <c r="C23" s="11"/>
      <c r="D23" s="11"/>
      <c r="E23" s="11"/>
      <c r="F23" s="11"/>
      <c r="G23" s="11"/>
      <c r="H23" s="11"/>
      <c r="I23" s="11"/>
    </row>
    <row r="24" spans="1:9" ht="15.75" x14ac:dyDescent="0.3">
      <c r="A24" s="11" t="s">
        <v>79</v>
      </c>
      <c r="B24" s="11"/>
      <c r="C24" s="11"/>
      <c r="D24" s="11"/>
      <c r="E24" s="11"/>
      <c r="F24" s="11"/>
      <c r="G24" s="11"/>
      <c r="H24" s="11"/>
      <c r="I24" s="11"/>
    </row>
    <row r="25" spans="1:9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4">
        <v>3000</v>
      </c>
      <c r="B26" s="1"/>
      <c r="C26" s="1"/>
      <c r="D26" s="1"/>
      <c r="E26" s="1"/>
      <c r="F26" s="1"/>
      <c r="G26" s="1"/>
      <c r="H26" s="1"/>
      <c r="I26" s="1"/>
    </row>
    <row r="27" spans="1:9" x14ac:dyDescent="0.2"/>
    <row r="28" spans="1:9" ht="14.25" x14ac:dyDescent="0.2">
      <c r="A28" s="11" t="s">
        <v>80</v>
      </c>
      <c r="B28" s="11"/>
      <c r="C28" s="11"/>
      <c r="D28" s="11"/>
      <c r="E28" s="11"/>
      <c r="F28" s="11"/>
      <c r="G28" s="11"/>
      <c r="H28" s="11"/>
      <c r="I28" s="11"/>
    </row>
    <row r="29" spans="1:9" x14ac:dyDescent="0.2"/>
    <row r="30" spans="1:9" x14ac:dyDescent="0.2">
      <c r="A30" s="5">
        <v>7.0000000000000007E-2</v>
      </c>
    </row>
    <row r="31" spans="1:9" x14ac:dyDescent="0.2"/>
    <row r="32" spans="1:9" ht="15.75" x14ac:dyDescent="0.3">
      <c r="A32" s="11" t="s">
        <v>73</v>
      </c>
      <c r="B32" s="11"/>
      <c r="C32" s="11"/>
      <c r="D32" s="11"/>
      <c r="E32" s="11"/>
      <c r="F32" s="11"/>
      <c r="G32" s="11"/>
      <c r="H32" s="11"/>
      <c r="I32" s="11"/>
    </row>
    <row r="33" spans="1:9" x14ac:dyDescent="0.2">
      <c r="A33" s="11" t="s">
        <v>30</v>
      </c>
      <c r="B33" s="11"/>
      <c r="C33" s="11"/>
      <c r="D33" s="11"/>
      <c r="E33" s="11"/>
      <c r="F33" s="11"/>
      <c r="G33" s="11"/>
      <c r="H33" s="11"/>
      <c r="I33" s="11"/>
    </row>
    <row r="34" spans="1:9" x14ac:dyDescent="0.2"/>
    <row r="35" spans="1:9" x14ac:dyDescent="0.2">
      <c r="A35" s="3"/>
      <c r="B35" s="1"/>
      <c r="C35" s="1"/>
      <c r="D35" s="1"/>
      <c r="E35" s="1"/>
      <c r="F35" s="1"/>
      <c r="G35" s="1"/>
      <c r="H35" s="1"/>
      <c r="I35" s="1"/>
    </row>
    <row r="36" spans="1:9" ht="14.25" x14ac:dyDescent="0.2">
      <c r="A36" s="3"/>
      <c r="B36" s="1"/>
      <c r="C36" s="1" t="s">
        <v>74</v>
      </c>
      <c r="D36" s="1"/>
      <c r="E36" s="1" t="s">
        <v>83</v>
      </c>
      <c r="F36" s="1"/>
      <c r="G36" s="1"/>
      <c r="H36" s="1"/>
      <c r="I36" s="1"/>
    </row>
    <row r="37" spans="1:9" x14ac:dyDescent="0.2">
      <c r="A37" s="3" t="s">
        <v>31</v>
      </c>
      <c r="B37" s="1" t="s">
        <v>32</v>
      </c>
      <c r="C37" s="1" t="s">
        <v>75</v>
      </c>
      <c r="D37" s="1"/>
      <c r="E37" s="1" t="s">
        <v>82</v>
      </c>
      <c r="F37" s="1"/>
      <c r="G37" s="1"/>
      <c r="H37" s="1"/>
      <c r="I37" s="1"/>
    </row>
    <row r="38" spans="1:9" x14ac:dyDescent="0.2">
      <c r="A38" s="3">
        <v>1</v>
      </c>
      <c r="B38" s="1">
        <v>500000</v>
      </c>
      <c r="C38" s="1">
        <v>2020</v>
      </c>
      <c r="D38" s="1">
        <f>EXP(-A$30*A38)</f>
        <v>0.93239381990594827</v>
      </c>
      <c r="E38" s="1">
        <f>D38*B38</f>
        <v>466196.90995297412</v>
      </c>
      <c r="F38" s="1"/>
      <c r="G38" s="1"/>
      <c r="H38" s="1"/>
      <c r="I38" s="1"/>
    </row>
    <row r="39" spans="1:9" x14ac:dyDescent="0.2">
      <c r="A39" s="3">
        <v>2</v>
      </c>
      <c r="B39" s="1">
        <v>600000</v>
      </c>
      <c r="C39" s="1">
        <v>2019</v>
      </c>
      <c r="D39" s="1">
        <f t="shared" ref="D39:D87" si="0">EXP(-A$30*A39)</f>
        <v>0.86935823539880586</v>
      </c>
      <c r="E39" s="1">
        <f t="shared" ref="E39:E87" si="1">D39*B39</f>
        <v>521614.94123928354</v>
      </c>
      <c r="F39" s="1"/>
      <c r="G39" s="1"/>
      <c r="H39" s="1"/>
      <c r="I39" s="1"/>
    </row>
    <row r="40" spans="1:9" x14ac:dyDescent="0.2">
      <c r="A40" s="3">
        <v>3</v>
      </c>
      <c r="B40" s="1">
        <v>400000</v>
      </c>
      <c r="C40" s="1">
        <v>2018</v>
      </c>
      <c r="D40" s="1">
        <f t="shared" si="0"/>
        <v>0.81058424597018708</v>
      </c>
      <c r="E40" s="1">
        <f t="shared" si="1"/>
        <v>324233.69838807482</v>
      </c>
      <c r="F40" s="1"/>
      <c r="G40" s="1"/>
      <c r="H40" s="1"/>
      <c r="I40" s="1"/>
    </row>
    <row r="41" spans="1:9" x14ac:dyDescent="0.2">
      <c r="A41" s="3">
        <v>4</v>
      </c>
      <c r="B41" s="1">
        <v>500000</v>
      </c>
      <c r="C41" s="1">
        <v>2017</v>
      </c>
      <c r="D41" s="1">
        <f t="shared" si="0"/>
        <v>0.75578374145572547</v>
      </c>
      <c r="E41" s="1">
        <f t="shared" si="1"/>
        <v>377891.87072786276</v>
      </c>
      <c r="F41" s="1"/>
      <c r="G41" s="1"/>
      <c r="H41" s="1"/>
      <c r="I41" s="1"/>
    </row>
    <row r="42" spans="1:9" x14ac:dyDescent="0.2">
      <c r="A42" s="3"/>
      <c r="B42" s="1"/>
      <c r="C42" s="1"/>
      <c r="D42" s="1">
        <f t="shared" si="0"/>
        <v>1</v>
      </c>
      <c r="E42" s="1">
        <f t="shared" si="1"/>
        <v>0</v>
      </c>
      <c r="F42" s="1"/>
      <c r="G42" s="1"/>
      <c r="H42" s="1"/>
      <c r="I42" s="1"/>
    </row>
    <row r="43" spans="1:9" x14ac:dyDescent="0.2">
      <c r="A43" s="3"/>
      <c r="B43" s="1"/>
      <c r="C43" s="1"/>
      <c r="D43" s="1">
        <f t="shared" si="0"/>
        <v>1</v>
      </c>
      <c r="E43" s="1">
        <f t="shared" si="1"/>
        <v>0</v>
      </c>
      <c r="F43" s="1"/>
      <c r="G43" s="1"/>
      <c r="H43" s="1"/>
      <c r="I43" s="1"/>
    </row>
    <row r="44" spans="1:9" x14ac:dyDescent="0.2">
      <c r="A44" s="3"/>
      <c r="B44" s="1"/>
      <c r="C44" s="1"/>
      <c r="D44" s="1">
        <f t="shared" si="0"/>
        <v>1</v>
      </c>
      <c r="E44" s="1">
        <f t="shared" si="1"/>
        <v>0</v>
      </c>
      <c r="F44" s="1"/>
      <c r="G44" s="1"/>
      <c r="H44" s="1"/>
      <c r="I44" s="1"/>
    </row>
    <row r="45" spans="1:9" x14ac:dyDescent="0.2">
      <c r="A45" s="3"/>
      <c r="B45" s="1"/>
      <c r="C45" s="1"/>
      <c r="D45" s="1">
        <f t="shared" si="0"/>
        <v>1</v>
      </c>
      <c r="E45" s="1">
        <f t="shared" si="1"/>
        <v>0</v>
      </c>
      <c r="F45" s="1"/>
      <c r="G45" s="1"/>
      <c r="H45" s="1"/>
      <c r="I45" s="1"/>
    </row>
    <row r="46" spans="1:9" x14ac:dyDescent="0.2">
      <c r="A46" s="3"/>
      <c r="B46" s="1"/>
      <c r="C46" s="1"/>
      <c r="D46" s="1">
        <f t="shared" si="0"/>
        <v>1</v>
      </c>
      <c r="E46" s="1">
        <f t="shared" si="1"/>
        <v>0</v>
      </c>
      <c r="F46" s="1"/>
      <c r="G46" s="1"/>
      <c r="H46" s="1"/>
      <c r="I46" s="1"/>
    </row>
    <row r="47" spans="1:9" x14ac:dyDescent="0.2">
      <c r="A47" s="3"/>
      <c r="B47" s="1"/>
      <c r="C47" s="1"/>
      <c r="D47" s="1">
        <f t="shared" si="0"/>
        <v>1</v>
      </c>
      <c r="E47" s="1">
        <f t="shared" si="1"/>
        <v>0</v>
      </c>
      <c r="F47" s="1"/>
      <c r="G47" s="1"/>
      <c r="H47" s="1"/>
      <c r="I47" s="1"/>
    </row>
    <row r="48" spans="1:9" x14ac:dyDescent="0.2">
      <c r="A48" s="3"/>
      <c r="B48" s="1"/>
      <c r="C48" s="1"/>
      <c r="D48" s="1">
        <f t="shared" si="0"/>
        <v>1</v>
      </c>
      <c r="E48" s="1">
        <f t="shared" si="1"/>
        <v>0</v>
      </c>
      <c r="F48" s="1"/>
      <c r="G48" s="1"/>
      <c r="H48" s="1"/>
      <c r="I48" s="1"/>
    </row>
    <row r="49" spans="1:9" x14ac:dyDescent="0.2">
      <c r="A49" s="3"/>
      <c r="B49" s="1"/>
      <c r="C49" s="1"/>
      <c r="D49" s="1">
        <f t="shared" si="0"/>
        <v>1</v>
      </c>
      <c r="E49" s="1">
        <f t="shared" si="1"/>
        <v>0</v>
      </c>
      <c r="F49" s="1"/>
      <c r="G49" s="1"/>
      <c r="H49" s="1"/>
      <c r="I49" s="1"/>
    </row>
    <row r="50" spans="1:9" x14ac:dyDescent="0.2">
      <c r="A50" s="3"/>
      <c r="B50" s="1"/>
      <c r="C50" s="1"/>
      <c r="D50" s="1">
        <f t="shared" si="0"/>
        <v>1</v>
      </c>
      <c r="E50" s="1">
        <f t="shared" si="1"/>
        <v>0</v>
      </c>
      <c r="F50" s="1"/>
      <c r="G50" s="1"/>
      <c r="H50" s="1"/>
      <c r="I50" s="1"/>
    </row>
    <row r="51" spans="1:9" x14ac:dyDescent="0.2">
      <c r="A51" s="3"/>
      <c r="B51" s="1"/>
      <c r="C51" s="1"/>
      <c r="D51" s="1">
        <f t="shared" si="0"/>
        <v>1</v>
      </c>
      <c r="E51" s="1">
        <f t="shared" si="1"/>
        <v>0</v>
      </c>
      <c r="F51" s="1"/>
      <c r="G51" s="1"/>
      <c r="H51" s="1"/>
      <c r="I51" s="1"/>
    </row>
    <row r="52" spans="1:9" x14ac:dyDescent="0.2">
      <c r="A52" s="3"/>
      <c r="B52" s="1"/>
      <c r="C52" s="1"/>
      <c r="D52" s="1">
        <f t="shared" si="0"/>
        <v>1</v>
      </c>
      <c r="E52" s="1">
        <f t="shared" si="1"/>
        <v>0</v>
      </c>
      <c r="F52" s="1"/>
      <c r="G52" s="1"/>
      <c r="H52" s="1"/>
      <c r="I52" s="1"/>
    </row>
    <row r="53" spans="1:9" x14ac:dyDescent="0.2">
      <c r="A53" s="3"/>
      <c r="B53" s="1"/>
      <c r="C53" s="1"/>
      <c r="D53" s="1">
        <f t="shared" si="0"/>
        <v>1</v>
      </c>
      <c r="E53" s="1">
        <f t="shared" si="1"/>
        <v>0</v>
      </c>
      <c r="F53" s="1"/>
      <c r="G53" s="1"/>
      <c r="H53" s="1"/>
      <c r="I53" s="1"/>
    </row>
    <row r="54" spans="1:9" x14ac:dyDescent="0.2">
      <c r="A54" s="3"/>
      <c r="B54" s="1"/>
      <c r="C54" s="1"/>
      <c r="D54" s="1">
        <f t="shared" si="0"/>
        <v>1</v>
      </c>
      <c r="E54" s="1">
        <f t="shared" si="1"/>
        <v>0</v>
      </c>
      <c r="F54" s="1"/>
      <c r="G54" s="1"/>
      <c r="H54" s="1"/>
      <c r="I54" s="1"/>
    </row>
    <row r="55" spans="1:9" x14ac:dyDescent="0.2">
      <c r="A55" s="3"/>
      <c r="B55" s="1"/>
      <c r="C55" s="1"/>
      <c r="D55" s="1">
        <f t="shared" si="0"/>
        <v>1</v>
      </c>
      <c r="E55" s="1">
        <f t="shared" si="1"/>
        <v>0</v>
      </c>
      <c r="F55" s="1"/>
      <c r="G55" s="1"/>
      <c r="H55" s="1"/>
      <c r="I55" s="1"/>
    </row>
    <row r="56" spans="1:9" x14ac:dyDescent="0.2">
      <c r="A56" s="3"/>
      <c r="B56" s="1"/>
      <c r="C56" s="1"/>
      <c r="D56" s="1">
        <f t="shared" si="0"/>
        <v>1</v>
      </c>
      <c r="E56" s="1">
        <f t="shared" si="1"/>
        <v>0</v>
      </c>
      <c r="F56" s="1"/>
      <c r="G56" s="1"/>
      <c r="H56" s="1"/>
      <c r="I56" s="1"/>
    </row>
    <row r="57" spans="1:9" x14ac:dyDescent="0.2">
      <c r="A57" s="3"/>
      <c r="B57" s="1"/>
      <c r="C57" s="1"/>
      <c r="D57" s="1">
        <f t="shared" si="0"/>
        <v>1</v>
      </c>
      <c r="E57" s="1">
        <f t="shared" si="1"/>
        <v>0</v>
      </c>
      <c r="F57" s="1"/>
      <c r="G57" s="1"/>
      <c r="H57" s="1"/>
      <c r="I57" s="1"/>
    </row>
    <row r="58" spans="1:9" x14ac:dyDescent="0.2">
      <c r="A58" s="3"/>
      <c r="B58" s="1"/>
      <c r="C58" s="1"/>
      <c r="D58" s="1">
        <f t="shared" si="0"/>
        <v>1</v>
      </c>
      <c r="E58" s="1">
        <f t="shared" si="1"/>
        <v>0</v>
      </c>
      <c r="F58" s="1"/>
      <c r="G58" s="1"/>
      <c r="H58" s="1"/>
      <c r="I58" s="1"/>
    </row>
    <row r="59" spans="1:9" x14ac:dyDescent="0.2">
      <c r="A59" s="3"/>
      <c r="B59" s="1"/>
      <c r="C59" s="1"/>
      <c r="D59" s="1">
        <f t="shared" si="0"/>
        <v>1</v>
      </c>
      <c r="E59" s="1">
        <f t="shared" si="1"/>
        <v>0</v>
      </c>
      <c r="F59" s="1"/>
      <c r="G59" s="1"/>
      <c r="H59" s="1"/>
      <c r="I59" s="1"/>
    </row>
    <row r="60" spans="1:9" x14ac:dyDescent="0.2">
      <c r="A60" s="3"/>
      <c r="B60" s="1"/>
      <c r="C60" s="1"/>
      <c r="D60" s="1">
        <f t="shared" si="0"/>
        <v>1</v>
      </c>
      <c r="E60" s="1">
        <f t="shared" si="1"/>
        <v>0</v>
      </c>
      <c r="F60" s="1"/>
      <c r="G60" s="1"/>
      <c r="H60" s="1"/>
      <c r="I60" s="1"/>
    </row>
    <row r="61" spans="1:9" x14ac:dyDescent="0.2">
      <c r="A61" s="3"/>
      <c r="B61" s="1"/>
      <c r="C61" s="1"/>
      <c r="D61" s="1">
        <f t="shared" si="0"/>
        <v>1</v>
      </c>
      <c r="E61" s="1">
        <f t="shared" si="1"/>
        <v>0</v>
      </c>
      <c r="F61" s="1"/>
      <c r="G61" s="1"/>
      <c r="H61" s="1"/>
      <c r="I61" s="1"/>
    </row>
    <row r="62" spans="1:9" x14ac:dyDescent="0.2">
      <c r="A62" s="3"/>
      <c r="B62" s="1"/>
      <c r="C62" s="1"/>
      <c r="D62" s="1">
        <f t="shared" si="0"/>
        <v>1</v>
      </c>
      <c r="E62" s="1">
        <f t="shared" si="1"/>
        <v>0</v>
      </c>
      <c r="F62" s="1"/>
      <c r="G62" s="1"/>
      <c r="H62" s="1"/>
      <c r="I62" s="1"/>
    </row>
    <row r="63" spans="1:9" x14ac:dyDescent="0.2">
      <c r="A63" s="3"/>
      <c r="B63" s="1"/>
      <c r="C63" s="1"/>
      <c r="D63" s="1">
        <f t="shared" si="0"/>
        <v>1</v>
      </c>
      <c r="E63" s="1">
        <f t="shared" si="1"/>
        <v>0</v>
      </c>
      <c r="F63" s="1"/>
      <c r="G63" s="1"/>
      <c r="H63" s="1"/>
      <c r="I63" s="1"/>
    </row>
    <row r="64" spans="1:9" x14ac:dyDescent="0.2">
      <c r="A64" s="3"/>
      <c r="B64" s="1"/>
      <c r="C64" s="1"/>
      <c r="D64" s="1">
        <f t="shared" si="0"/>
        <v>1</v>
      </c>
      <c r="E64" s="1">
        <f t="shared" si="1"/>
        <v>0</v>
      </c>
      <c r="F64" s="1"/>
      <c r="G64" s="1"/>
      <c r="H64" s="1"/>
      <c r="I64" s="1"/>
    </row>
    <row r="65" spans="1:9" x14ac:dyDescent="0.2">
      <c r="A65" s="3"/>
      <c r="B65" s="1"/>
      <c r="C65" s="1"/>
      <c r="D65" s="1">
        <f t="shared" si="0"/>
        <v>1</v>
      </c>
      <c r="E65" s="1">
        <f t="shared" si="1"/>
        <v>0</v>
      </c>
      <c r="F65" s="1"/>
      <c r="G65" s="1"/>
      <c r="H65" s="1"/>
      <c r="I65" s="1"/>
    </row>
    <row r="66" spans="1:9" x14ac:dyDescent="0.2">
      <c r="A66" s="3"/>
      <c r="B66" s="1"/>
      <c r="C66" s="1"/>
      <c r="D66" s="1">
        <f t="shared" si="0"/>
        <v>1</v>
      </c>
      <c r="E66" s="1">
        <f t="shared" si="1"/>
        <v>0</v>
      </c>
      <c r="F66" s="1"/>
      <c r="G66" s="1"/>
      <c r="H66" s="1"/>
      <c r="I66" s="1"/>
    </row>
    <row r="67" spans="1:9" x14ac:dyDescent="0.2">
      <c r="A67" s="3"/>
      <c r="B67" s="1"/>
      <c r="C67" s="1"/>
      <c r="D67" s="1">
        <f t="shared" si="0"/>
        <v>1</v>
      </c>
      <c r="E67" s="1">
        <f t="shared" si="1"/>
        <v>0</v>
      </c>
      <c r="F67" s="1"/>
      <c r="G67" s="1"/>
      <c r="H67" s="1"/>
      <c r="I67" s="1"/>
    </row>
    <row r="68" spans="1:9" x14ac:dyDescent="0.2">
      <c r="A68" s="3"/>
      <c r="B68" s="1"/>
      <c r="C68" s="1"/>
      <c r="D68" s="1">
        <f t="shared" si="0"/>
        <v>1</v>
      </c>
      <c r="E68" s="1">
        <f t="shared" si="1"/>
        <v>0</v>
      </c>
      <c r="F68" s="1"/>
      <c r="G68" s="1"/>
      <c r="H68" s="1"/>
      <c r="I68" s="1"/>
    </row>
    <row r="69" spans="1:9" x14ac:dyDescent="0.2">
      <c r="A69" s="3"/>
      <c r="B69" s="1"/>
      <c r="C69" s="1"/>
      <c r="D69" s="1">
        <f t="shared" si="0"/>
        <v>1</v>
      </c>
      <c r="E69" s="1">
        <f t="shared" si="1"/>
        <v>0</v>
      </c>
      <c r="F69" s="1"/>
      <c r="G69" s="1"/>
      <c r="H69" s="1"/>
      <c r="I69" s="1"/>
    </row>
    <row r="70" spans="1:9" x14ac:dyDescent="0.2">
      <c r="A70" s="3"/>
      <c r="B70" s="1"/>
      <c r="C70" s="1"/>
      <c r="D70" s="1">
        <f t="shared" si="0"/>
        <v>1</v>
      </c>
      <c r="E70" s="1">
        <f t="shared" si="1"/>
        <v>0</v>
      </c>
      <c r="F70" s="1"/>
      <c r="G70" s="1"/>
      <c r="H70" s="1"/>
      <c r="I70" s="1"/>
    </row>
    <row r="71" spans="1:9" x14ac:dyDescent="0.2">
      <c r="A71" s="3"/>
      <c r="B71" s="1"/>
      <c r="C71" s="1"/>
      <c r="D71" s="1">
        <f t="shared" si="0"/>
        <v>1</v>
      </c>
      <c r="E71" s="1">
        <f t="shared" si="1"/>
        <v>0</v>
      </c>
      <c r="F71" s="1"/>
      <c r="G71" s="1"/>
      <c r="H71" s="1"/>
      <c r="I71" s="1"/>
    </row>
    <row r="72" spans="1:9" x14ac:dyDescent="0.2">
      <c r="A72" s="3"/>
      <c r="B72" s="1"/>
      <c r="C72" s="1"/>
      <c r="D72" s="1">
        <f t="shared" si="0"/>
        <v>1</v>
      </c>
      <c r="E72" s="1">
        <f t="shared" si="1"/>
        <v>0</v>
      </c>
      <c r="F72" s="1"/>
      <c r="G72" s="1"/>
      <c r="H72" s="1"/>
      <c r="I72" s="1"/>
    </row>
    <row r="73" spans="1:9" x14ac:dyDescent="0.2">
      <c r="A73" s="3"/>
      <c r="B73" s="1"/>
      <c r="C73" s="1"/>
      <c r="D73" s="1">
        <f t="shared" si="0"/>
        <v>1</v>
      </c>
      <c r="E73" s="1">
        <f t="shared" si="1"/>
        <v>0</v>
      </c>
      <c r="F73" s="1"/>
      <c r="G73" s="1"/>
      <c r="H73" s="1"/>
      <c r="I73" s="1"/>
    </row>
    <row r="74" spans="1:9" x14ac:dyDescent="0.2">
      <c r="A74" s="3"/>
      <c r="B74" s="1"/>
      <c r="C74" s="1"/>
      <c r="D74" s="1">
        <f t="shared" si="0"/>
        <v>1</v>
      </c>
      <c r="E74" s="1">
        <f t="shared" si="1"/>
        <v>0</v>
      </c>
      <c r="F74" s="1"/>
      <c r="G74" s="1"/>
      <c r="H74" s="1"/>
      <c r="I74" s="1"/>
    </row>
    <row r="75" spans="1:9" x14ac:dyDescent="0.2">
      <c r="A75" s="3"/>
      <c r="B75" s="1"/>
      <c r="C75" s="1"/>
      <c r="D75" s="1">
        <f t="shared" si="0"/>
        <v>1</v>
      </c>
      <c r="E75" s="1">
        <f t="shared" si="1"/>
        <v>0</v>
      </c>
      <c r="F75" s="1"/>
      <c r="G75" s="1"/>
      <c r="H75" s="1"/>
      <c r="I75" s="1"/>
    </row>
    <row r="76" spans="1:9" x14ac:dyDescent="0.2">
      <c r="A76" s="3"/>
      <c r="B76" s="1"/>
      <c r="C76" s="1"/>
      <c r="D76" s="1">
        <f t="shared" si="0"/>
        <v>1</v>
      </c>
      <c r="E76" s="1">
        <f t="shared" si="1"/>
        <v>0</v>
      </c>
      <c r="F76" s="1"/>
      <c r="G76" s="1"/>
      <c r="H76" s="1"/>
      <c r="I76" s="1"/>
    </row>
    <row r="77" spans="1:9" x14ac:dyDescent="0.2">
      <c r="A77" s="3"/>
      <c r="B77" s="1"/>
      <c r="C77" s="1"/>
      <c r="D77" s="1">
        <f t="shared" si="0"/>
        <v>1</v>
      </c>
      <c r="E77" s="1">
        <f t="shared" si="1"/>
        <v>0</v>
      </c>
      <c r="F77" s="1"/>
      <c r="G77" s="1"/>
      <c r="H77" s="1"/>
      <c r="I77" s="1"/>
    </row>
    <row r="78" spans="1:9" x14ac:dyDescent="0.2">
      <c r="A78" s="3"/>
      <c r="B78" s="1"/>
      <c r="C78" s="1"/>
      <c r="D78" s="1">
        <f t="shared" si="0"/>
        <v>1</v>
      </c>
      <c r="E78" s="1">
        <f t="shared" si="1"/>
        <v>0</v>
      </c>
      <c r="F78" s="1"/>
      <c r="G78" s="1"/>
      <c r="H78" s="1"/>
      <c r="I78" s="1"/>
    </row>
    <row r="79" spans="1:9" x14ac:dyDescent="0.2">
      <c r="A79" s="3"/>
      <c r="B79" s="1"/>
      <c r="C79" s="1"/>
      <c r="D79" s="1">
        <f t="shared" si="0"/>
        <v>1</v>
      </c>
      <c r="E79" s="1">
        <f t="shared" si="1"/>
        <v>0</v>
      </c>
      <c r="F79" s="1"/>
      <c r="G79" s="1"/>
      <c r="H79" s="1"/>
      <c r="I79" s="1"/>
    </row>
    <row r="80" spans="1:9" x14ac:dyDescent="0.2">
      <c r="A80" s="3"/>
      <c r="B80" s="1"/>
      <c r="C80" s="1"/>
      <c r="D80" s="1">
        <f t="shared" si="0"/>
        <v>1</v>
      </c>
      <c r="E80" s="1">
        <f t="shared" si="1"/>
        <v>0</v>
      </c>
      <c r="F80" s="1"/>
      <c r="G80" s="1"/>
      <c r="H80" s="1"/>
      <c r="I80" s="1"/>
    </row>
    <row r="81" spans="1:9" x14ac:dyDescent="0.2">
      <c r="A81" s="3"/>
      <c r="B81" s="1"/>
      <c r="C81" s="1"/>
      <c r="D81" s="1">
        <f t="shared" si="0"/>
        <v>1</v>
      </c>
      <c r="E81" s="1">
        <f t="shared" si="1"/>
        <v>0</v>
      </c>
      <c r="F81" s="1"/>
      <c r="G81" s="1"/>
      <c r="H81" s="1"/>
      <c r="I81" s="1"/>
    </row>
    <row r="82" spans="1:9" x14ac:dyDescent="0.2">
      <c r="A82" s="3"/>
      <c r="B82" s="1"/>
      <c r="C82" s="1"/>
      <c r="D82" s="1">
        <f t="shared" si="0"/>
        <v>1</v>
      </c>
      <c r="E82" s="1">
        <f t="shared" si="1"/>
        <v>0</v>
      </c>
      <c r="F82" s="1"/>
      <c r="G82" s="1"/>
      <c r="H82" s="1"/>
      <c r="I82" s="1"/>
    </row>
    <row r="83" spans="1:9" x14ac:dyDescent="0.2">
      <c r="A83" s="3"/>
      <c r="B83" s="1"/>
      <c r="C83" s="1"/>
      <c r="D83" s="1">
        <f t="shared" si="0"/>
        <v>1</v>
      </c>
      <c r="E83" s="1">
        <f t="shared" si="1"/>
        <v>0</v>
      </c>
      <c r="F83" s="1"/>
      <c r="G83" s="1"/>
      <c r="H83" s="1"/>
      <c r="I83" s="1"/>
    </row>
    <row r="84" spans="1:9" x14ac:dyDescent="0.2">
      <c r="A84" s="3"/>
      <c r="B84" s="1"/>
      <c r="C84" s="1"/>
      <c r="D84" s="1">
        <f t="shared" si="0"/>
        <v>1</v>
      </c>
      <c r="E84" s="1">
        <f t="shared" si="1"/>
        <v>0</v>
      </c>
      <c r="F84" s="1"/>
      <c r="G84" s="1"/>
      <c r="H84" s="1"/>
      <c r="I84" s="1"/>
    </row>
    <row r="85" spans="1:9" x14ac:dyDescent="0.2">
      <c r="A85" s="3"/>
      <c r="B85" s="1"/>
      <c r="C85" s="1"/>
      <c r="D85" s="1">
        <f t="shared" si="0"/>
        <v>1</v>
      </c>
      <c r="E85" s="1">
        <f t="shared" si="1"/>
        <v>0</v>
      </c>
      <c r="F85" s="1"/>
      <c r="G85" s="1"/>
      <c r="H85" s="1"/>
      <c r="I85" s="1"/>
    </row>
    <row r="86" spans="1:9" x14ac:dyDescent="0.2">
      <c r="A86" s="3"/>
      <c r="B86" s="1"/>
      <c r="C86" s="1"/>
      <c r="D86" s="1">
        <f t="shared" si="0"/>
        <v>1</v>
      </c>
      <c r="E86" s="1">
        <f t="shared" si="1"/>
        <v>0</v>
      </c>
      <c r="F86" s="1"/>
      <c r="G86" s="1"/>
      <c r="H86" s="1"/>
      <c r="I86" s="1"/>
    </row>
    <row r="87" spans="1:9" x14ac:dyDescent="0.2">
      <c r="A87" s="3"/>
      <c r="B87" s="1"/>
      <c r="C87" s="1"/>
      <c r="D87" s="1">
        <f t="shared" si="0"/>
        <v>1</v>
      </c>
      <c r="E87" s="1">
        <f t="shared" si="1"/>
        <v>0</v>
      </c>
      <c r="F87" s="1"/>
      <c r="G87" s="1"/>
      <c r="H87" s="1"/>
      <c r="I87" s="1"/>
    </row>
    <row r="88" spans="1:9" x14ac:dyDescent="0.2">
      <c r="A88" s="3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3">
        <f>SUM(E38:E87)</f>
        <v>1689937.4203081951</v>
      </c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3"/>
      <c r="B90" s="1"/>
      <c r="C90" s="1"/>
      <c r="D90" s="1"/>
      <c r="E90" s="1"/>
      <c r="F90" s="1"/>
      <c r="G90" s="1"/>
      <c r="H90" s="1"/>
      <c r="I90" s="1"/>
    </row>
    <row r="91" spans="1:9" ht="15.75" x14ac:dyDescent="0.3">
      <c r="A91" s="18" t="s">
        <v>36</v>
      </c>
      <c r="B91" s="18"/>
      <c r="C91" s="18"/>
      <c r="D91" s="18"/>
      <c r="E91" s="18"/>
      <c r="F91" s="18"/>
      <c r="G91" s="18"/>
      <c r="H91" s="18"/>
      <c r="I91" s="18"/>
    </row>
    <row r="92" spans="1:9" x14ac:dyDescent="0.2">
      <c r="A92" s="3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8">
        <f>2*A30*170*A26*3.6*10^-9*A89</f>
        <v>434.38151451601846</v>
      </c>
      <c r="B93" s="18"/>
      <c r="C93" s="18"/>
      <c r="D93" s="18"/>
      <c r="E93" s="18"/>
      <c r="F93" s="18"/>
      <c r="G93" s="18"/>
      <c r="H93" s="18"/>
      <c r="I93" s="18"/>
    </row>
    <row r="94" spans="1:9" x14ac:dyDescent="0.2">
      <c r="A94" s="3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3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3"/>
      <c r="B96" s="1"/>
      <c r="C96" s="1"/>
      <c r="D96" s="1"/>
      <c r="E96" s="1"/>
      <c r="F96" s="1"/>
      <c r="G96" s="1"/>
      <c r="H96" s="1"/>
      <c r="I96" s="1"/>
    </row>
    <row r="97" spans="1:9" x14ac:dyDescent="0.2"/>
    <row r="98" spans="1:9" ht="15.75" x14ac:dyDescent="0.3">
      <c r="A98" s="12" t="s">
        <v>87</v>
      </c>
      <c r="B98" s="12"/>
      <c r="C98" s="12"/>
      <c r="D98" s="12"/>
      <c r="E98" s="12"/>
      <c r="F98" s="12"/>
      <c r="G98" s="12"/>
      <c r="H98" s="12"/>
      <c r="I98" s="12"/>
    </row>
    <row r="99" spans="1:9" ht="15.75" x14ac:dyDescent="0.3">
      <c r="A99" s="11" t="s">
        <v>72</v>
      </c>
      <c r="B99" s="11"/>
      <c r="C99" s="11"/>
      <c r="D99" s="11"/>
      <c r="E99" s="11"/>
      <c r="F99" s="11"/>
      <c r="G99" s="11"/>
      <c r="H99" s="11"/>
      <c r="I99" s="11"/>
    </row>
    <row r="100" spans="1:9" x14ac:dyDescent="0.2">
      <c r="A100" s="11" t="s">
        <v>71</v>
      </c>
      <c r="B100" s="11"/>
      <c r="C100" s="11"/>
      <c r="D100" s="11"/>
      <c r="E100" s="11"/>
      <c r="F100" s="11"/>
      <c r="G100" s="11"/>
      <c r="H100" s="11"/>
      <c r="I100" s="11"/>
    </row>
    <row r="101" spans="1:9" x14ac:dyDescent="0.2"/>
    <row r="102" spans="1:9" ht="15.75" x14ac:dyDescent="0.3">
      <c r="A102" s="12" t="s">
        <v>89</v>
      </c>
      <c r="B102" s="12"/>
      <c r="C102" s="12"/>
      <c r="D102" s="12"/>
      <c r="E102" s="12"/>
      <c r="F102" s="12"/>
      <c r="G102" s="12"/>
      <c r="H102" s="12"/>
      <c r="I102" s="12"/>
    </row>
    <row r="103" spans="1:9" x14ac:dyDescent="0.2">
      <c r="A103" s="12" t="s">
        <v>86</v>
      </c>
      <c r="B103" s="12"/>
      <c r="C103" s="12"/>
      <c r="D103" s="12"/>
      <c r="E103" s="12"/>
      <c r="F103" s="12"/>
      <c r="G103" s="12"/>
      <c r="H103" s="12"/>
      <c r="I103" s="12"/>
    </row>
    <row r="104" spans="1:9" x14ac:dyDescent="0.2">
      <c r="A104" s="11" t="s">
        <v>24</v>
      </c>
      <c r="B104" s="11"/>
      <c r="C104" s="11"/>
      <c r="D104" s="11"/>
      <c r="E104" s="11"/>
      <c r="F104" s="11"/>
      <c r="G104" s="11"/>
      <c r="H104" s="11"/>
      <c r="I104" s="11"/>
    </row>
    <row r="105" spans="1:9" x14ac:dyDescent="0.2"/>
  </sheetData>
  <customSheetViews>
    <customSheetView guid="{F71902D0-2E42-4555-B72C-5CF334122B9D}">
      <selection activeCell="A102" sqref="A102:I103"/>
      <pageMargins left="0.75" right="0.75" top="1" bottom="1" header="0.5" footer="0.5"/>
      <pageSetup orientation="portrait" r:id="rId1"/>
      <headerFooter alignWithMargins="0"/>
    </customSheetView>
    <customSheetView guid="{A47F9E86-0B89-4643-8F9B-C896CB677A62}">
      <selection activeCell="M7" sqref="M7"/>
      <pageMargins left="0.75" right="0.75" top="1" bottom="1" header="0.5" footer="0.5"/>
      <pageSetup orientation="portrait" r:id="rId2"/>
      <headerFooter alignWithMargins="0"/>
    </customSheetView>
  </customSheetViews>
  <mergeCells count="28">
    <mergeCell ref="A1:I1"/>
    <mergeCell ref="A2:I2"/>
    <mergeCell ref="A3:I3"/>
    <mergeCell ref="A5:I5"/>
    <mergeCell ref="A7:I7"/>
    <mergeCell ref="A9:I9"/>
    <mergeCell ref="A11:I11"/>
    <mergeCell ref="A12:I12"/>
    <mergeCell ref="A13:I13"/>
    <mergeCell ref="A14:I14"/>
    <mergeCell ref="A15:I15"/>
    <mergeCell ref="A16:I16"/>
    <mergeCell ref="A17:I17"/>
    <mergeCell ref="A19:I19"/>
    <mergeCell ref="A21:I21"/>
    <mergeCell ref="A23:I23"/>
    <mergeCell ref="A24:I24"/>
    <mergeCell ref="A32:I32"/>
    <mergeCell ref="A33:I33"/>
    <mergeCell ref="A28:I28"/>
    <mergeCell ref="A102:I102"/>
    <mergeCell ref="A103:I103"/>
    <mergeCell ref="A104:I104"/>
    <mergeCell ref="A91:I91"/>
    <mergeCell ref="A93:I93"/>
    <mergeCell ref="A98:I98"/>
    <mergeCell ref="A99:I99"/>
    <mergeCell ref="A100:I100"/>
  </mergeCells>
  <phoneticPr fontId="2" type="noConversion"/>
  <pageMargins left="0.75" right="0.75" top="1" bottom="1" header="0.5" footer="0.5"/>
  <pageSetup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opLeftCell="A2" workbookViewId="0">
      <selection activeCell="XFD1" sqref="XFD1"/>
    </sheetView>
  </sheetViews>
  <sheetFormatPr defaultRowHeight="12.75" x14ac:dyDescent="0.2"/>
  <sheetData/>
  <customSheetViews>
    <customSheetView guid="{F71902D0-2E42-4555-B72C-5CF334122B9D}">
      <pageMargins left="0.75" right="0.75" top="1" bottom="1" header="0.5" footer="0.5"/>
      <headerFooter alignWithMargins="0"/>
    </customSheetView>
    <customSheetView guid="{A47F9E86-0B89-4643-8F9B-C896CB677A62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CC29E-B866-4392-9B51-7A700B977D1C}">
  <dimension ref="A1"/>
  <sheetViews>
    <sheetView topLeftCell="XEJ1" workbookViewId="0">
      <selection activeCell="XFD1" sqref="XFD1"/>
    </sheetView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XEJ1" workbookViewId="0">
      <selection activeCell="XFD1" sqref="XFD1"/>
    </sheetView>
  </sheetViews>
  <sheetFormatPr defaultRowHeight="12.75" x14ac:dyDescent="0.2"/>
  <sheetData/>
  <customSheetViews>
    <customSheetView guid="{F71902D0-2E42-4555-B72C-5CF334122B9D}">
      <pageMargins left="0.75" right="0.75" top="1" bottom="1" header="0.5" footer="0.5"/>
      <headerFooter alignWithMargins="0"/>
    </customSheetView>
    <customSheetView guid="{A47F9E86-0B89-4643-8F9B-C896CB677A62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5504A-47AC-40DC-87CB-358629295B9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XFD1" sqref="XFD1"/>
    </sheetView>
  </sheetViews>
  <sheetFormatPr defaultRowHeight="12.75" x14ac:dyDescent="0.2"/>
  <sheetData/>
  <customSheetViews>
    <customSheetView guid="{F71902D0-2E42-4555-B72C-5CF334122B9D}">
      <pageMargins left="0.75" right="0.75" top="1" bottom="1" header="0.5" footer="0.5"/>
      <headerFooter alignWithMargins="0"/>
    </customSheetView>
    <customSheetView guid="{A47F9E86-0B89-4643-8F9B-C896CB677A62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XFD1" sqref="XFD1"/>
    </sheetView>
  </sheetViews>
  <sheetFormatPr defaultRowHeight="12.75" x14ac:dyDescent="0.2"/>
  <sheetData/>
  <customSheetViews>
    <customSheetView guid="{F71902D0-2E42-4555-B72C-5CF334122B9D}">
      <pageMargins left="0.75" right="0.75" top="1" bottom="1" header="0.5" footer="0.5"/>
      <headerFooter alignWithMargins="0"/>
    </customSheetView>
    <customSheetView guid="{A47F9E86-0B89-4643-8F9B-C896CB677A62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XFD1" sqref="XFD1"/>
    </sheetView>
  </sheetViews>
  <sheetFormatPr defaultRowHeight="12.75" x14ac:dyDescent="0.2"/>
  <sheetData/>
  <customSheetViews>
    <customSheetView guid="{F71902D0-2E42-4555-B72C-5CF334122B9D}">
      <pageMargins left="0.75" right="0.75" top="1" bottom="1" header="0.5" footer="0.5"/>
      <headerFooter alignWithMargins="0"/>
    </customSheetView>
    <customSheetView guid="{A47F9E86-0B89-4643-8F9B-C896CB677A62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XFD1" sqref="XFD1"/>
    </sheetView>
  </sheetViews>
  <sheetFormatPr defaultRowHeight="12.75" x14ac:dyDescent="0.2"/>
  <sheetData/>
  <customSheetViews>
    <customSheetView guid="{F71902D0-2E42-4555-B72C-5CF334122B9D}">
      <selection activeCell="G33" sqref="G33"/>
      <pageMargins left="0.75" right="0.75" top="1" bottom="1" header="0.5" footer="0.5"/>
      <headerFooter alignWithMargins="0"/>
    </customSheetView>
    <customSheetView guid="{A47F9E86-0B89-4643-8F9B-C896CB677A62}">
      <selection activeCell="G33" sqref="G33"/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topLeftCell="A28" workbookViewId="0">
      <selection activeCell="XFD1" sqref="XFD1"/>
    </sheetView>
  </sheetViews>
  <sheetFormatPr defaultColWidth="0" defaultRowHeight="12.75" zeroHeight="1" x14ac:dyDescent="0.2"/>
  <cols>
    <col min="1" max="9" width="9.140625" customWidth="1"/>
    <col min="10" max="16384" width="9.140625" hidden="1"/>
  </cols>
  <sheetData>
    <row r="1" spans="1:9" x14ac:dyDescent="0.2">
      <c r="A1" s="13" t="s">
        <v>15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0" t="s">
        <v>8</v>
      </c>
      <c r="B3" s="16"/>
      <c r="C3" s="16"/>
      <c r="D3" s="16"/>
      <c r="E3" s="16"/>
      <c r="F3" s="16"/>
      <c r="G3" s="16"/>
      <c r="H3" s="16"/>
      <c r="I3" s="16"/>
    </row>
    <row r="4" spans="1:9" x14ac:dyDescent="0.2"/>
    <row r="5" spans="1:9" x14ac:dyDescent="0.2">
      <c r="A5" s="11" t="s">
        <v>0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3">
      <c r="A7" s="11" t="s">
        <v>1</v>
      </c>
      <c r="B7" s="11"/>
      <c r="C7" s="11"/>
      <c r="D7" s="11"/>
      <c r="E7" s="11"/>
      <c r="F7" s="11"/>
      <c r="G7" s="11"/>
      <c r="H7" s="11"/>
      <c r="I7" s="11"/>
    </row>
    <row r="8" spans="1:9" x14ac:dyDescent="0.2"/>
    <row r="9" spans="1:9" x14ac:dyDescent="0.2">
      <c r="A9" s="11" t="s">
        <v>2</v>
      </c>
      <c r="B9" s="11"/>
      <c r="C9" s="11"/>
      <c r="D9" s="11"/>
      <c r="E9" s="11"/>
      <c r="F9" s="11"/>
      <c r="G9" s="11"/>
      <c r="H9" s="11"/>
      <c r="I9" s="11"/>
    </row>
    <row r="10" spans="1:9" x14ac:dyDescent="0.2"/>
    <row r="11" spans="1:9" ht="15.75" x14ac:dyDescent="0.3">
      <c r="A11" s="11" t="s">
        <v>40</v>
      </c>
      <c r="B11" s="11"/>
      <c r="C11" s="11"/>
      <c r="D11" s="11"/>
      <c r="E11" s="11"/>
      <c r="F11" s="11"/>
      <c r="G11" s="11"/>
      <c r="H11" s="11"/>
      <c r="I11" s="11"/>
    </row>
    <row r="12" spans="1:9" ht="15.75" x14ac:dyDescent="0.3">
      <c r="A12" s="11" t="s">
        <v>3</v>
      </c>
      <c r="B12" s="11"/>
      <c r="C12" s="11"/>
      <c r="D12" s="11"/>
      <c r="E12" s="11"/>
      <c r="F12" s="11"/>
      <c r="G12" s="11"/>
      <c r="H12" s="11"/>
      <c r="I12" s="11"/>
    </row>
    <row r="13" spans="1:9" x14ac:dyDescent="0.2">
      <c r="A13" s="11" t="s">
        <v>4</v>
      </c>
      <c r="B13" s="11"/>
      <c r="C13" s="11"/>
      <c r="D13" s="11"/>
      <c r="E13" s="11"/>
      <c r="F13" s="11"/>
      <c r="G13" s="11"/>
      <c r="H13" s="11"/>
      <c r="I13" s="11"/>
    </row>
    <row r="14" spans="1:9" ht="14.25" x14ac:dyDescent="0.2">
      <c r="A14" s="11" t="s">
        <v>5</v>
      </c>
      <c r="B14" s="11"/>
      <c r="C14" s="11"/>
      <c r="D14" s="11"/>
      <c r="E14" s="11"/>
      <c r="F14" s="11"/>
      <c r="G14" s="11"/>
      <c r="H14" s="11"/>
      <c r="I14" s="11"/>
    </row>
    <row r="15" spans="1:9" x14ac:dyDescent="0.2">
      <c r="A15" s="11" t="s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3">
      <c r="A16" s="11" t="s">
        <v>9</v>
      </c>
      <c r="B16" s="11"/>
      <c r="C16" s="11"/>
      <c r="D16" s="11"/>
      <c r="E16" s="11"/>
      <c r="F16" s="11"/>
      <c r="G16" s="11"/>
      <c r="H16" s="11"/>
      <c r="I16" s="11"/>
    </row>
    <row r="17" spans="1:9" x14ac:dyDescent="0.2">
      <c r="A17" s="11" t="s">
        <v>6</v>
      </c>
      <c r="B17" s="11"/>
      <c r="C17" s="11"/>
      <c r="D17" s="11"/>
      <c r="E17" s="11"/>
      <c r="F17" s="11"/>
      <c r="G17" s="11"/>
      <c r="H17" s="11"/>
      <c r="I17" s="11"/>
    </row>
    <row r="18" spans="1:9" ht="14.25" x14ac:dyDescent="0.2">
      <c r="A18" s="11" t="s">
        <v>10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2"/>
    <row r="20" spans="1:9" x14ac:dyDescent="0.2">
      <c r="A20" s="12" t="s">
        <v>88</v>
      </c>
      <c r="B20" s="12"/>
      <c r="C20" s="12"/>
      <c r="D20" s="12"/>
      <c r="E20" s="12"/>
      <c r="F20" s="12"/>
      <c r="G20" s="12"/>
      <c r="H20" s="12"/>
      <c r="I20" s="12"/>
    </row>
    <row r="21" spans="1:9" x14ac:dyDescent="0.2"/>
    <row r="22" spans="1:9" x14ac:dyDescent="0.2">
      <c r="A22" s="11" t="s">
        <v>11</v>
      </c>
      <c r="B22" s="11"/>
      <c r="C22" s="11"/>
      <c r="D22" s="11"/>
      <c r="E22" s="11"/>
      <c r="F22" s="11"/>
      <c r="G22" s="11"/>
      <c r="H22" s="11"/>
      <c r="I22" s="11"/>
    </row>
    <row r="23" spans="1:9" ht="15.75" x14ac:dyDescent="0.3">
      <c r="A23" s="11" t="s">
        <v>67</v>
      </c>
      <c r="B23" s="11"/>
      <c r="C23" s="11"/>
      <c r="D23" s="11"/>
      <c r="E23" s="11"/>
      <c r="F23" s="11"/>
      <c r="G23" s="11"/>
      <c r="H23" s="11"/>
      <c r="I23" s="11"/>
    </row>
    <row r="24" spans="1:9" ht="15.75" x14ac:dyDescent="0.3">
      <c r="A24" s="11" t="s">
        <v>58</v>
      </c>
      <c r="B24" s="11"/>
      <c r="C24" s="11"/>
      <c r="D24" s="11"/>
      <c r="E24" s="11"/>
      <c r="F24" s="11"/>
      <c r="G24" s="11"/>
      <c r="H24" s="11"/>
      <c r="I24" s="11"/>
    </row>
    <row r="25" spans="1:9" x14ac:dyDescent="0.2"/>
    <row r="26" spans="1:9" x14ac:dyDescent="0.2">
      <c r="A26" s="11" t="s">
        <v>12</v>
      </c>
      <c r="B26" s="11"/>
      <c r="C26" s="11"/>
      <c r="D26" s="11"/>
      <c r="E26" s="11"/>
      <c r="F26" s="11"/>
      <c r="G26" s="11"/>
      <c r="H26" s="11"/>
      <c r="I26" s="11"/>
    </row>
    <row r="27" spans="1:9" x14ac:dyDescent="0.2"/>
    <row r="28" spans="1:9" x14ac:dyDescent="0.2">
      <c r="A28" s="11" t="s">
        <v>19</v>
      </c>
      <c r="B28" s="11"/>
      <c r="C28" s="11"/>
      <c r="D28" s="11"/>
      <c r="E28" s="11"/>
      <c r="F28" s="11"/>
      <c r="G28" s="11"/>
      <c r="H28" s="11"/>
      <c r="I28" s="11"/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2">
        <v>1102</v>
      </c>
      <c r="B30" s="1"/>
      <c r="C30" s="1"/>
      <c r="D30" s="1"/>
      <c r="E30" s="1"/>
      <c r="F30" s="1"/>
      <c r="G30" s="1"/>
      <c r="H30" s="1"/>
      <c r="I30" s="1"/>
    </row>
    <row r="31" spans="1:9" x14ac:dyDescent="0.2"/>
    <row r="32" spans="1:9" x14ac:dyDescent="0.2">
      <c r="A32" s="11" t="s">
        <v>18</v>
      </c>
      <c r="B32" s="11"/>
      <c r="C32" s="11"/>
      <c r="D32" s="11"/>
      <c r="E32" s="11"/>
      <c r="F32" s="11"/>
      <c r="G32" s="11"/>
      <c r="H32" s="11"/>
      <c r="I32" s="1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2">
        <v>1</v>
      </c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ht="15.75" x14ac:dyDescent="0.3">
      <c r="A36" s="11" t="s">
        <v>17</v>
      </c>
      <c r="B36" s="11"/>
      <c r="C36" s="11"/>
      <c r="D36" s="11"/>
      <c r="E36" s="11"/>
      <c r="F36" s="11"/>
      <c r="G36" s="11"/>
      <c r="H36" s="11"/>
      <c r="I36" s="1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7">
        <f>2*170*A30*(1-EXP(-0.05*A34))*4000*3.6*10^-9</f>
        <v>0.26313637288424363</v>
      </c>
      <c r="B38" s="17"/>
      <c r="C38" s="17"/>
      <c r="D38" s="17"/>
      <c r="E38" s="17"/>
      <c r="F38" s="17"/>
      <c r="G38" s="17"/>
      <c r="H38" s="17"/>
      <c r="I38" s="17"/>
    </row>
    <row r="39" spans="1:9" x14ac:dyDescent="0.2"/>
    <row r="40" spans="1:9" ht="15.75" x14ac:dyDescent="0.3">
      <c r="A40" s="12" t="s">
        <v>87</v>
      </c>
      <c r="B40" s="12"/>
      <c r="C40" s="12"/>
      <c r="D40" s="12"/>
      <c r="E40" s="12"/>
      <c r="F40" s="12"/>
      <c r="G40" s="12"/>
      <c r="H40" s="12"/>
      <c r="I40" s="12"/>
    </row>
    <row r="41" spans="1:9" ht="15.75" x14ac:dyDescent="0.3">
      <c r="A41" s="11" t="s">
        <v>14</v>
      </c>
      <c r="B41" s="11"/>
      <c r="C41" s="11"/>
      <c r="D41" s="11"/>
      <c r="E41" s="11"/>
      <c r="F41" s="11"/>
      <c r="G41" s="11"/>
      <c r="H41" s="11"/>
      <c r="I41" s="11"/>
    </row>
    <row r="42" spans="1:9" x14ac:dyDescent="0.2"/>
    <row r="43" spans="1:9" ht="15.75" x14ac:dyDescent="0.3">
      <c r="A43" s="12" t="s">
        <v>89</v>
      </c>
      <c r="B43" s="12"/>
      <c r="C43" s="12"/>
      <c r="D43" s="12"/>
      <c r="E43" s="12"/>
      <c r="F43" s="12"/>
      <c r="G43" s="12"/>
      <c r="H43" s="12"/>
      <c r="I43" s="12"/>
    </row>
    <row r="44" spans="1:9" x14ac:dyDescent="0.2">
      <c r="A44" s="12" t="s">
        <v>90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">
      <c r="A45" s="11" t="s">
        <v>16</v>
      </c>
      <c r="B45" s="11"/>
      <c r="C45" s="11"/>
      <c r="D45" s="11"/>
      <c r="E45" s="11"/>
      <c r="F45" s="11"/>
      <c r="G45" s="11"/>
      <c r="H45" s="11"/>
      <c r="I45" s="11"/>
    </row>
    <row r="46" spans="1:9" x14ac:dyDescent="0.2"/>
  </sheetData>
  <customSheetViews>
    <customSheetView guid="{F71902D0-2E42-4555-B72C-5CF334122B9D}" topLeftCell="A19">
      <selection activeCell="A20" sqref="A20:I20"/>
      <pageMargins left="0.75" right="0.75" top="1" bottom="1" header="0.5" footer="0.5"/>
      <pageSetup orientation="portrait" r:id="rId1"/>
      <headerFooter alignWithMargins="0"/>
    </customSheetView>
    <customSheetView guid="{A47F9E86-0B89-4643-8F9B-C896CB677A62}">
      <selection activeCell="J25" sqref="J25"/>
      <pageMargins left="0.75" right="0.75" top="1" bottom="1" header="0.5" footer="0.5"/>
      <pageSetup orientation="portrait" r:id="rId2"/>
      <headerFooter alignWithMargins="0"/>
    </customSheetView>
  </customSheetViews>
  <mergeCells count="28">
    <mergeCell ref="A44:I44"/>
    <mergeCell ref="A45:I45"/>
    <mergeCell ref="A26:I26"/>
    <mergeCell ref="A28:I28"/>
    <mergeCell ref="A32:I32"/>
    <mergeCell ref="A36:I36"/>
    <mergeCell ref="A43:I43"/>
    <mergeCell ref="A38:I38"/>
    <mergeCell ref="A41:I41"/>
    <mergeCell ref="A1:I1"/>
    <mergeCell ref="A5:I5"/>
    <mergeCell ref="A7:I7"/>
    <mergeCell ref="A9:I9"/>
    <mergeCell ref="A2:I2"/>
    <mergeCell ref="A3:I3"/>
    <mergeCell ref="A18:I18"/>
    <mergeCell ref="A15:I15"/>
    <mergeCell ref="A16:I16"/>
    <mergeCell ref="A11:I11"/>
    <mergeCell ref="A40:I40"/>
    <mergeCell ref="A12:I12"/>
    <mergeCell ref="A20:I20"/>
    <mergeCell ref="A22:I22"/>
    <mergeCell ref="A23:I23"/>
    <mergeCell ref="A24:I24"/>
    <mergeCell ref="A13:I13"/>
    <mergeCell ref="A14:I14"/>
    <mergeCell ref="A17:I17"/>
  </mergeCells>
  <phoneticPr fontId="2" type="noConversion"/>
  <pageMargins left="0.75" right="0.75" top="1" bottom="1" header="0.5" footer="0.5"/>
  <pageSetup orientation="portrait" r:id="rId3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XFD1" sqref="XFD1"/>
    </sheetView>
  </sheetViews>
  <sheetFormatPr defaultRowHeight="12.75" x14ac:dyDescent="0.2"/>
  <sheetData/>
  <customSheetViews>
    <customSheetView guid="{F71902D0-2E42-4555-B72C-5CF334122B9D}">
      <pageMargins left="0.75" right="0.75" top="1" bottom="1" header="0.5" footer="0.5"/>
      <headerFooter alignWithMargins="0"/>
    </customSheetView>
    <customSheetView guid="{A47F9E86-0B89-4643-8F9B-C896CB677A62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XFD1" sqref="XFD1"/>
    </sheetView>
  </sheetViews>
  <sheetFormatPr defaultRowHeight="12.75" x14ac:dyDescent="0.2"/>
  <sheetData/>
  <customSheetViews>
    <customSheetView guid="{F71902D0-2E42-4555-B72C-5CF334122B9D}">
      <pageMargins left="0.75" right="0.75" top="1" bottom="1" header="0.5" footer="0.5"/>
      <headerFooter alignWithMargins="0"/>
    </customSheetView>
    <customSheetView guid="{A47F9E86-0B89-4643-8F9B-C896CB677A62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topLeftCell="A37" workbookViewId="0">
      <selection activeCell="XFD1" sqref="XFD1"/>
    </sheetView>
  </sheetViews>
  <sheetFormatPr defaultRowHeight="12.75" x14ac:dyDescent="0.2"/>
  <sheetData/>
  <customSheetViews>
    <customSheetView guid="{F71902D0-2E42-4555-B72C-5CF334122B9D}" topLeftCell="A37">
      <pageMargins left="0.75" right="0.75" top="1" bottom="1" header="0.5" footer="0.5"/>
      <headerFooter alignWithMargins="0"/>
    </customSheetView>
    <customSheetView guid="{A47F9E86-0B89-4643-8F9B-C896CB677A62}" topLeftCell="A37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topLeftCell="A7" workbookViewId="0"/>
  </sheetViews>
  <sheetFormatPr defaultRowHeight="12.75" x14ac:dyDescent="0.2"/>
  <sheetData/>
  <customSheetViews>
    <customSheetView guid="{F71902D0-2E42-4555-B72C-5CF334122B9D}" topLeftCell="A7">
      <selection activeCell="H38" sqref="H38"/>
      <pageMargins left="0.75" right="0.75" top="1" bottom="1" header="0.5" footer="0.5"/>
      <headerFooter alignWithMargins="0"/>
    </customSheetView>
    <customSheetView guid="{A47F9E86-0B89-4643-8F9B-C896CB677A62}" topLeftCell="A7">
      <selection activeCell="H38" sqref="H38"/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topLeftCell="A35" workbookViewId="0">
      <selection activeCell="XFD1" sqref="XFD1"/>
    </sheetView>
  </sheetViews>
  <sheetFormatPr defaultColWidth="0" defaultRowHeight="12.75" zeroHeight="1" x14ac:dyDescent="0.2"/>
  <cols>
    <col min="1" max="9" width="9.140625" customWidth="1"/>
    <col min="10" max="16384" width="9.140625" hidden="1"/>
  </cols>
  <sheetData>
    <row r="1" spans="1:9" x14ac:dyDescent="0.2">
      <c r="A1" s="13" t="s">
        <v>15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0" t="s">
        <v>20</v>
      </c>
      <c r="B3" s="16"/>
      <c r="C3" s="16"/>
      <c r="D3" s="16"/>
      <c r="E3" s="16"/>
      <c r="F3" s="16"/>
      <c r="G3" s="16"/>
      <c r="H3" s="16"/>
      <c r="I3" s="16"/>
    </row>
    <row r="4" spans="1:9" x14ac:dyDescent="0.2"/>
    <row r="5" spans="1:9" x14ac:dyDescent="0.2">
      <c r="A5" s="11" t="s">
        <v>0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3">
      <c r="A7" s="11" t="s">
        <v>59</v>
      </c>
      <c r="B7" s="11"/>
      <c r="C7" s="11"/>
      <c r="D7" s="11"/>
      <c r="E7" s="11"/>
      <c r="F7" s="11"/>
      <c r="G7" s="11"/>
      <c r="H7" s="11"/>
      <c r="I7" s="11"/>
    </row>
    <row r="8" spans="1:9" x14ac:dyDescent="0.2"/>
    <row r="9" spans="1:9" x14ac:dyDescent="0.2">
      <c r="A9" s="11" t="s">
        <v>2</v>
      </c>
      <c r="B9" s="11"/>
      <c r="C9" s="11"/>
      <c r="D9" s="11"/>
      <c r="E9" s="11"/>
      <c r="F9" s="11"/>
      <c r="G9" s="11"/>
      <c r="H9" s="11"/>
      <c r="I9" s="11"/>
    </row>
    <row r="10" spans="1:9" x14ac:dyDescent="0.2"/>
    <row r="11" spans="1:9" ht="15.75" x14ac:dyDescent="0.3">
      <c r="A11" s="11" t="s">
        <v>40</v>
      </c>
      <c r="B11" s="11"/>
      <c r="C11" s="11"/>
      <c r="D11" s="11"/>
      <c r="E11" s="11"/>
      <c r="F11" s="11"/>
      <c r="G11" s="11"/>
      <c r="H11" s="11"/>
      <c r="I11" s="11"/>
    </row>
    <row r="12" spans="1:9" ht="15.75" x14ac:dyDescent="0.3">
      <c r="A12" s="11" t="s">
        <v>3</v>
      </c>
      <c r="B12" s="11"/>
      <c r="C12" s="11"/>
      <c r="D12" s="11"/>
      <c r="E12" s="11"/>
      <c r="F12" s="11"/>
      <c r="G12" s="11"/>
      <c r="H12" s="11"/>
      <c r="I12" s="11"/>
    </row>
    <row r="13" spans="1:9" x14ac:dyDescent="0.2">
      <c r="A13" s="11" t="s">
        <v>4</v>
      </c>
      <c r="B13" s="11"/>
      <c r="C13" s="11"/>
      <c r="D13" s="11"/>
      <c r="E13" s="11"/>
      <c r="F13" s="11"/>
      <c r="G13" s="11"/>
      <c r="H13" s="11"/>
      <c r="I13" s="11"/>
    </row>
    <row r="14" spans="1:9" ht="14.25" x14ac:dyDescent="0.2">
      <c r="A14" s="11" t="s">
        <v>5</v>
      </c>
      <c r="B14" s="11"/>
      <c r="C14" s="11"/>
      <c r="D14" s="11"/>
      <c r="E14" s="11"/>
      <c r="F14" s="11"/>
      <c r="G14" s="11"/>
      <c r="H14" s="11"/>
      <c r="I14" s="11"/>
    </row>
    <row r="15" spans="1:9" x14ac:dyDescent="0.2">
      <c r="A15" s="11" t="s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3">
      <c r="A16" s="11" t="s">
        <v>9</v>
      </c>
      <c r="B16" s="11"/>
      <c r="C16" s="11"/>
      <c r="D16" s="11"/>
      <c r="E16" s="11"/>
      <c r="F16" s="11"/>
      <c r="G16" s="11"/>
      <c r="H16" s="11"/>
      <c r="I16" s="11"/>
    </row>
    <row r="17" spans="1:9" x14ac:dyDescent="0.2">
      <c r="A17" s="11" t="s">
        <v>6</v>
      </c>
      <c r="B17" s="11"/>
      <c r="C17" s="11"/>
      <c r="D17" s="11"/>
      <c r="E17" s="11"/>
      <c r="F17" s="11"/>
      <c r="G17" s="11"/>
      <c r="H17" s="11"/>
      <c r="I17" s="11"/>
    </row>
    <row r="18" spans="1:9" ht="14.25" x14ac:dyDescent="0.2">
      <c r="A18" s="11" t="s">
        <v>10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2"/>
    <row r="20" spans="1:9" x14ac:dyDescent="0.2">
      <c r="A20" s="12" t="s">
        <v>88</v>
      </c>
      <c r="B20" s="12"/>
      <c r="C20" s="12"/>
      <c r="D20" s="12"/>
      <c r="E20" s="12"/>
      <c r="F20" s="12"/>
      <c r="G20" s="12"/>
      <c r="H20" s="12"/>
      <c r="I20" s="12"/>
    </row>
    <row r="21" spans="1:9" x14ac:dyDescent="0.2"/>
    <row r="22" spans="1:9" x14ac:dyDescent="0.2">
      <c r="A22" s="11" t="s">
        <v>21</v>
      </c>
      <c r="B22" s="11"/>
      <c r="C22" s="11"/>
      <c r="D22" s="11"/>
      <c r="E22" s="11"/>
      <c r="F22" s="11"/>
      <c r="G22" s="11"/>
      <c r="H22" s="11"/>
      <c r="I22" s="11"/>
    </row>
    <row r="23" spans="1:9" ht="15.75" x14ac:dyDescent="0.3">
      <c r="A23" s="11" t="s">
        <v>67</v>
      </c>
      <c r="B23" s="11"/>
      <c r="C23" s="11"/>
      <c r="D23" s="11"/>
      <c r="E23" s="11"/>
      <c r="F23" s="11"/>
      <c r="G23" s="11"/>
      <c r="H23" s="11"/>
      <c r="I23" s="11"/>
    </row>
    <row r="24" spans="1:9" ht="15.75" x14ac:dyDescent="0.3">
      <c r="A24" s="11" t="s">
        <v>58</v>
      </c>
      <c r="B24" s="11"/>
      <c r="C24" s="11"/>
      <c r="D24" s="11"/>
      <c r="E24" s="11"/>
      <c r="F24" s="11"/>
      <c r="G24" s="11"/>
      <c r="H24" s="11"/>
      <c r="I24" s="11"/>
    </row>
    <row r="25" spans="1:9" x14ac:dyDescent="0.2"/>
    <row r="26" spans="1:9" x14ac:dyDescent="0.2">
      <c r="A26" s="11" t="s">
        <v>12</v>
      </c>
      <c r="B26" s="11"/>
      <c r="C26" s="11"/>
      <c r="D26" s="11"/>
      <c r="E26" s="11"/>
      <c r="F26" s="11"/>
      <c r="G26" s="11"/>
      <c r="H26" s="11"/>
      <c r="I26" s="11"/>
    </row>
    <row r="27" spans="1:9" x14ac:dyDescent="0.2"/>
    <row r="28" spans="1:9" x14ac:dyDescent="0.2">
      <c r="A28" s="11" t="s">
        <v>19</v>
      </c>
      <c r="B28" s="11"/>
      <c r="C28" s="11"/>
      <c r="D28" s="11"/>
      <c r="E28" s="11"/>
      <c r="F28" s="11"/>
      <c r="G28" s="11"/>
      <c r="H28" s="11"/>
      <c r="I28" s="11"/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2">
        <v>1000000</v>
      </c>
      <c r="B30" s="1"/>
      <c r="C30" s="1"/>
      <c r="D30" s="1"/>
      <c r="E30" s="1"/>
      <c r="F30" s="1"/>
      <c r="G30" s="1"/>
      <c r="H30" s="1"/>
      <c r="I30" s="1"/>
    </row>
    <row r="31" spans="1:9" x14ac:dyDescent="0.2"/>
    <row r="32" spans="1:9" x14ac:dyDescent="0.2">
      <c r="A32" s="11" t="s">
        <v>18</v>
      </c>
      <c r="B32" s="11"/>
      <c r="C32" s="11"/>
      <c r="D32" s="11"/>
      <c r="E32" s="11"/>
      <c r="F32" s="11"/>
      <c r="G32" s="11"/>
      <c r="H32" s="11"/>
      <c r="I32" s="1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2">
        <v>10</v>
      </c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ht="15.75" x14ac:dyDescent="0.3">
      <c r="A36" s="11" t="s">
        <v>17</v>
      </c>
      <c r="B36" s="11"/>
      <c r="C36" s="11"/>
      <c r="D36" s="11"/>
      <c r="E36" s="11"/>
      <c r="F36" s="11"/>
      <c r="G36" s="11"/>
      <c r="H36" s="11"/>
      <c r="I36" s="1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7">
        <f>2*170*A30*(1-EXP(-0.02*A34))*4000*3.6*10^-9</f>
        <v>887.49423293020106</v>
      </c>
      <c r="B38" s="17"/>
      <c r="C38" s="17"/>
      <c r="D38" s="17"/>
      <c r="E38" s="17"/>
      <c r="F38" s="17"/>
      <c r="G38" s="17"/>
      <c r="H38" s="17"/>
      <c r="I38" s="17"/>
    </row>
    <row r="39" spans="1:9" x14ac:dyDescent="0.2"/>
    <row r="40" spans="1:9" ht="15.75" x14ac:dyDescent="0.3">
      <c r="A40" s="12" t="s">
        <v>87</v>
      </c>
      <c r="B40" s="12"/>
      <c r="C40" s="12"/>
      <c r="D40" s="12"/>
      <c r="E40" s="12"/>
      <c r="F40" s="12"/>
      <c r="G40" s="12"/>
      <c r="H40" s="12"/>
      <c r="I40" s="12"/>
    </row>
    <row r="41" spans="1:9" ht="15.75" x14ac:dyDescent="0.3">
      <c r="A41" s="11" t="s">
        <v>14</v>
      </c>
      <c r="B41" s="11"/>
      <c r="C41" s="11"/>
      <c r="D41" s="11"/>
      <c r="E41" s="11"/>
      <c r="F41" s="11"/>
      <c r="G41" s="11"/>
      <c r="H41" s="11"/>
      <c r="I41" s="11"/>
    </row>
    <row r="42" spans="1:9" x14ac:dyDescent="0.2"/>
    <row r="43" spans="1:9" ht="15.75" x14ac:dyDescent="0.3">
      <c r="A43" s="12" t="s">
        <v>89</v>
      </c>
      <c r="B43" s="12"/>
      <c r="C43" s="12"/>
      <c r="D43" s="12"/>
      <c r="E43" s="12"/>
      <c r="F43" s="12"/>
      <c r="G43" s="12"/>
      <c r="H43" s="12"/>
      <c r="I43" s="12"/>
    </row>
    <row r="44" spans="1:9" x14ac:dyDescent="0.2">
      <c r="A44" s="12" t="s">
        <v>90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">
      <c r="A45" s="11" t="s">
        <v>16</v>
      </c>
      <c r="B45" s="11"/>
      <c r="C45" s="11"/>
      <c r="D45" s="11"/>
      <c r="E45" s="11"/>
      <c r="F45" s="11"/>
      <c r="G45" s="11"/>
      <c r="H45" s="11"/>
      <c r="I45" s="11"/>
    </row>
    <row r="46" spans="1:9" x14ac:dyDescent="0.2"/>
  </sheetData>
  <customSheetViews>
    <customSheetView guid="{F71902D0-2E42-4555-B72C-5CF334122B9D}" topLeftCell="A13">
      <selection activeCell="A44" sqref="A44:I44"/>
      <pageMargins left="0.75" right="0.75" top="1" bottom="1" header="0.5" footer="0.5"/>
      <headerFooter alignWithMargins="0"/>
    </customSheetView>
    <customSheetView guid="{A47F9E86-0B89-4643-8F9B-C896CB677A62}">
      <selection activeCell="M31" sqref="M31"/>
      <pageMargins left="0.75" right="0.75" top="1" bottom="1" header="0.5" footer="0.5"/>
      <headerFooter alignWithMargins="0"/>
    </customSheetView>
  </customSheetViews>
  <mergeCells count="28">
    <mergeCell ref="A1:I1"/>
    <mergeCell ref="A2:I2"/>
    <mergeCell ref="A3:I3"/>
    <mergeCell ref="A5:I5"/>
    <mergeCell ref="A7:I7"/>
    <mergeCell ref="A9:I9"/>
    <mergeCell ref="A11:I11"/>
    <mergeCell ref="A12:I12"/>
    <mergeCell ref="A13:I13"/>
    <mergeCell ref="A14:I14"/>
    <mergeCell ref="A15:I15"/>
    <mergeCell ref="A16:I16"/>
    <mergeCell ref="A17:I17"/>
    <mergeCell ref="A18:I18"/>
    <mergeCell ref="A20:I20"/>
    <mergeCell ref="A22:I22"/>
    <mergeCell ref="A23:I23"/>
    <mergeCell ref="A24:I24"/>
    <mergeCell ref="A41:I41"/>
    <mergeCell ref="A43:I43"/>
    <mergeCell ref="A44:I44"/>
    <mergeCell ref="A45:I45"/>
    <mergeCell ref="A26:I26"/>
    <mergeCell ref="A28:I28"/>
    <mergeCell ref="A32:I32"/>
    <mergeCell ref="A36:I36"/>
    <mergeCell ref="A38:I38"/>
    <mergeCell ref="A40:I40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topLeftCell="A38" workbookViewId="0">
      <selection activeCell="XFD1" sqref="XFD1"/>
    </sheetView>
  </sheetViews>
  <sheetFormatPr defaultColWidth="0" defaultRowHeight="12.75" zeroHeight="1" x14ac:dyDescent="0.2"/>
  <cols>
    <col min="1" max="9" width="9.140625" customWidth="1"/>
    <col min="10" max="16384" width="9.140625" hidden="1"/>
  </cols>
  <sheetData>
    <row r="1" spans="1:9" x14ac:dyDescent="0.2">
      <c r="A1" s="13" t="s">
        <v>22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0" t="s">
        <v>8</v>
      </c>
      <c r="B3" s="16"/>
      <c r="C3" s="16"/>
      <c r="D3" s="16"/>
      <c r="E3" s="16"/>
      <c r="F3" s="16"/>
      <c r="G3" s="16"/>
      <c r="H3" s="16"/>
      <c r="I3" s="16"/>
    </row>
    <row r="4" spans="1:9" x14ac:dyDescent="0.2"/>
    <row r="5" spans="1:9" x14ac:dyDescent="0.2">
      <c r="A5" s="11" t="s">
        <v>0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3">
      <c r="A7" s="11" t="s">
        <v>1</v>
      </c>
      <c r="B7" s="11"/>
      <c r="C7" s="11"/>
      <c r="D7" s="11"/>
      <c r="E7" s="11"/>
      <c r="F7" s="11"/>
      <c r="G7" s="11"/>
      <c r="H7" s="11"/>
      <c r="I7" s="11"/>
    </row>
    <row r="8" spans="1:9" x14ac:dyDescent="0.2"/>
    <row r="9" spans="1:9" x14ac:dyDescent="0.2">
      <c r="A9" s="11" t="s">
        <v>2</v>
      </c>
      <c r="B9" s="11"/>
      <c r="C9" s="11"/>
      <c r="D9" s="11"/>
      <c r="E9" s="11"/>
      <c r="F9" s="11"/>
      <c r="G9" s="11"/>
      <c r="H9" s="11"/>
      <c r="I9" s="11"/>
    </row>
    <row r="10" spans="1:9" x14ac:dyDescent="0.2"/>
    <row r="11" spans="1:9" ht="15.75" x14ac:dyDescent="0.3">
      <c r="A11" s="11" t="s">
        <v>40</v>
      </c>
      <c r="B11" s="11"/>
      <c r="C11" s="11"/>
      <c r="D11" s="11"/>
      <c r="E11" s="11"/>
      <c r="F11" s="11"/>
      <c r="G11" s="11"/>
      <c r="H11" s="11"/>
      <c r="I11" s="11"/>
    </row>
    <row r="12" spans="1:9" ht="15.75" x14ac:dyDescent="0.3">
      <c r="A12" s="11" t="s">
        <v>3</v>
      </c>
      <c r="B12" s="11"/>
      <c r="C12" s="11"/>
      <c r="D12" s="11"/>
      <c r="E12" s="11"/>
      <c r="F12" s="11"/>
      <c r="G12" s="11"/>
      <c r="H12" s="11"/>
      <c r="I12" s="11"/>
    </row>
    <row r="13" spans="1:9" x14ac:dyDescent="0.2">
      <c r="A13" s="11" t="s">
        <v>4</v>
      </c>
      <c r="B13" s="11"/>
      <c r="C13" s="11"/>
      <c r="D13" s="11"/>
      <c r="E13" s="11"/>
      <c r="F13" s="11"/>
      <c r="G13" s="11"/>
      <c r="H13" s="11"/>
      <c r="I13" s="11"/>
    </row>
    <row r="14" spans="1:9" ht="14.25" x14ac:dyDescent="0.2">
      <c r="A14" s="11" t="s">
        <v>5</v>
      </c>
      <c r="B14" s="11"/>
      <c r="C14" s="11"/>
      <c r="D14" s="11"/>
      <c r="E14" s="11"/>
      <c r="F14" s="11"/>
      <c r="G14" s="11"/>
      <c r="H14" s="11"/>
      <c r="I14" s="11"/>
    </row>
    <row r="15" spans="1:9" x14ac:dyDescent="0.2">
      <c r="A15" s="11" t="s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3">
      <c r="A16" s="11" t="s">
        <v>9</v>
      </c>
      <c r="B16" s="11"/>
      <c r="C16" s="11"/>
      <c r="D16" s="11"/>
      <c r="E16" s="11"/>
      <c r="F16" s="11"/>
      <c r="G16" s="11"/>
      <c r="H16" s="11"/>
      <c r="I16" s="11"/>
    </row>
    <row r="17" spans="1:9" x14ac:dyDescent="0.2">
      <c r="A17" s="11" t="s">
        <v>6</v>
      </c>
      <c r="B17" s="11"/>
      <c r="C17" s="11"/>
      <c r="D17" s="11"/>
      <c r="E17" s="11"/>
      <c r="F17" s="11"/>
      <c r="G17" s="11"/>
      <c r="H17" s="11"/>
      <c r="I17" s="11"/>
    </row>
    <row r="18" spans="1:9" ht="14.25" x14ac:dyDescent="0.2">
      <c r="A18" s="11" t="s">
        <v>10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2"/>
    <row r="20" spans="1:9" x14ac:dyDescent="0.2">
      <c r="A20" s="12" t="s">
        <v>91</v>
      </c>
      <c r="B20" s="12"/>
      <c r="C20" s="12"/>
      <c r="D20" s="12"/>
      <c r="E20" s="12"/>
      <c r="F20" s="12"/>
      <c r="G20" s="12"/>
      <c r="H20" s="12"/>
      <c r="I20" s="12"/>
    </row>
    <row r="21" spans="1:9" x14ac:dyDescent="0.2"/>
    <row r="22" spans="1:9" x14ac:dyDescent="0.2">
      <c r="A22" s="11" t="s">
        <v>11</v>
      </c>
      <c r="B22" s="11"/>
      <c r="C22" s="11"/>
      <c r="D22" s="11"/>
      <c r="E22" s="11"/>
      <c r="F22" s="11"/>
      <c r="G22" s="11"/>
      <c r="H22" s="11"/>
      <c r="I22" s="11"/>
    </row>
    <row r="23" spans="1:9" ht="15.75" x14ac:dyDescent="0.3">
      <c r="A23" s="11" t="s">
        <v>67</v>
      </c>
      <c r="B23" s="11"/>
      <c r="C23" s="11"/>
      <c r="D23" s="11"/>
      <c r="E23" s="11"/>
      <c r="F23" s="11"/>
      <c r="G23" s="11"/>
      <c r="H23" s="11"/>
      <c r="I23" s="11"/>
    </row>
    <row r="24" spans="1:9" x14ac:dyDescent="0.2"/>
    <row r="25" spans="1:9" ht="15.75" x14ac:dyDescent="0.3">
      <c r="A25" s="11" t="s">
        <v>65</v>
      </c>
      <c r="B25" s="11"/>
      <c r="C25" s="11"/>
      <c r="D25" s="11"/>
      <c r="E25" s="11"/>
      <c r="F25" s="11"/>
      <c r="G25" s="11"/>
      <c r="H25" s="11"/>
      <c r="I25" s="11"/>
    </row>
    <row r="26" spans="1:9" x14ac:dyDescent="0.2"/>
    <row r="27" spans="1:9" x14ac:dyDescent="0.2">
      <c r="A27" s="11" t="s">
        <v>19</v>
      </c>
      <c r="B27" s="11"/>
      <c r="C27" s="11"/>
      <c r="D27" s="11"/>
      <c r="E27" s="11"/>
      <c r="F27" s="11"/>
      <c r="G27" s="11"/>
      <c r="H27" s="11"/>
      <c r="I27" s="1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2">
        <v>1000000</v>
      </c>
      <c r="B29" s="1"/>
      <c r="C29" s="1"/>
      <c r="D29" s="1"/>
      <c r="E29" s="1"/>
      <c r="F29" s="1"/>
      <c r="G29" s="1"/>
      <c r="H29" s="1"/>
      <c r="I29" s="1"/>
    </row>
    <row r="30" spans="1:9" x14ac:dyDescent="0.2"/>
    <row r="31" spans="1:9" x14ac:dyDescent="0.2">
      <c r="A31" s="11" t="s">
        <v>18</v>
      </c>
      <c r="B31" s="11"/>
      <c r="C31" s="11"/>
      <c r="D31" s="11"/>
      <c r="E31" s="11"/>
      <c r="F31" s="11"/>
      <c r="G31" s="11"/>
      <c r="H31" s="11"/>
      <c r="I31" s="11"/>
    </row>
    <row r="32" spans="1:9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2">
        <v>10</v>
      </c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3"/>
      <c r="B34" s="1"/>
      <c r="C34" s="1"/>
      <c r="D34" s="1"/>
      <c r="E34" s="1"/>
      <c r="F34" s="1"/>
      <c r="G34" s="1"/>
      <c r="H34" s="1"/>
      <c r="I34" s="1"/>
    </row>
    <row r="35" spans="1:9" ht="15.75" x14ac:dyDescent="0.3">
      <c r="A35" s="18" t="s">
        <v>23</v>
      </c>
      <c r="B35" s="18"/>
      <c r="C35" s="18"/>
      <c r="D35" s="18"/>
      <c r="E35" s="18"/>
      <c r="F35" s="18"/>
      <c r="G35" s="18"/>
      <c r="H35" s="18"/>
      <c r="I35" s="18"/>
    </row>
    <row r="36" spans="1:9" x14ac:dyDescent="0.2">
      <c r="A36" s="3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2">
        <v>2000</v>
      </c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ht="15.75" x14ac:dyDescent="0.3">
      <c r="A39" s="11" t="s">
        <v>66</v>
      </c>
      <c r="B39" s="11"/>
      <c r="C39" s="11"/>
      <c r="D39" s="11"/>
      <c r="E39" s="11"/>
      <c r="F39" s="11"/>
      <c r="G39" s="11"/>
      <c r="H39" s="11"/>
      <c r="I39" s="11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7">
        <f>2*170*A29*(1-EXP(-0.05*A33))*A37*3.6*10^-9</f>
        <v>963.21294502347348</v>
      </c>
      <c r="B41" s="17"/>
      <c r="C41" s="17"/>
      <c r="D41" s="17"/>
      <c r="E41" s="17"/>
      <c r="F41" s="17"/>
      <c r="G41" s="17"/>
      <c r="H41" s="17"/>
      <c r="I41" s="17"/>
    </row>
    <row r="42" spans="1:9" x14ac:dyDescent="0.2"/>
    <row r="43" spans="1:9" ht="15.75" x14ac:dyDescent="0.3">
      <c r="A43" s="12" t="s">
        <v>87</v>
      </c>
      <c r="B43" s="12"/>
      <c r="C43" s="12"/>
      <c r="D43" s="12"/>
      <c r="E43" s="12"/>
      <c r="F43" s="12"/>
      <c r="G43" s="12"/>
      <c r="H43" s="12"/>
      <c r="I43" s="12"/>
    </row>
    <row r="44" spans="1:9" ht="15.75" x14ac:dyDescent="0.3">
      <c r="A44" s="11" t="s">
        <v>69</v>
      </c>
      <c r="B44" s="11"/>
      <c r="C44" s="11"/>
      <c r="D44" s="11"/>
      <c r="E44" s="11"/>
      <c r="F44" s="11"/>
      <c r="G44" s="11"/>
      <c r="H44" s="11"/>
      <c r="I44" s="11"/>
    </row>
    <row r="45" spans="1:9" x14ac:dyDescent="0.2"/>
    <row r="46" spans="1:9" ht="15.75" x14ac:dyDescent="0.3">
      <c r="A46" s="12" t="s">
        <v>89</v>
      </c>
      <c r="B46" s="12"/>
      <c r="C46" s="12"/>
      <c r="D46" s="12"/>
      <c r="E46" s="12"/>
      <c r="F46" s="12"/>
      <c r="G46" s="12"/>
      <c r="H46" s="12"/>
      <c r="I46" s="12"/>
    </row>
    <row r="47" spans="1:9" x14ac:dyDescent="0.2">
      <c r="A47" s="12" t="s">
        <v>92</v>
      </c>
      <c r="B47" s="12"/>
      <c r="C47" s="12"/>
      <c r="D47" s="12"/>
      <c r="E47" s="12"/>
      <c r="F47" s="12"/>
      <c r="G47" s="12"/>
      <c r="H47" s="12"/>
      <c r="I47" s="12"/>
    </row>
    <row r="48" spans="1:9" x14ac:dyDescent="0.2">
      <c r="A48" s="11" t="s">
        <v>24</v>
      </c>
      <c r="B48" s="11"/>
      <c r="C48" s="11"/>
      <c r="D48" s="11"/>
      <c r="E48" s="11"/>
      <c r="F48" s="11"/>
      <c r="G48" s="11"/>
      <c r="H48" s="11"/>
      <c r="I48" s="11"/>
    </row>
    <row r="49" x14ac:dyDescent="0.2"/>
  </sheetData>
  <customSheetViews>
    <customSheetView guid="{F71902D0-2E42-4555-B72C-5CF334122B9D}" topLeftCell="A22">
      <selection activeCell="K38" sqref="K38"/>
      <pageMargins left="0.75" right="0.75" top="1" bottom="1" header="0.5" footer="0.5"/>
      <pageSetup orientation="portrait" r:id="rId1"/>
      <headerFooter alignWithMargins="0"/>
    </customSheetView>
    <customSheetView guid="{A47F9E86-0B89-4643-8F9B-C896CB677A62}">
      <selection activeCell="F36" sqref="F36"/>
      <pageMargins left="0.75" right="0.75" top="1" bottom="1" header="0.5" footer="0.5"/>
      <pageSetup orientation="portrait" r:id="rId2"/>
      <headerFooter alignWithMargins="0"/>
    </customSheetView>
  </customSheetViews>
  <mergeCells count="28">
    <mergeCell ref="A44:I44"/>
    <mergeCell ref="A46:I46"/>
    <mergeCell ref="A47:I47"/>
    <mergeCell ref="A48:I48"/>
    <mergeCell ref="A31:I31"/>
    <mergeCell ref="A39:I39"/>
    <mergeCell ref="A41:I41"/>
    <mergeCell ref="A43:I43"/>
    <mergeCell ref="A35:I35"/>
    <mergeCell ref="A23:I23"/>
    <mergeCell ref="A25:I25"/>
    <mergeCell ref="A27:I27"/>
    <mergeCell ref="A17:I17"/>
    <mergeCell ref="A18:I18"/>
    <mergeCell ref="A20:I20"/>
    <mergeCell ref="A22:I22"/>
    <mergeCell ref="A15:I15"/>
    <mergeCell ref="A16:I16"/>
    <mergeCell ref="A7:I7"/>
    <mergeCell ref="A9:I9"/>
    <mergeCell ref="A11:I11"/>
    <mergeCell ref="A12:I12"/>
    <mergeCell ref="A14:I14"/>
    <mergeCell ref="A1:I1"/>
    <mergeCell ref="A2:I2"/>
    <mergeCell ref="A3:I3"/>
    <mergeCell ref="A5:I5"/>
    <mergeCell ref="A13:I13"/>
  </mergeCells>
  <phoneticPr fontId="2" type="noConversion"/>
  <pageMargins left="0.75" right="0.75" top="1" bottom="1" header="0.5" footer="0.5"/>
  <pageSetup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9"/>
  <sheetViews>
    <sheetView tabSelected="1" topLeftCell="A10" workbookViewId="0">
      <selection activeCell="G26" sqref="G26"/>
    </sheetView>
  </sheetViews>
  <sheetFormatPr defaultColWidth="0" defaultRowHeight="12.75" zeroHeight="1" x14ac:dyDescent="0.2"/>
  <cols>
    <col min="1" max="9" width="9.140625" customWidth="1"/>
    <col min="10" max="16384" width="9.140625" hidden="1"/>
  </cols>
  <sheetData>
    <row r="1" spans="1:9" x14ac:dyDescent="0.2">
      <c r="A1" s="13" t="s">
        <v>22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0" t="s">
        <v>20</v>
      </c>
      <c r="B3" s="16"/>
      <c r="C3" s="16"/>
      <c r="D3" s="16"/>
      <c r="E3" s="16"/>
      <c r="F3" s="16"/>
      <c r="G3" s="16"/>
      <c r="H3" s="16"/>
      <c r="I3" s="16"/>
    </row>
    <row r="4" spans="1:9" x14ac:dyDescent="0.2"/>
    <row r="5" spans="1:9" x14ac:dyDescent="0.2">
      <c r="A5" s="11" t="s">
        <v>0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3">
      <c r="A7" s="11" t="s">
        <v>1</v>
      </c>
      <c r="B7" s="11"/>
      <c r="C7" s="11"/>
      <c r="D7" s="11"/>
      <c r="E7" s="11"/>
      <c r="F7" s="11"/>
      <c r="G7" s="11"/>
      <c r="H7" s="11"/>
      <c r="I7" s="11"/>
    </row>
    <row r="8" spans="1:9" x14ac:dyDescent="0.2"/>
    <row r="9" spans="1:9" x14ac:dyDescent="0.2">
      <c r="A9" s="11" t="s">
        <v>2</v>
      </c>
      <c r="B9" s="11"/>
      <c r="C9" s="11"/>
      <c r="D9" s="11"/>
      <c r="E9" s="11"/>
      <c r="F9" s="11"/>
      <c r="G9" s="11"/>
      <c r="H9" s="11"/>
      <c r="I9" s="11"/>
    </row>
    <row r="10" spans="1:9" x14ac:dyDescent="0.2"/>
    <row r="11" spans="1:9" ht="15.75" x14ac:dyDescent="0.3">
      <c r="A11" s="11" t="s">
        <v>64</v>
      </c>
      <c r="B11" s="11"/>
      <c r="C11" s="11"/>
      <c r="D11" s="11"/>
      <c r="E11" s="11"/>
      <c r="F11" s="11"/>
      <c r="G11" s="11"/>
      <c r="H11" s="11"/>
      <c r="I11" s="11"/>
    </row>
    <row r="12" spans="1:9" ht="15.75" x14ac:dyDescent="0.3">
      <c r="A12" s="11" t="s">
        <v>3</v>
      </c>
      <c r="B12" s="11"/>
      <c r="C12" s="11"/>
      <c r="D12" s="11"/>
      <c r="E12" s="11"/>
      <c r="F12" s="11"/>
      <c r="G12" s="11"/>
      <c r="H12" s="11"/>
      <c r="I12" s="11"/>
    </row>
    <row r="13" spans="1:9" x14ac:dyDescent="0.2">
      <c r="A13" s="11" t="s">
        <v>4</v>
      </c>
      <c r="B13" s="11"/>
      <c r="C13" s="11"/>
      <c r="D13" s="11"/>
      <c r="E13" s="11"/>
      <c r="F13" s="11"/>
      <c r="G13" s="11"/>
      <c r="H13" s="11"/>
      <c r="I13" s="11"/>
    </row>
    <row r="14" spans="1:9" ht="14.25" x14ac:dyDescent="0.2">
      <c r="A14" s="11" t="s">
        <v>5</v>
      </c>
      <c r="B14" s="11"/>
      <c r="C14" s="11"/>
      <c r="D14" s="11"/>
      <c r="E14" s="11"/>
      <c r="F14" s="11"/>
      <c r="G14" s="11"/>
      <c r="H14" s="11"/>
      <c r="I14" s="11"/>
    </row>
    <row r="15" spans="1:9" x14ac:dyDescent="0.2">
      <c r="A15" s="11" t="s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3">
      <c r="A16" s="11" t="s">
        <v>9</v>
      </c>
      <c r="B16" s="11"/>
      <c r="C16" s="11"/>
      <c r="D16" s="11"/>
      <c r="E16" s="11"/>
      <c r="F16" s="11"/>
      <c r="G16" s="11"/>
      <c r="H16" s="11"/>
      <c r="I16" s="11"/>
    </row>
    <row r="17" spans="1:9" x14ac:dyDescent="0.2">
      <c r="A17" s="11" t="s">
        <v>6</v>
      </c>
      <c r="B17" s="11"/>
      <c r="C17" s="11"/>
      <c r="D17" s="11"/>
      <c r="E17" s="11"/>
      <c r="F17" s="11"/>
      <c r="G17" s="11"/>
      <c r="H17" s="11"/>
      <c r="I17" s="11"/>
    </row>
    <row r="18" spans="1:9" ht="14.25" x14ac:dyDescent="0.2">
      <c r="A18" s="11" t="s">
        <v>10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2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">
      <c r="A20" s="12" t="s">
        <v>91</v>
      </c>
      <c r="B20" s="12"/>
      <c r="C20" s="12"/>
      <c r="D20" s="12"/>
      <c r="E20" s="12"/>
      <c r="F20" s="12"/>
      <c r="G20" s="12"/>
      <c r="H20" s="12"/>
      <c r="I20" s="12"/>
    </row>
    <row r="21" spans="1:9" x14ac:dyDescent="0.2"/>
    <row r="22" spans="1:9" x14ac:dyDescent="0.2">
      <c r="A22" s="11" t="s">
        <v>21</v>
      </c>
      <c r="B22" s="11"/>
      <c r="C22" s="11"/>
      <c r="D22" s="11"/>
      <c r="E22" s="11"/>
      <c r="F22" s="11"/>
      <c r="G22" s="11"/>
      <c r="H22" s="11"/>
      <c r="I22" s="11"/>
    </row>
    <row r="23" spans="1:9" ht="15.75" x14ac:dyDescent="0.3">
      <c r="A23" s="11" t="s">
        <v>67</v>
      </c>
      <c r="B23" s="11"/>
      <c r="C23" s="11"/>
      <c r="D23" s="11"/>
      <c r="E23" s="11"/>
      <c r="F23" s="11"/>
      <c r="G23" s="11"/>
      <c r="H23" s="11"/>
      <c r="I23" s="11"/>
    </row>
    <row r="24" spans="1:9" x14ac:dyDescent="0.2"/>
    <row r="25" spans="1:9" ht="15.75" x14ac:dyDescent="0.3">
      <c r="A25" s="11" t="s">
        <v>65</v>
      </c>
      <c r="B25" s="11"/>
      <c r="C25" s="11"/>
      <c r="D25" s="11"/>
      <c r="E25" s="11"/>
      <c r="F25" s="11"/>
      <c r="G25" s="11"/>
      <c r="H25" s="11"/>
      <c r="I25" s="11"/>
    </row>
    <row r="26" spans="1:9" x14ac:dyDescent="0.2"/>
    <row r="27" spans="1:9" x14ac:dyDescent="0.2">
      <c r="A27" s="11" t="s">
        <v>19</v>
      </c>
      <c r="B27" s="11"/>
      <c r="C27" s="11"/>
      <c r="D27" s="11"/>
      <c r="E27" s="11"/>
      <c r="F27" s="11"/>
      <c r="G27" s="11"/>
      <c r="H27" s="11"/>
      <c r="I27" s="1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2">
        <v>1000000</v>
      </c>
      <c r="B29" s="1"/>
      <c r="C29" s="1"/>
      <c r="D29" s="1"/>
      <c r="E29" s="1"/>
      <c r="F29" s="1"/>
      <c r="G29" s="1"/>
      <c r="H29" s="1"/>
      <c r="I29" s="1"/>
    </row>
    <row r="30" spans="1:9" x14ac:dyDescent="0.2"/>
    <row r="31" spans="1:9" x14ac:dyDescent="0.2">
      <c r="A31" s="11" t="s">
        <v>18</v>
      </c>
      <c r="B31" s="11"/>
      <c r="C31" s="11"/>
      <c r="D31" s="11"/>
      <c r="E31" s="11"/>
      <c r="F31" s="11"/>
      <c r="G31" s="11"/>
      <c r="H31" s="11"/>
      <c r="I31" s="11"/>
    </row>
    <row r="32" spans="1:9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2">
        <v>10</v>
      </c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3"/>
      <c r="B34" s="1"/>
      <c r="C34" s="1"/>
      <c r="D34" s="1"/>
      <c r="E34" s="1"/>
      <c r="F34" s="1"/>
      <c r="G34" s="1"/>
      <c r="H34" s="1"/>
      <c r="I34" s="1"/>
    </row>
    <row r="35" spans="1:9" ht="15.75" x14ac:dyDescent="0.3">
      <c r="A35" s="18" t="s">
        <v>23</v>
      </c>
      <c r="B35" s="18"/>
      <c r="C35" s="18"/>
      <c r="D35" s="18"/>
      <c r="E35" s="18"/>
      <c r="F35" s="18"/>
      <c r="G35" s="18"/>
      <c r="H35" s="18"/>
      <c r="I35" s="18"/>
    </row>
    <row r="36" spans="1:9" x14ac:dyDescent="0.2">
      <c r="A36" s="3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2">
        <v>2000</v>
      </c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ht="15.75" x14ac:dyDescent="0.3">
      <c r="A39" s="11" t="s">
        <v>66</v>
      </c>
      <c r="B39" s="11"/>
      <c r="C39" s="11"/>
      <c r="D39" s="11"/>
      <c r="E39" s="11"/>
      <c r="F39" s="11"/>
      <c r="G39" s="11"/>
      <c r="H39" s="11"/>
      <c r="I39" s="11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7">
        <f>2*170*A29*(1-EXP(-0.02*A33))*A37*3.6*10^-9</f>
        <v>443.74711646510053</v>
      </c>
      <c r="B41" s="17"/>
      <c r="C41" s="17"/>
      <c r="D41" s="17"/>
      <c r="E41" s="17"/>
      <c r="F41" s="17"/>
      <c r="G41" s="17"/>
      <c r="H41" s="17"/>
      <c r="I41" s="17"/>
    </row>
    <row r="42" spans="1:9" x14ac:dyDescent="0.2"/>
    <row r="43" spans="1:9" ht="15.75" x14ac:dyDescent="0.3">
      <c r="A43" s="12" t="s">
        <v>87</v>
      </c>
      <c r="B43" s="12"/>
      <c r="C43" s="12"/>
      <c r="D43" s="12"/>
      <c r="E43" s="12"/>
      <c r="F43" s="12"/>
      <c r="G43" s="12"/>
      <c r="H43" s="12"/>
      <c r="I43" s="12"/>
    </row>
    <row r="44" spans="1:9" ht="15.75" x14ac:dyDescent="0.3">
      <c r="A44" s="11" t="s">
        <v>68</v>
      </c>
      <c r="B44" s="11"/>
      <c r="C44" s="11"/>
      <c r="D44" s="11"/>
      <c r="E44" s="11"/>
      <c r="F44" s="11"/>
      <c r="G44" s="11"/>
      <c r="H44" s="11"/>
      <c r="I44" s="11"/>
    </row>
    <row r="45" spans="1:9" x14ac:dyDescent="0.2"/>
    <row r="46" spans="1:9" ht="15.75" x14ac:dyDescent="0.3">
      <c r="A46" s="12" t="s">
        <v>89</v>
      </c>
      <c r="B46" s="12"/>
      <c r="C46" s="12"/>
      <c r="D46" s="12"/>
      <c r="E46" s="12"/>
      <c r="F46" s="12"/>
      <c r="G46" s="12"/>
      <c r="H46" s="12"/>
      <c r="I46" s="12"/>
    </row>
    <row r="47" spans="1:9" x14ac:dyDescent="0.2">
      <c r="A47" s="12" t="s">
        <v>92</v>
      </c>
      <c r="B47" s="12"/>
      <c r="C47" s="12"/>
      <c r="D47" s="12"/>
      <c r="E47" s="12"/>
      <c r="F47" s="12"/>
      <c r="G47" s="12"/>
      <c r="H47" s="12"/>
      <c r="I47" s="12"/>
    </row>
    <row r="48" spans="1:9" x14ac:dyDescent="0.2">
      <c r="A48" s="11" t="s">
        <v>24</v>
      </c>
      <c r="B48" s="11"/>
      <c r="C48" s="11"/>
      <c r="D48" s="11"/>
      <c r="E48" s="11"/>
      <c r="F48" s="11"/>
      <c r="G48" s="11"/>
      <c r="H48" s="11"/>
      <c r="I48" s="11"/>
    </row>
    <row r="49" x14ac:dyDescent="0.2"/>
  </sheetData>
  <customSheetViews>
    <customSheetView guid="{F71902D0-2E42-4555-B72C-5CF334122B9D}" topLeftCell="A19">
      <selection activeCell="I30" sqref="I30"/>
      <pageMargins left="0.75" right="0.75" top="1" bottom="1" header="0.5" footer="0.5"/>
      <pageSetup orientation="portrait" r:id="rId1"/>
      <headerFooter alignWithMargins="0"/>
    </customSheetView>
    <customSheetView guid="{A47F9E86-0B89-4643-8F9B-C896CB677A62}">
      <selection activeCell="K46" sqref="K46"/>
      <pageMargins left="0.75" right="0.75" top="1" bottom="1" header="0.5" footer="0.5"/>
      <pageSetup orientation="portrait" r:id="rId2"/>
      <headerFooter alignWithMargins="0"/>
    </customSheetView>
  </customSheetViews>
  <mergeCells count="28">
    <mergeCell ref="A1:I1"/>
    <mergeCell ref="A2:I2"/>
    <mergeCell ref="A3:I3"/>
    <mergeCell ref="A5:I5"/>
    <mergeCell ref="A7:I7"/>
    <mergeCell ref="A9:I9"/>
    <mergeCell ref="A11:I11"/>
    <mergeCell ref="A12:I12"/>
    <mergeCell ref="A13:I13"/>
    <mergeCell ref="A14:I14"/>
    <mergeCell ref="A15:I15"/>
    <mergeCell ref="A16:I16"/>
    <mergeCell ref="A17:I17"/>
    <mergeCell ref="A18:I18"/>
    <mergeCell ref="A20:I20"/>
    <mergeCell ref="A22:I22"/>
    <mergeCell ref="A23:I23"/>
    <mergeCell ref="A25:I25"/>
    <mergeCell ref="A44:I44"/>
    <mergeCell ref="A46:I46"/>
    <mergeCell ref="A47:I47"/>
    <mergeCell ref="A48:I48"/>
    <mergeCell ref="A27:I27"/>
    <mergeCell ref="A31:I31"/>
    <mergeCell ref="A35:I35"/>
    <mergeCell ref="A39:I39"/>
    <mergeCell ref="A41:I41"/>
    <mergeCell ref="A43:I43"/>
  </mergeCells>
  <phoneticPr fontId="2" type="noConversion"/>
  <pageMargins left="0.75" right="0.75" top="1" bottom="1" header="0.5" footer="0.5"/>
  <pageSetup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3"/>
  <sheetViews>
    <sheetView topLeftCell="A42" workbookViewId="0">
      <selection activeCell="XFD1" sqref="XFD1"/>
    </sheetView>
  </sheetViews>
  <sheetFormatPr defaultColWidth="0" defaultRowHeight="12.75" zeroHeight="1" x14ac:dyDescent="0.2"/>
  <cols>
    <col min="1" max="9" width="9.140625" customWidth="1"/>
    <col min="10" max="16384" width="9.140625" hidden="1"/>
  </cols>
  <sheetData>
    <row r="1" spans="1:9" x14ac:dyDescent="0.2">
      <c r="A1" s="13" t="s">
        <v>39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0" t="s">
        <v>38</v>
      </c>
      <c r="B3" s="16"/>
      <c r="C3" s="16"/>
      <c r="D3" s="16"/>
      <c r="E3" s="16"/>
      <c r="F3" s="16"/>
      <c r="G3" s="16"/>
      <c r="H3" s="16"/>
      <c r="I3" s="16"/>
    </row>
    <row r="4" spans="1:9" x14ac:dyDescent="0.2"/>
    <row r="5" spans="1:9" x14ac:dyDescent="0.2">
      <c r="A5" s="11" t="s">
        <v>0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3">
      <c r="A7" s="11" t="s">
        <v>1</v>
      </c>
      <c r="B7" s="11"/>
      <c r="C7" s="11"/>
      <c r="D7" s="11"/>
      <c r="E7" s="11"/>
      <c r="F7" s="11"/>
      <c r="G7" s="11"/>
      <c r="H7" s="11"/>
      <c r="I7" s="11"/>
    </row>
    <row r="8" spans="1:9" x14ac:dyDescent="0.2"/>
    <row r="9" spans="1:9" x14ac:dyDescent="0.2">
      <c r="A9" s="11" t="s">
        <v>2</v>
      </c>
      <c r="B9" s="11"/>
      <c r="C9" s="11"/>
      <c r="D9" s="11"/>
      <c r="E9" s="11"/>
      <c r="F9" s="11"/>
      <c r="G9" s="11"/>
      <c r="H9" s="11"/>
      <c r="I9" s="11"/>
    </row>
    <row r="10" spans="1:9" x14ac:dyDescent="0.2"/>
    <row r="11" spans="1:9" ht="15.75" x14ac:dyDescent="0.3">
      <c r="A11" s="11" t="s">
        <v>64</v>
      </c>
      <c r="B11" s="11"/>
      <c r="C11" s="11"/>
      <c r="D11" s="11"/>
      <c r="E11" s="11"/>
      <c r="F11" s="11"/>
      <c r="G11" s="11"/>
      <c r="H11" s="11"/>
      <c r="I11" s="11"/>
    </row>
    <row r="12" spans="1:9" ht="15.75" x14ac:dyDescent="0.3">
      <c r="A12" s="11" t="s">
        <v>3</v>
      </c>
      <c r="B12" s="11"/>
      <c r="C12" s="11"/>
      <c r="D12" s="11"/>
      <c r="E12" s="11"/>
      <c r="F12" s="11"/>
      <c r="G12" s="11"/>
      <c r="H12" s="11"/>
      <c r="I12" s="11"/>
    </row>
    <row r="13" spans="1:9" x14ac:dyDescent="0.2">
      <c r="A13" s="11" t="s">
        <v>4</v>
      </c>
      <c r="B13" s="11"/>
      <c r="C13" s="11"/>
      <c r="D13" s="11"/>
      <c r="E13" s="11"/>
      <c r="F13" s="11"/>
      <c r="G13" s="11"/>
      <c r="H13" s="11"/>
      <c r="I13" s="11"/>
    </row>
    <row r="14" spans="1:9" ht="14.25" x14ac:dyDescent="0.2">
      <c r="A14" s="11" t="s">
        <v>5</v>
      </c>
      <c r="B14" s="11"/>
      <c r="C14" s="11"/>
      <c r="D14" s="11"/>
      <c r="E14" s="11"/>
      <c r="F14" s="11"/>
      <c r="G14" s="11"/>
      <c r="H14" s="11"/>
      <c r="I14" s="11"/>
    </row>
    <row r="15" spans="1:9" x14ac:dyDescent="0.2">
      <c r="A15" s="11" t="s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3">
      <c r="A16" s="11" t="s">
        <v>9</v>
      </c>
      <c r="B16" s="11"/>
      <c r="C16" s="11"/>
      <c r="D16" s="11"/>
      <c r="E16" s="11"/>
      <c r="F16" s="11"/>
      <c r="G16" s="11"/>
      <c r="H16" s="11"/>
      <c r="I16" s="11"/>
    </row>
    <row r="17" spans="1:9" x14ac:dyDescent="0.2">
      <c r="A17" s="11" t="s">
        <v>6</v>
      </c>
      <c r="B17" s="11"/>
      <c r="C17" s="11"/>
      <c r="D17" s="11"/>
      <c r="E17" s="11"/>
      <c r="F17" s="11"/>
      <c r="G17" s="11"/>
      <c r="H17" s="11"/>
      <c r="I17" s="11"/>
    </row>
    <row r="18" spans="1:9" ht="14.25" x14ac:dyDescent="0.2">
      <c r="A18" s="11" t="s">
        <v>10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2"/>
    <row r="20" spans="1:9" x14ac:dyDescent="0.2">
      <c r="A20" s="12" t="s">
        <v>93</v>
      </c>
      <c r="B20" s="12"/>
      <c r="C20" s="12"/>
      <c r="D20" s="12"/>
      <c r="E20" s="12"/>
      <c r="F20" s="12"/>
      <c r="G20" s="12"/>
      <c r="H20" s="12"/>
      <c r="I20" s="12"/>
    </row>
    <row r="21" spans="1:9" x14ac:dyDescent="0.2"/>
    <row r="22" spans="1:9" ht="15.75" x14ac:dyDescent="0.3">
      <c r="A22" s="11" t="s">
        <v>67</v>
      </c>
      <c r="B22" s="11"/>
      <c r="C22" s="11"/>
      <c r="D22" s="11"/>
      <c r="E22" s="11"/>
      <c r="F22" s="11"/>
      <c r="G22" s="11"/>
      <c r="H22" s="11"/>
      <c r="I22" s="11"/>
    </row>
    <row r="23" spans="1:9" x14ac:dyDescent="0.2"/>
    <row r="24" spans="1:9" ht="15.75" x14ac:dyDescent="0.3">
      <c r="A24" s="11" t="s">
        <v>70</v>
      </c>
      <c r="B24" s="11"/>
      <c r="C24" s="11"/>
      <c r="D24" s="11"/>
      <c r="E24" s="11"/>
      <c r="F24" s="11"/>
      <c r="G24" s="11"/>
      <c r="H24" s="11"/>
      <c r="I24" s="11"/>
    </row>
    <row r="25" spans="1:9" x14ac:dyDescent="0.2"/>
    <row r="26" spans="1:9" x14ac:dyDescent="0.2">
      <c r="A26" s="11" t="s">
        <v>19</v>
      </c>
      <c r="B26" s="11"/>
      <c r="C26" s="11"/>
      <c r="D26" s="11"/>
      <c r="E26" s="11"/>
      <c r="F26" s="11"/>
      <c r="G26" s="11"/>
      <c r="H26" s="11"/>
      <c r="I26" s="11"/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2">
        <v>1000000</v>
      </c>
      <c r="B28" s="1"/>
      <c r="C28" s="1"/>
      <c r="D28" s="1"/>
      <c r="E28" s="1"/>
      <c r="F28" s="1"/>
      <c r="G28" s="1"/>
      <c r="H28" s="1"/>
      <c r="I28" s="1"/>
    </row>
    <row r="29" spans="1:9" x14ac:dyDescent="0.2"/>
    <row r="30" spans="1:9" x14ac:dyDescent="0.2">
      <c r="A30" s="11" t="s">
        <v>18</v>
      </c>
      <c r="B30" s="11"/>
      <c r="C30" s="11"/>
      <c r="D30" s="11"/>
      <c r="E30" s="11"/>
      <c r="F30" s="11"/>
      <c r="G30" s="11"/>
      <c r="H30" s="11"/>
      <c r="I30" s="11"/>
    </row>
    <row r="31" spans="1:9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">
      <c r="A32" s="2">
        <v>10</v>
      </c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3"/>
      <c r="B33" s="1"/>
      <c r="C33" s="1"/>
      <c r="D33" s="1"/>
      <c r="E33" s="1"/>
      <c r="F33" s="1"/>
      <c r="G33" s="1"/>
      <c r="H33" s="1"/>
      <c r="I33" s="1"/>
    </row>
    <row r="34" spans="1:9" ht="15.75" x14ac:dyDescent="0.3">
      <c r="A34" s="18" t="s">
        <v>23</v>
      </c>
      <c r="B34" s="18"/>
      <c r="C34" s="18"/>
      <c r="D34" s="18"/>
      <c r="E34" s="18"/>
      <c r="F34" s="18"/>
      <c r="G34" s="18"/>
      <c r="H34" s="18"/>
      <c r="I34" s="18"/>
    </row>
    <row r="35" spans="1:9" x14ac:dyDescent="0.2">
      <c r="A35" s="3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2">
        <v>2000</v>
      </c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3"/>
      <c r="B37" s="1"/>
      <c r="C37" s="1"/>
      <c r="D37" s="1"/>
      <c r="E37" s="1"/>
      <c r="F37" s="1"/>
      <c r="G37" s="1"/>
      <c r="H37" s="1"/>
      <c r="I37" s="1"/>
    </row>
    <row r="38" spans="1:9" ht="14.25" x14ac:dyDescent="0.2">
      <c r="A38" s="18" t="s">
        <v>25</v>
      </c>
      <c r="B38" s="18"/>
      <c r="C38" s="18"/>
      <c r="D38" s="18"/>
      <c r="E38" s="18"/>
      <c r="F38" s="18"/>
      <c r="G38" s="18"/>
      <c r="H38" s="18"/>
      <c r="I38" s="1"/>
    </row>
    <row r="39" spans="1:9" x14ac:dyDescent="0.2">
      <c r="A39" s="3"/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2">
        <v>0.1</v>
      </c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ht="15.75" x14ac:dyDescent="0.3">
      <c r="A42" s="11" t="s">
        <v>26</v>
      </c>
      <c r="B42" s="11"/>
      <c r="C42" s="11"/>
      <c r="D42" s="11"/>
      <c r="E42" s="11"/>
      <c r="F42" s="11"/>
      <c r="G42" s="11"/>
      <c r="H42" s="11"/>
      <c r="I42" s="1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17">
        <f>2*170*A28*(1-EXP(-A40*A32))*A36*3.6*10^-9</f>
        <v>1547.4311280123095</v>
      </c>
      <c r="B44" s="17"/>
      <c r="C44" s="17"/>
      <c r="D44" s="17"/>
      <c r="E44" s="17"/>
      <c r="F44" s="17"/>
      <c r="G44" s="17"/>
      <c r="H44" s="17"/>
      <c r="I44" s="17"/>
    </row>
    <row r="45" spans="1:9" x14ac:dyDescent="0.2"/>
    <row r="46" spans="1:9" ht="15.75" x14ac:dyDescent="0.3">
      <c r="A46" s="12" t="s">
        <v>87</v>
      </c>
      <c r="B46" s="12"/>
      <c r="C46" s="12"/>
      <c r="D46" s="12"/>
      <c r="E46" s="12"/>
      <c r="F46" s="12"/>
      <c r="G46" s="12"/>
      <c r="H46" s="12"/>
      <c r="I46" s="12"/>
    </row>
    <row r="47" spans="1:9" ht="15.75" x14ac:dyDescent="0.3">
      <c r="A47" s="11" t="s">
        <v>72</v>
      </c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11" t="s">
        <v>71</v>
      </c>
      <c r="B48" s="11"/>
      <c r="C48" s="11"/>
      <c r="D48" s="11"/>
      <c r="E48" s="11"/>
      <c r="F48" s="11"/>
      <c r="G48" s="11"/>
      <c r="H48" s="11"/>
      <c r="I48" s="11"/>
    </row>
    <row r="49" spans="1:9" x14ac:dyDescent="0.2"/>
    <row r="50" spans="1:9" ht="15.75" x14ac:dyDescent="0.3">
      <c r="A50" s="12" t="s">
        <v>89</v>
      </c>
      <c r="B50" s="12"/>
      <c r="C50" s="12"/>
      <c r="D50" s="12"/>
      <c r="E50" s="12"/>
      <c r="F50" s="12"/>
      <c r="G50" s="12"/>
      <c r="H50" s="12"/>
      <c r="I50" s="12"/>
    </row>
    <row r="51" spans="1:9" x14ac:dyDescent="0.2">
      <c r="A51" s="12" t="s">
        <v>86</v>
      </c>
      <c r="B51" s="12"/>
      <c r="C51" s="12"/>
      <c r="D51" s="12"/>
      <c r="E51" s="12"/>
      <c r="F51" s="12"/>
      <c r="G51" s="12"/>
      <c r="H51" s="12"/>
      <c r="I51" s="12"/>
    </row>
    <row r="52" spans="1:9" x14ac:dyDescent="0.2">
      <c r="A52" s="11" t="s">
        <v>24</v>
      </c>
      <c r="B52" s="11"/>
      <c r="C52" s="11"/>
      <c r="D52" s="11"/>
      <c r="E52" s="11"/>
      <c r="F52" s="11"/>
      <c r="G52" s="11"/>
      <c r="H52" s="11"/>
      <c r="I52" s="11"/>
    </row>
    <row r="53" spans="1:9" x14ac:dyDescent="0.2"/>
  </sheetData>
  <customSheetViews>
    <customSheetView guid="{F71902D0-2E42-4555-B72C-5CF334122B9D}" topLeftCell="A28">
      <selection activeCell="E54" sqref="E54"/>
      <pageMargins left="0.75" right="0.75" top="1" bottom="1" header="0.5" footer="0.5"/>
      <pageSetup orientation="portrait" r:id="rId1"/>
      <headerFooter alignWithMargins="0"/>
    </customSheetView>
    <customSheetView guid="{A47F9E86-0B89-4643-8F9B-C896CB677A62}">
      <selection activeCell="M17" sqref="M17"/>
      <pageMargins left="0.75" right="0.75" top="1" bottom="1" header="0.5" footer="0.5"/>
      <pageSetup orientation="portrait" r:id="rId2"/>
      <headerFooter alignWithMargins="0"/>
    </customSheetView>
  </customSheetViews>
  <mergeCells count="29">
    <mergeCell ref="A47:I47"/>
    <mergeCell ref="A50:I50"/>
    <mergeCell ref="A51:I51"/>
    <mergeCell ref="A52:I52"/>
    <mergeCell ref="A48:I48"/>
    <mergeCell ref="A34:I34"/>
    <mergeCell ref="A42:I42"/>
    <mergeCell ref="A44:I44"/>
    <mergeCell ref="A46:I46"/>
    <mergeCell ref="A38:H38"/>
    <mergeCell ref="A22:I22"/>
    <mergeCell ref="A24:I24"/>
    <mergeCell ref="A26:I26"/>
    <mergeCell ref="A30:I30"/>
    <mergeCell ref="A17:I17"/>
    <mergeCell ref="A18:I18"/>
    <mergeCell ref="A20:I20"/>
    <mergeCell ref="A15:I15"/>
    <mergeCell ref="A16:I16"/>
    <mergeCell ref="A7:I7"/>
    <mergeCell ref="A9:I9"/>
    <mergeCell ref="A11:I11"/>
    <mergeCell ref="A12:I12"/>
    <mergeCell ref="A14:I14"/>
    <mergeCell ref="A1:I1"/>
    <mergeCell ref="A2:I2"/>
    <mergeCell ref="A3:I3"/>
    <mergeCell ref="A5:I5"/>
    <mergeCell ref="A13:I13"/>
  </mergeCells>
  <phoneticPr fontId="2" type="noConversion"/>
  <pageMargins left="0.75" right="0.75" top="1" bottom="1" header="0.5" footer="0.5"/>
  <pageSetup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7"/>
  <sheetViews>
    <sheetView topLeftCell="A86" workbookViewId="0">
      <selection activeCell="XFD1" sqref="XFD1"/>
    </sheetView>
  </sheetViews>
  <sheetFormatPr defaultColWidth="0" defaultRowHeight="12.75" zeroHeight="1" x14ac:dyDescent="0.2"/>
  <cols>
    <col min="1" max="9" width="9.140625" customWidth="1"/>
    <col min="10" max="16384" width="9.140625" hidden="1"/>
  </cols>
  <sheetData>
    <row r="1" spans="1:9" x14ac:dyDescent="0.2">
      <c r="A1" s="13" t="s">
        <v>27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0" t="s">
        <v>8</v>
      </c>
      <c r="B3" s="16"/>
      <c r="C3" s="16"/>
      <c r="D3" s="16"/>
      <c r="E3" s="16"/>
      <c r="F3" s="16"/>
      <c r="G3" s="16"/>
      <c r="H3" s="16"/>
      <c r="I3" s="16"/>
    </row>
    <row r="4" spans="1:9" x14ac:dyDescent="0.2"/>
    <row r="5" spans="1:9" x14ac:dyDescent="0.2">
      <c r="A5" s="11" t="s">
        <v>0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3">
      <c r="A7" s="11" t="s">
        <v>84</v>
      </c>
      <c r="B7" s="11"/>
      <c r="C7" s="11"/>
      <c r="D7" s="11"/>
      <c r="E7" s="11"/>
      <c r="F7" s="11"/>
      <c r="G7" s="11"/>
      <c r="H7" s="11"/>
      <c r="I7" s="11"/>
    </row>
    <row r="8" spans="1:9" x14ac:dyDescent="0.2"/>
    <row r="9" spans="1:9" x14ac:dyDescent="0.2">
      <c r="A9" s="11" t="s">
        <v>2</v>
      </c>
      <c r="B9" s="11"/>
      <c r="C9" s="11"/>
      <c r="D9" s="11"/>
      <c r="E9" s="11"/>
      <c r="F9" s="11"/>
      <c r="G9" s="11"/>
      <c r="H9" s="11"/>
      <c r="I9" s="11"/>
    </row>
    <row r="10" spans="1:9" x14ac:dyDescent="0.2"/>
    <row r="11" spans="1:9" ht="15.75" x14ac:dyDescent="0.3">
      <c r="A11" s="11" t="s">
        <v>81</v>
      </c>
      <c r="B11" s="11"/>
      <c r="C11" s="11"/>
      <c r="D11" s="11"/>
      <c r="E11" s="11"/>
      <c r="F11" s="11"/>
      <c r="G11" s="11"/>
      <c r="H11" s="11"/>
      <c r="I11" s="11"/>
    </row>
    <row r="12" spans="1:9" ht="15.75" x14ac:dyDescent="0.3">
      <c r="A12" s="11" t="s">
        <v>3</v>
      </c>
      <c r="B12" s="11"/>
      <c r="C12" s="11"/>
      <c r="D12" s="11"/>
      <c r="E12" s="11"/>
      <c r="F12" s="11"/>
      <c r="G12" s="11"/>
      <c r="H12" s="11"/>
      <c r="I12" s="11"/>
    </row>
    <row r="13" spans="1:9" ht="15.75" x14ac:dyDescent="0.3">
      <c r="A13" s="11" t="s">
        <v>28</v>
      </c>
      <c r="B13" s="11"/>
      <c r="C13" s="11"/>
      <c r="D13" s="11"/>
      <c r="E13" s="11"/>
      <c r="F13" s="11"/>
      <c r="G13" s="11"/>
      <c r="H13" s="11"/>
      <c r="I13" s="11"/>
    </row>
    <row r="14" spans="1:9" ht="14.25" x14ac:dyDescent="0.2">
      <c r="A14" s="11" t="s">
        <v>5</v>
      </c>
      <c r="B14" s="11"/>
      <c r="C14" s="11"/>
      <c r="D14" s="11"/>
      <c r="E14" s="11"/>
      <c r="F14" s="11"/>
      <c r="G14" s="11"/>
      <c r="H14" s="11"/>
      <c r="I14" s="11"/>
    </row>
    <row r="15" spans="1:9" ht="15.75" x14ac:dyDescent="0.3">
      <c r="A15" s="11" t="s">
        <v>29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3">
      <c r="A16" s="11" t="s">
        <v>9</v>
      </c>
      <c r="B16" s="11"/>
      <c r="C16" s="11"/>
      <c r="D16" s="11"/>
      <c r="E16" s="11"/>
      <c r="F16" s="11"/>
      <c r="G16" s="11"/>
      <c r="H16" s="11"/>
      <c r="I16" s="11"/>
    </row>
    <row r="17" spans="1:9" ht="14.25" x14ac:dyDescent="0.2">
      <c r="A17" s="11" t="s">
        <v>10</v>
      </c>
      <c r="B17" s="11"/>
      <c r="C17" s="11"/>
      <c r="D17" s="11"/>
      <c r="E17" s="11"/>
      <c r="F17" s="11"/>
      <c r="G17" s="11"/>
      <c r="H17" s="11"/>
      <c r="I17" s="11"/>
    </row>
    <row r="18" spans="1:9" x14ac:dyDescent="0.2"/>
    <row r="19" spans="1:9" x14ac:dyDescent="0.2">
      <c r="A19" s="12" t="s">
        <v>88</v>
      </c>
      <c r="B19" s="12"/>
      <c r="C19" s="12"/>
      <c r="D19" s="12"/>
      <c r="E19" s="12"/>
      <c r="F19" s="12"/>
      <c r="G19" s="12"/>
      <c r="H19" s="12"/>
      <c r="I19" s="12"/>
    </row>
    <row r="20" spans="1:9" x14ac:dyDescent="0.2"/>
    <row r="21" spans="1:9" x14ac:dyDescent="0.2">
      <c r="A21" s="11" t="s">
        <v>11</v>
      </c>
      <c r="B21" s="11"/>
      <c r="C21" s="11"/>
      <c r="D21" s="11"/>
      <c r="E21" s="11"/>
      <c r="F21" s="11"/>
      <c r="G21" s="11"/>
      <c r="H21" s="11"/>
      <c r="I21" s="11"/>
    </row>
    <row r="22" spans="1:9" ht="15.75" x14ac:dyDescent="0.3">
      <c r="A22" s="11" t="s">
        <v>67</v>
      </c>
      <c r="B22" s="11"/>
      <c r="C22" s="11"/>
      <c r="D22" s="11"/>
      <c r="E22" s="11"/>
      <c r="F22" s="11"/>
      <c r="G22" s="11"/>
      <c r="H22" s="11"/>
      <c r="I22" s="11"/>
    </row>
    <row r="23" spans="1:9" ht="15.75" x14ac:dyDescent="0.3">
      <c r="A23" s="11" t="s">
        <v>58</v>
      </c>
      <c r="B23" s="11"/>
      <c r="C23" s="11"/>
      <c r="D23" s="11"/>
      <c r="E23" s="11"/>
      <c r="F23" s="11"/>
      <c r="G23" s="11"/>
      <c r="H23" s="11"/>
      <c r="I23" s="11"/>
    </row>
    <row r="24" spans="1:9" x14ac:dyDescent="0.2"/>
    <row r="25" spans="1:9" ht="15.75" x14ac:dyDescent="0.3">
      <c r="A25" s="11" t="s">
        <v>73</v>
      </c>
      <c r="B25" s="11"/>
      <c r="C25" s="11"/>
      <c r="D25" s="11"/>
      <c r="E25" s="11"/>
      <c r="F25" s="11"/>
      <c r="G25" s="11"/>
      <c r="H25" s="11"/>
      <c r="I25" s="11"/>
    </row>
    <row r="26" spans="1:9" x14ac:dyDescent="0.2">
      <c r="A26" s="11" t="s">
        <v>30</v>
      </c>
      <c r="B26" s="11"/>
      <c r="C26" s="11"/>
      <c r="D26" s="11"/>
      <c r="E26" s="11"/>
      <c r="F26" s="11"/>
      <c r="G26" s="11"/>
      <c r="H26" s="11"/>
      <c r="I26" s="11"/>
    </row>
    <row r="27" spans="1:9" x14ac:dyDescent="0.2"/>
    <row r="28" spans="1:9" x14ac:dyDescent="0.2">
      <c r="A28" s="3"/>
      <c r="B28" s="1"/>
      <c r="C28" s="1"/>
      <c r="D28" s="1"/>
      <c r="E28" s="1"/>
      <c r="F28" s="1"/>
      <c r="G28" s="1"/>
      <c r="H28" s="1"/>
      <c r="I28" s="1"/>
    </row>
    <row r="29" spans="1:9" ht="14.25" x14ac:dyDescent="0.2">
      <c r="A29" s="3"/>
      <c r="B29" s="1"/>
      <c r="C29" s="1" t="s">
        <v>74</v>
      </c>
      <c r="D29" s="1"/>
      <c r="E29" s="1" t="s">
        <v>83</v>
      </c>
      <c r="F29" s="1"/>
      <c r="G29" s="1"/>
      <c r="H29" s="1"/>
      <c r="I29" s="1"/>
    </row>
    <row r="30" spans="1:9" x14ac:dyDescent="0.2">
      <c r="A30" s="3" t="s">
        <v>31</v>
      </c>
      <c r="B30" s="1" t="s">
        <v>32</v>
      </c>
      <c r="C30" s="1" t="s">
        <v>75</v>
      </c>
      <c r="D30" s="1"/>
      <c r="E30" s="1" t="s">
        <v>82</v>
      </c>
      <c r="F30" s="1"/>
      <c r="G30" s="1"/>
      <c r="H30" s="1"/>
      <c r="I30" s="1"/>
    </row>
    <row r="31" spans="1:9" x14ac:dyDescent="0.2">
      <c r="A31" s="3"/>
      <c r="B31" s="1"/>
      <c r="C31" s="1"/>
      <c r="D31" s="1">
        <f>EXP(-0.05*A31)</f>
        <v>1</v>
      </c>
      <c r="E31" s="1">
        <f>D31*B31</f>
        <v>0</v>
      </c>
      <c r="F31" s="1"/>
      <c r="G31" s="1"/>
      <c r="H31" s="1"/>
      <c r="I31" s="1"/>
    </row>
    <row r="32" spans="1:9" x14ac:dyDescent="0.2">
      <c r="A32" s="3"/>
      <c r="B32" s="1"/>
      <c r="C32" s="1"/>
      <c r="D32" s="1">
        <f t="shared" ref="D32:D80" si="0">EXP(-0.05*A32)</f>
        <v>1</v>
      </c>
      <c r="E32" s="1">
        <f t="shared" ref="E32:E80" si="1">D32*B32</f>
        <v>0</v>
      </c>
      <c r="F32" s="1"/>
      <c r="G32" s="1"/>
      <c r="H32" s="1"/>
      <c r="I32" s="1"/>
    </row>
    <row r="33" spans="1:9" x14ac:dyDescent="0.2">
      <c r="A33" s="3"/>
      <c r="B33" s="1"/>
      <c r="C33" s="1"/>
      <c r="D33" s="1">
        <f t="shared" si="0"/>
        <v>1</v>
      </c>
      <c r="E33" s="1">
        <f t="shared" si="1"/>
        <v>0</v>
      </c>
      <c r="F33" s="1"/>
      <c r="G33" s="1"/>
      <c r="H33" s="1"/>
      <c r="I33" s="1"/>
    </row>
    <row r="34" spans="1:9" x14ac:dyDescent="0.2">
      <c r="A34" s="3"/>
      <c r="B34" s="1"/>
      <c r="C34" s="1"/>
      <c r="D34" s="1">
        <f t="shared" si="0"/>
        <v>1</v>
      </c>
      <c r="E34" s="1">
        <f t="shared" si="1"/>
        <v>0</v>
      </c>
      <c r="F34" s="1"/>
      <c r="G34" s="1"/>
      <c r="H34" s="1"/>
      <c r="I34" s="1"/>
    </row>
    <row r="35" spans="1:9" x14ac:dyDescent="0.2">
      <c r="A35" s="3"/>
      <c r="B35" s="1"/>
      <c r="C35" s="1"/>
      <c r="D35" s="1">
        <f t="shared" si="0"/>
        <v>1</v>
      </c>
      <c r="E35" s="1">
        <f t="shared" si="1"/>
        <v>0</v>
      </c>
      <c r="F35" s="1"/>
      <c r="G35" s="1"/>
      <c r="H35" s="1"/>
      <c r="I35" s="1"/>
    </row>
    <row r="36" spans="1:9" x14ac:dyDescent="0.2">
      <c r="A36" s="3"/>
      <c r="B36" s="1"/>
      <c r="C36" s="1"/>
      <c r="D36" s="1">
        <f t="shared" si="0"/>
        <v>1</v>
      </c>
      <c r="E36" s="1">
        <f t="shared" si="1"/>
        <v>0</v>
      </c>
      <c r="F36" s="1"/>
      <c r="G36" s="1"/>
      <c r="H36" s="1"/>
      <c r="I36" s="1"/>
    </row>
    <row r="37" spans="1:9" x14ac:dyDescent="0.2">
      <c r="A37" s="3"/>
      <c r="B37" s="1"/>
      <c r="C37" s="1"/>
      <c r="D37" s="1">
        <f t="shared" si="0"/>
        <v>1</v>
      </c>
      <c r="E37" s="1">
        <f t="shared" si="1"/>
        <v>0</v>
      </c>
      <c r="F37" s="1"/>
      <c r="G37" s="1"/>
      <c r="H37" s="1"/>
      <c r="I37" s="1"/>
    </row>
    <row r="38" spans="1:9" x14ac:dyDescent="0.2">
      <c r="A38" s="3"/>
      <c r="B38" s="1"/>
      <c r="C38" s="1"/>
      <c r="D38" s="1">
        <f t="shared" si="0"/>
        <v>1</v>
      </c>
      <c r="E38" s="1">
        <f t="shared" si="1"/>
        <v>0</v>
      </c>
      <c r="F38" s="1"/>
      <c r="G38" s="1"/>
      <c r="H38" s="1"/>
      <c r="I38" s="1"/>
    </row>
    <row r="39" spans="1:9" x14ac:dyDescent="0.2">
      <c r="A39" s="3"/>
      <c r="B39" s="1"/>
      <c r="C39" s="1"/>
      <c r="D39" s="1">
        <f t="shared" si="0"/>
        <v>1</v>
      </c>
      <c r="E39" s="1">
        <f t="shared" si="1"/>
        <v>0</v>
      </c>
      <c r="F39" s="1"/>
      <c r="G39" s="1"/>
      <c r="H39" s="1"/>
      <c r="I39" s="1"/>
    </row>
    <row r="40" spans="1:9" x14ac:dyDescent="0.2">
      <c r="A40" s="3"/>
      <c r="B40" s="1"/>
      <c r="C40" s="1"/>
      <c r="D40" s="1">
        <f t="shared" si="0"/>
        <v>1</v>
      </c>
      <c r="E40" s="1">
        <f t="shared" si="1"/>
        <v>0</v>
      </c>
      <c r="F40" s="1"/>
      <c r="G40" s="1"/>
      <c r="H40" s="1"/>
      <c r="I40" s="1"/>
    </row>
    <row r="41" spans="1:9" x14ac:dyDescent="0.2">
      <c r="A41" s="3"/>
      <c r="B41" s="1"/>
      <c r="C41" s="1"/>
      <c r="D41" s="1">
        <f t="shared" si="0"/>
        <v>1</v>
      </c>
      <c r="E41" s="1">
        <f t="shared" si="1"/>
        <v>0</v>
      </c>
      <c r="F41" s="1"/>
      <c r="G41" s="1"/>
      <c r="H41" s="1"/>
      <c r="I41" s="1"/>
    </row>
    <row r="42" spans="1:9" x14ac:dyDescent="0.2">
      <c r="A42" s="3"/>
      <c r="B42" s="1"/>
      <c r="C42" s="1"/>
      <c r="D42" s="1">
        <f t="shared" si="0"/>
        <v>1</v>
      </c>
      <c r="E42" s="1">
        <f t="shared" si="1"/>
        <v>0</v>
      </c>
      <c r="F42" s="1"/>
      <c r="G42" s="1"/>
      <c r="H42" s="1"/>
      <c r="I42" s="1"/>
    </row>
    <row r="43" spans="1:9" x14ac:dyDescent="0.2">
      <c r="A43" s="3"/>
      <c r="B43" s="1"/>
      <c r="C43" s="1"/>
      <c r="D43" s="1">
        <f t="shared" si="0"/>
        <v>1</v>
      </c>
      <c r="E43" s="1">
        <f t="shared" si="1"/>
        <v>0</v>
      </c>
      <c r="F43" s="1"/>
      <c r="G43" s="1"/>
      <c r="H43" s="1"/>
      <c r="I43" s="1"/>
    </row>
    <row r="44" spans="1:9" x14ac:dyDescent="0.2">
      <c r="A44" s="3"/>
      <c r="B44" s="1"/>
      <c r="C44" s="1"/>
      <c r="D44" s="1">
        <f t="shared" si="0"/>
        <v>1</v>
      </c>
      <c r="E44" s="1">
        <f t="shared" si="1"/>
        <v>0</v>
      </c>
      <c r="F44" s="1"/>
      <c r="G44" s="1"/>
      <c r="H44" s="1"/>
      <c r="I44" s="1"/>
    </row>
    <row r="45" spans="1:9" x14ac:dyDescent="0.2">
      <c r="A45" s="3"/>
      <c r="B45" s="1"/>
      <c r="C45" s="1"/>
      <c r="D45" s="1">
        <f t="shared" si="0"/>
        <v>1</v>
      </c>
      <c r="E45" s="1">
        <f t="shared" si="1"/>
        <v>0</v>
      </c>
      <c r="F45" s="1"/>
      <c r="G45" s="1"/>
      <c r="H45" s="1"/>
      <c r="I45" s="1"/>
    </row>
    <row r="46" spans="1:9" x14ac:dyDescent="0.2">
      <c r="A46" s="3"/>
      <c r="B46" s="1"/>
      <c r="C46" s="1"/>
      <c r="D46" s="1">
        <f t="shared" si="0"/>
        <v>1</v>
      </c>
      <c r="E46" s="1">
        <f t="shared" si="1"/>
        <v>0</v>
      </c>
      <c r="F46" s="1"/>
      <c r="G46" s="1"/>
      <c r="H46" s="1"/>
      <c r="I46" s="1"/>
    </row>
    <row r="47" spans="1:9" x14ac:dyDescent="0.2">
      <c r="A47" s="3"/>
      <c r="B47" s="1"/>
      <c r="C47" s="1"/>
      <c r="D47" s="1">
        <f t="shared" si="0"/>
        <v>1</v>
      </c>
      <c r="E47" s="1">
        <f t="shared" si="1"/>
        <v>0</v>
      </c>
      <c r="F47" s="1"/>
      <c r="G47" s="1"/>
      <c r="H47" s="1"/>
      <c r="I47" s="1"/>
    </row>
    <row r="48" spans="1:9" x14ac:dyDescent="0.2">
      <c r="A48" s="3"/>
      <c r="B48" s="1"/>
      <c r="C48" s="1"/>
      <c r="D48" s="1">
        <f t="shared" si="0"/>
        <v>1</v>
      </c>
      <c r="E48" s="1">
        <f t="shared" si="1"/>
        <v>0</v>
      </c>
      <c r="F48" s="1"/>
      <c r="G48" s="1"/>
      <c r="H48" s="1"/>
      <c r="I48" s="1"/>
    </row>
    <row r="49" spans="1:9" x14ac:dyDescent="0.2">
      <c r="A49" s="3"/>
      <c r="B49" s="1"/>
      <c r="C49" s="1"/>
      <c r="D49" s="1">
        <f t="shared" si="0"/>
        <v>1</v>
      </c>
      <c r="E49" s="1">
        <f t="shared" si="1"/>
        <v>0</v>
      </c>
      <c r="F49" s="1"/>
      <c r="G49" s="1"/>
      <c r="H49" s="1"/>
      <c r="I49" s="1"/>
    </row>
    <row r="50" spans="1:9" x14ac:dyDescent="0.2">
      <c r="A50" s="3"/>
      <c r="B50" s="1"/>
      <c r="C50" s="1"/>
      <c r="D50" s="1">
        <f t="shared" si="0"/>
        <v>1</v>
      </c>
      <c r="E50" s="1">
        <f t="shared" si="1"/>
        <v>0</v>
      </c>
      <c r="F50" s="1"/>
      <c r="G50" s="1"/>
      <c r="H50" s="1"/>
      <c r="I50" s="1"/>
    </row>
    <row r="51" spans="1:9" x14ac:dyDescent="0.2">
      <c r="A51" s="3"/>
      <c r="B51" s="1"/>
      <c r="C51" s="1"/>
      <c r="D51" s="1">
        <f t="shared" si="0"/>
        <v>1</v>
      </c>
      <c r="E51" s="1">
        <f t="shared" si="1"/>
        <v>0</v>
      </c>
      <c r="F51" s="1"/>
      <c r="G51" s="1"/>
      <c r="H51" s="1"/>
      <c r="I51" s="1"/>
    </row>
    <row r="52" spans="1:9" x14ac:dyDescent="0.2">
      <c r="A52" s="3"/>
      <c r="B52" s="1"/>
      <c r="C52" s="1"/>
      <c r="D52" s="1">
        <f t="shared" si="0"/>
        <v>1</v>
      </c>
      <c r="E52" s="1">
        <f t="shared" si="1"/>
        <v>0</v>
      </c>
      <c r="F52" s="1"/>
      <c r="G52" s="1"/>
      <c r="H52" s="1"/>
      <c r="I52" s="1"/>
    </row>
    <row r="53" spans="1:9" x14ac:dyDescent="0.2">
      <c r="A53" s="3"/>
      <c r="B53" s="1"/>
      <c r="C53" s="1"/>
      <c r="D53" s="1">
        <f t="shared" si="0"/>
        <v>1</v>
      </c>
      <c r="E53" s="1">
        <f t="shared" si="1"/>
        <v>0</v>
      </c>
      <c r="F53" s="1"/>
      <c r="G53" s="1"/>
      <c r="H53" s="1"/>
      <c r="I53" s="1"/>
    </row>
    <row r="54" spans="1:9" x14ac:dyDescent="0.2">
      <c r="A54" s="3"/>
      <c r="B54" s="1"/>
      <c r="C54" s="1"/>
      <c r="D54" s="1">
        <f t="shared" si="0"/>
        <v>1</v>
      </c>
      <c r="E54" s="1">
        <f t="shared" si="1"/>
        <v>0</v>
      </c>
      <c r="F54" s="1"/>
      <c r="G54" s="1"/>
      <c r="H54" s="1"/>
      <c r="I54" s="1"/>
    </row>
    <row r="55" spans="1:9" x14ac:dyDescent="0.2">
      <c r="A55" s="3"/>
      <c r="B55" s="1"/>
      <c r="C55" s="1"/>
      <c r="D55" s="1">
        <f t="shared" si="0"/>
        <v>1</v>
      </c>
      <c r="E55" s="1">
        <f t="shared" si="1"/>
        <v>0</v>
      </c>
      <c r="F55" s="1"/>
      <c r="G55" s="1"/>
      <c r="H55" s="1"/>
      <c r="I55" s="1"/>
    </row>
    <row r="56" spans="1:9" x14ac:dyDescent="0.2">
      <c r="A56" s="3"/>
      <c r="B56" s="1"/>
      <c r="C56" s="1"/>
      <c r="D56" s="1">
        <f t="shared" si="0"/>
        <v>1</v>
      </c>
      <c r="E56" s="1">
        <f t="shared" si="1"/>
        <v>0</v>
      </c>
      <c r="F56" s="1"/>
      <c r="G56" s="1"/>
      <c r="H56" s="1"/>
      <c r="I56" s="1"/>
    </row>
    <row r="57" spans="1:9" x14ac:dyDescent="0.2">
      <c r="A57" s="3"/>
      <c r="B57" s="1"/>
      <c r="C57" s="1"/>
      <c r="D57" s="1">
        <f t="shared" si="0"/>
        <v>1</v>
      </c>
      <c r="E57" s="1">
        <f t="shared" si="1"/>
        <v>0</v>
      </c>
      <c r="F57" s="1"/>
      <c r="G57" s="1"/>
      <c r="H57" s="1"/>
      <c r="I57" s="1"/>
    </row>
    <row r="58" spans="1:9" x14ac:dyDescent="0.2">
      <c r="A58" s="3"/>
      <c r="B58" s="1"/>
      <c r="C58" s="1"/>
      <c r="D58" s="1">
        <f t="shared" si="0"/>
        <v>1</v>
      </c>
      <c r="E58" s="1">
        <f t="shared" si="1"/>
        <v>0</v>
      </c>
      <c r="F58" s="1"/>
      <c r="G58" s="1"/>
      <c r="H58" s="1"/>
      <c r="I58" s="1"/>
    </row>
    <row r="59" spans="1:9" x14ac:dyDescent="0.2">
      <c r="A59" s="3"/>
      <c r="B59" s="1"/>
      <c r="C59" s="1"/>
      <c r="D59" s="1">
        <f t="shared" si="0"/>
        <v>1</v>
      </c>
      <c r="E59" s="1">
        <f t="shared" si="1"/>
        <v>0</v>
      </c>
      <c r="F59" s="1"/>
      <c r="G59" s="1"/>
      <c r="H59" s="1"/>
      <c r="I59" s="1"/>
    </row>
    <row r="60" spans="1:9" x14ac:dyDescent="0.2">
      <c r="A60" s="3"/>
      <c r="B60" s="1"/>
      <c r="C60" s="1"/>
      <c r="D60" s="1">
        <f t="shared" si="0"/>
        <v>1</v>
      </c>
      <c r="E60" s="1">
        <f t="shared" si="1"/>
        <v>0</v>
      </c>
      <c r="F60" s="1"/>
      <c r="G60" s="1"/>
      <c r="H60" s="1"/>
      <c r="I60" s="1"/>
    </row>
    <row r="61" spans="1:9" x14ac:dyDescent="0.2">
      <c r="A61" s="3"/>
      <c r="B61" s="1"/>
      <c r="C61" s="1"/>
      <c r="D61" s="1">
        <f t="shared" si="0"/>
        <v>1</v>
      </c>
      <c r="E61" s="1">
        <f t="shared" si="1"/>
        <v>0</v>
      </c>
      <c r="F61" s="1"/>
      <c r="G61" s="1"/>
      <c r="H61" s="1"/>
      <c r="I61" s="1"/>
    </row>
    <row r="62" spans="1:9" x14ac:dyDescent="0.2">
      <c r="A62" s="3"/>
      <c r="B62" s="1"/>
      <c r="C62" s="1"/>
      <c r="D62" s="1">
        <f t="shared" si="0"/>
        <v>1</v>
      </c>
      <c r="E62" s="1">
        <f t="shared" si="1"/>
        <v>0</v>
      </c>
      <c r="F62" s="1"/>
      <c r="G62" s="1"/>
      <c r="H62" s="1"/>
      <c r="I62" s="1"/>
    </row>
    <row r="63" spans="1:9" x14ac:dyDescent="0.2">
      <c r="A63" s="3"/>
      <c r="B63" s="1"/>
      <c r="C63" s="1"/>
      <c r="D63" s="1">
        <f t="shared" si="0"/>
        <v>1</v>
      </c>
      <c r="E63" s="1">
        <f t="shared" si="1"/>
        <v>0</v>
      </c>
      <c r="F63" s="1"/>
      <c r="G63" s="1"/>
      <c r="H63" s="1"/>
      <c r="I63" s="1"/>
    </row>
    <row r="64" spans="1:9" x14ac:dyDescent="0.2">
      <c r="A64" s="3"/>
      <c r="B64" s="1"/>
      <c r="C64" s="1"/>
      <c r="D64" s="1">
        <f t="shared" si="0"/>
        <v>1</v>
      </c>
      <c r="E64" s="1">
        <f t="shared" si="1"/>
        <v>0</v>
      </c>
      <c r="F64" s="1"/>
      <c r="G64" s="1"/>
      <c r="H64" s="1"/>
      <c r="I64" s="1"/>
    </row>
    <row r="65" spans="1:9" x14ac:dyDescent="0.2">
      <c r="A65" s="3"/>
      <c r="B65" s="1"/>
      <c r="C65" s="1"/>
      <c r="D65" s="1">
        <f t="shared" si="0"/>
        <v>1</v>
      </c>
      <c r="E65" s="1">
        <f t="shared" si="1"/>
        <v>0</v>
      </c>
      <c r="F65" s="1"/>
      <c r="G65" s="1"/>
      <c r="H65" s="1"/>
      <c r="I65" s="1"/>
    </row>
    <row r="66" spans="1:9" x14ac:dyDescent="0.2">
      <c r="A66" s="3"/>
      <c r="B66" s="1"/>
      <c r="C66" s="1"/>
      <c r="D66" s="1">
        <f t="shared" si="0"/>
        <v>1</v>
      </c>
      <c r="E66" s="1">
        <f t="shared" si="1"/>
        <v>0</v>
      </c>
      <c r="F66" s="1"/>
      <c r="G66" s="1"/>
      <c r="H66" s="1"/>
      <c r="I66" s="1"/>
    </row>
    <row r="67" spans="1:9" x14ac:dyDescent="0.2">
      <c r="A67" s="3"/>
      <c r="B67" s="1"/>
      <c r="C67" s="1"/>
      <c r="D67" s="1">
        <f t="shared" si="0"/>
        <v>1</v>
      </c>
      <c r="E67" s="1">
        <f t="shared" si="1"/>
        <v>0</v>
      </c>
      <c r="F67" s="1"/>
      <c r="G67" s="1"/>
      <c r="H67" s="1"/>
      <c r="I67" s="1"/>
    </row>
    <row r="68" spans="1:9" x14ac:dyDescent="0.2">
      <c r="A68" s="3"/>
      <c r="B68" s="1"/>
      <c r="C68" s="1"/>
      <c r="D68" s="1">
        <f t="shared" si="0"/>
        <v>1</v>
      </c>
      <c r="E68" s="1">
        <f t="shared" si="1"/>
        <v>0</v>
      </c>
      <c r="F68" s="1"/>
      <c r="G68" s="1"/>
      <c r="H68" s="1"/>
      <c r="I68" s="1"/>
    </row>
    <row r="69" spans="1:9" x14ac:dyDescent="0.2">
      <c r="A69" s="3"/>
      <c r="B69" s="1"/>
      <c r="C69" s="1"/>
      <c r="D69" s="1">
        <f t="shared" si="0"/>
        <v>1</v>
      </c>
      <c r="E69" s="1">
        <f t="shared" si="1"/>
        <v>0</v>
      </c>
      <c r="F69" s="1"/>
      <c r="G69" s="1"/>
      <c r="H69" s="1"/>
      <c r="I69" s="1"/>
    </row>
    <row r="70" spans="1:9" x14ac:dyDescent="0.2">
      <c r="A70" s="3"/>
      <c r="B70" s="1"/>
      <c r="C70" s="1"/>
      <c r="D70" s="1">
        <f t="shared" si="0"/>
        <v>1</v>
      </c>
      <c r="E70" s="1">
        <f t="shared" si="1"/>
        <v>0</v>
      </c>
      <c r="F70" s="1"/>
      <c r="G70" s="1"/>
      <c r="H70" s="1"/>
      <c r="I70" s="1"/>
    </row>
    <row r="71" spans="1:9" x14ac:dyDescent="0.2">
      <c r="A71" s="3"/>
      <c r="B71" s="1"/>
      <c r="C71" s="1"/>
      <c r="D71" s="1">
        <f t="shared" si="0"/>
        <v>1</v>
      </c>
      <c r="E71" s="1">
        <f t="shared" si="1"/>
        <v>0</v>
      </c>
      <c r="F71" s="1"/>
      <c r="G71" s="1"/>
      <c r="H71" s="1"/>
      <c r="I71" s="1"/>
    </row>
    <row r="72" spans="1:9" x14ac:dyDescent="0.2">
      <c r="A72" s="3"/>
      <c r="B72" s="1"/>
      <c r="C72" s="1"/>
      <c r="D72" s="1">
        <f t="shared" si="0"/>
        <v>1</v>
      </c>
      <c r="E72" s="1">
        <f t="shared" si="1"/>
        <v>0</v>
      </c>
      <c r="F72" s="1"/>
      <c r="G72" s="1"/>
      <c r="H72" s="1"/>
      <c r="I72" s="1"/>
    </row>
    <row r="73" spans="1:9" x14ac:dyDescent="0.2">
      <c r="A73" s="3"/>
      <c r="B73" s="1"/>
      <c r="C73" s="1"/>
      <c r="D73" s="1">
        <f t="shared" si="0"/>
        <v>1</v>
      </c>
      <c r="E73" s="1">
        <f t="shared" si="1"/>
        <v>0</v>
      </c>
      <c r="F73" s="1"/>
      <c r="G73" s="1"/>
      <c r="H73" s="1"/>
      <c r="I73" s="1"/>
    </row>
    <row r="74" spans="1:9" x14ac:dyDescent="0.2">
      <c r="A74" s="3"/>
      <c r="B74" s="1"/>
      <c r="C74" s="1"/>
      <c r="D74" s="1">
        <f t="shared" si="0"/>
        <v>1</v>
      </c>
      <c r="E74" s="1">
        <f t="shared" si="1"/>
        <v>0</v>
      </c>
      <c r="F74" s="1"/>
      <c r="G74" s="1"/>
      <c r="H74" s="1"/>
      <c r="I74" s="1"/>
    </row>
    <row r="75" spans="1:9" x14ac:dyDescent="0.2">
      <c r="A75" s="3"/>
      <c r="B75" s="1"/>
      <c r="C75" s="1"/>
      <c r="D75" s="1">
        <f t="shared" si="0"/>
        <v>1</v>
      </c>
      <c r="E75" s="1">
        <f t="shared" si="1"/>
        <v>0</v>
      </c>
      <c r="F75" s="1"/>
      <c r="G75" s="1"/>
      <c r="H75" s="1"/>
      <c r="I75" s="1"/>
    </row>
    <row r="76" spans="1:9" x14ac:dyDescent="0.2">
      <c r="A76" s="3"/>
      <c r="B76" s="1"/>
      <c r="C76" s="1"/>
      <c r="D76" s="1">
        <f t="shared" si="0"/>
        <v>1</v>
      </c>
      <c r="E76" s="1">
        <f t="shared" si="1"/>
        <v>0</v>
      </c>
      <c r="F76" s="1"/>
      <c r="G76" s="1"/>
      <c r="H76" s="1"/>
      <c r="I76" s="1"/>
    </row>
    <row r="77" spans="1:9" x14ac:dyDescent="0.2">
      <c r="A77" s="3"/>
      <c r="B77" s="1"/>
      <c r="C77" s="1"/>
      <c r="D77" s="1">
        <f t="shared" si="0"/>
        <v>1</v>
      </c>
      <c r="E77" s="1">
        <f t="shared" si="1"/>
        <v>0</v>
      </c>
      <c r="F77" s="1"/>
      <c r="G77" s="1"/>
      <c r="H77" s="1"/>
      <c r="I77" s="1"/>
    </row>
    <row r="78" spans="1:9" x14ac:dyDescent="0.2">
      <c r="A78" s="3"/>
      <c r="B78" s="1"/>
      <c r="C78" s="1"/>
      <c r="D78" s="1">
        <f t="shared" si="0"/>
        <v>1</v>
      </c>
      <c r="E78" s="1">
        <f t="shared" si="1"/>
        <v>0</v>
      </c>
      <c r="F78" s="1"/>
      <c r="G78" s="1"/>
      <c r="H78" s="1"/>
      <c r="I78" s="1"/>
    </row>
    <row r="79" spans="1:9" x14ac:dyDescent="0.2">
      <c r="A79" s="3"/>
      <c r="B79" s="1"/>
      <c r="C79" s="1"/>
      <c r="D79" s="1">
        <f t="shared" si="0"/>
        <v>1</v>
      </c>
      <c r="E79" s="1">
        <f t="shared" si="1"/>
        <v>0</v>
      </c>
      <c r="F79" s="1"/>
      <c r="G79" s="1"/>
      <c r="H79" s="1"/>
      <c r="I79" s="1"/>
    </row>
    <row r="80" spans="1:9" x14ac:dyDescent="0.2">
      <c r="A80" s="3"/>
      <c r="B80" s="1"/>
      <c r="C80" s="1"/>
      <c r="D80" s="1">
        <f t="shared" si="0"/>
        <v>1</v>
      </c>
      <c r="E80" s="1">
        <f t="shared" si="1"/>
        <v>0</v>
      </c>
      <c r="F80" s="1"/>
      <c r="G80" s="1"/>
      <c r="H80" s="1"/>
      <c r="I80" s="1"/>
    </row>
    <row r="81" spans="1:9" x14ac:dyDescent="0.2">
      <c r="A81" s="3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3">
        <f>SUM(E31:E80)</f>
        <v>0</v>
      </c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3"/>
      <c r="B83" s="1"/>
      <c r="C83" s="1"/>
      <c r="D83" s="1"/>
      <c r="E83" s="1"/>
      <c r="F83" s="1"/>
      <c r="G83" s="1"/>
      <c r="H83" s="1"/>
      <c r="I83" s="1"/>
    </row>
    <row r="84" spans="1:9" ht="15.75" x14ac:dyDescent="0.3">
      <c r="A84" s="18" t="s">
        <v>33</v>
      </c>
      <c r="B84" s="18"/>
      <c r="C84" s="18"/>
      <c r="D84" s="18"/>
      <c r="E84" s="18"/>
      <c r="F84" s="18"/>
      <c r="G84" s="18"/>
      <c r="H84" s="18"/>
      <c r="I84" s="18"/>
    </row>
    <row r="85" spans="1:9" x14ac:dyDescent="0.2">
      <c r="A85" s="3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8">
        <f>2*0.05*170*4000*3.6*10^-9*A82</f>
        <v>0</v>
      </c>
      <c r="B86" s="18"/>
      <c r="C86" s="18"/>
      <c r="D86" s="18"/>
      <c r="E86" s="18"/>
      <c r="F86" s="18"/>
      <c r="G86" s="18"/>
      <c r="H86" s="18"/>
      <c r="I86" s="18"/>
    </row>
    <row r="87" spans="1:9" x14ac:dyDescent="0.2">
      <c r="A87" s="3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3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3"/>
      <c r="B89" s="1"/>
      <c r="C89" s="1"/>
      <c r="D89" s="1"/>
      <c r="E89" s="1"/>
      <c r="F89" s="1"/>
      <c r="G89" s="1"/>
      <c r="H89" s="1"/>
      <c r="I89" s="1"/>
    </row>
    <row r="90" spans="1:9" x14ac:dyDescent="0.2"/>
    <row r="91" spans="1:9" ht="15.75" x14ac:dyDescent="0.3">
      <c r="A91" s="12" t="s">
        <v>87</v>
      </c>
      <c r="B91" s="12"/>
      <c r="C91" s="12"/>
      <c r="D91" s="12"/>
      <c r="E91" s="12"/>
      <c r="F91" s="12"/>
      <c r="G91" s="12"/>
      <c r="H91" s="12"/>
      <c r="I91" s="12"/>
    </row>
    <row r="92" spans="1:9" ht="15.75" x14ac:dyDescent="0.3">
      <c r="A92" s="11" t="s">
        <v>14</v>
      </c>
      <c r="B92" s="11"/>
      <c r="C92" s="11"/>
      <c r="D92" s="11"/>
      <c r="E92" s="11"/>
      <c r="F92" s="11"/>
      <c r="G92" s="11"/>
      <c r="H92" s="11"/>
      <c r="I92" s="11"/>
    </row>
    <row r="93" spans="1:9" x14ac:dyDescent="0.2"/>
    <row r="94" spans="1:9" ht="15.75" x14ac:dyDescent="0.3">
      <c r="A94" s="12" t="s">
        <v>89</v>
      </c>
      <c r="B94" s="12"/>
      <c r="C94" s="12"/>
      <c r="D94" s="12"/>
      <c r="E94" s="12"/>
      <c r="F94" s="12"/>
      <c r="G94" s="12"/>
      <c r="H94" s="12"/>
      <c r="I94" s="12"/>
    </row>
    <row r="95" spans="1:9" x14ac:dyDescent="0.2">
      <c r="A95" s="12" t="s">
        <v>90</v>
      </c>
      <c r="B95" s="12"/>
      <c r="C95" s="12"/>
      <c r="D95" s="12"/>
      <c r="E95" s="12"/>
      <c r="F95" s="12"/>
      <c r="G95" s="12"/>
      <c r="H95" s="12"/>
      <c r="I95" s="12"/>
    </row>
    <row r="96" spans="1:9" x14ac:dyDescent="0.2">
      <c r="A96" s="11" t="s">
        <v>16</v>
      </c>
      <c r="B96" s="11"/>
      <c r="C96" s="11"/>
      <c r="D96" s="11"/>
      <c r="E96" s="11"/>
      <c r="F96" s="11"/>
      <c r="G96" s="11"/>
      <c r="H96" s="11"/>
      <c r="I96" s="11"/>
    </row>
    <row r="97" x14ac:dyDescent="0.2"/>
  </sheetData>
  <customSheetViews>
    <customSheetView guid="{F71902D0-2E42-4555-B72C-5CF334122B9D}" topLeftCell="A67">
      <selection activeCell="A94" sqref="A94:I95"/>
      <pageMargins left="0.75" right="0.75" top="1" bottom="1" header="0.5" footer="0.5"/>
      <pageSetup orientation="portrait" r:id="rId1"/>
      <headerFooter alignWithMargins="0"/>
    </customSheetView>
    <customSheetView guid="{A47F9E86-0B89-4643-8F9B-C896CB677A62}">
      <selection activeCell="M9" sqref="M9"/>
      <pageMargins left="0.75" right="0.75" top="1" bottom="1" header="0.5" footer="0.5"/>
      <pageSetup orientation="portrait" r:id="rId2"/>
      <headerFooter alignWithMargins="0"/>
    </customSheetView>
  </customSheetViews>
  <mergeCells count="26">
    <mergeCell ref="A92:I92"/>
    <mergeCell ref="A94:I94"/>
    <mergeCell ref="A95:I95"/>
    <mergeCell ref="A96:I96"/>
    <mergeCell ref="A91:I91"/>
    <mergeCell ref="A86:I86"/>
    <mergeCell ref="A17:I17"/>
    <mergeCell ref="A19:I19"/>
    <mergeCell ref="A21:I21"/>
    <mergeCell ref="A13:I13"/>
    <mergeCell ref="A14:I14"/>
    <mergeCell ref="A15:I15"/>
    <mergeCell ref="A16:I16"/>
    <mergeCell ref="A22:I22"/>
    <mergeCell ref="A23:I23"/>
    <mergeCell ref="A25:I25"/>
    <mergeCell ref="A26:I26"/>
    <mergeCell ref="A84:I84"/>
    <mergeCell ref="A7:I7"/>
    <mergeCell ref="A9:I9"/>
    <mergeCell ref="A11:I11"/>
    <mergeCell ref="A12:I12"/>
    <mergeCell ref="A1:I1"/>
    <mergeCell ref="A2:I2"/>
    <mergeCell ref="A3:I3"/>
    <mergeCell ref="A5:I5"/>
  </mergeCells>
  <phoneticPr fontId="2" type="noConversion"/>
  <pageMargins left="0.75" right="0.75" top="1" bottom="1" header="0.5" footer="0.5"/>
  <pageSetup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7"/>
  <sheetViews>
    <sheetView topLeftCell="A86" workbookViewId="0">
      <selection activeCell="XFD1" sqref="XFD1"/>
    </sheetView>
  </sheetViews>
  <sheetFormatPr defaultColWidth="0" defaultRowHeight="12.75" zeroHeight="1" x14ac:dyDescent="0.2"/>
  <cols>
    <col min="1" max="9" width="9.140625" customWidth="1"/>
    <col min="10" max="16384" width="9.140625" hidden="1"/>
  </cols>
  <sheetData>
    <row r="1" spans="1:9" x14ac:dyDescent="0.2">
      <c r="A1" s="13" t="s">
        <v>27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0" t="s">
        <v>20</v>
      </c>
      <c r="B3" s="16"/>
      <c r="C3" s="16"/>
      <c r="D3" s="16"/>
      <c r="E3" s="16"/>
      <c r="F3" s="16"/>
      <c r="G3" s="16"/>
      <c r="H3" s="16"/>
      <c r="I3" s="16"/>
    </row>
    <row r="4" spans="1:9" x14ac:dyDescent="0.2"/>
    <row r="5" spans="1:9" x14ac:dyDescent="0.2">
      <c r="A5" s="11" t="s">
        <v>0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3">
      <c r="A7" s="11" t="s">
        <v>84</v>
      </c>
      <c r="B7" s="11"/>
      <c r="C7" s="11"/>
      <c r="D7" s="11"/>
      <c r="E7" s="11"/>
      <c r="F7" s="11"/>
      <c r="G7" s="11"/>
      <c r="H7" s="11"/>
      <c r="I7" s="11"/>
    </row>
    <row r="8" spans="1:9" x14ac:dyDescent="0.2"/>
    <row r="9" spans="1:9" x14ac:dyDescent="0.2">
      <c r="A9" s="11" t="s">
        <v>2</v>
      </c>
      <c r="B9" s="11"/>
      <c r="C9" s="11"/>
      <c r="D9" s="11"/>
      <c r="E9" s="11"/>
      <c r="F9" s="11"/>
      <c r="G9" s="11"/>
      <c r="H9" s="11"/>
      <c r="I9" s="11"/>
    </row>
    <row r="10" spans="1:9" x14ac:dyDescent="0.2"/>
    <row r="11" spans="1:9" ht="15.75" x14ac:dyDescent="0.3">
      <c r="A11" s="11" t="s">
        <v>81</v>
      </c>
      <c r="B11" s="11"/>
      <c r="C11" s="11"/>
      <c r="D11" s="11"/>
      <c r="E11" s="11"/>
      <c r="F11" s="11"/>
      <c r="G11" s="11"/>
      <c r="H11" s="11"/>
      <c r="I11" s="11"/>
    </row>
    <row r="12" spans="1:9" ht="15.75" x14ac:dyDescent="0.3">
      <c r="A12" s="11" t="s">
        <v>3</v>
      </c>
      <c r="B12" s="11"/>
      <c r="C12" s="11"/>
      <c r="D12" s="11"/>
      <c r="E12" s="11"/>
      <c r="F12" s="11"/>
      <c r="G12" s="11"/>
      <c r="H12" s="11"/>
      <c r="I12" s="11"/>
    </row>
    <row r="13" spans="1:9" ht="15.75" x14ac:dyDescent="0.3">
      <c r="A13" s="11" t="s">
        <v>28</v>
      </c>
      <c r="B13" s="11"/>
      <c r="C13" s="11"/>
      <c r="D13" s="11"/>
      <c r="E13" s="11"/>
      <c r="F13" s="11"/>
      <c r="G13" s="11"/>
      <c r="H13" s="11"/>
      <c r="I13" s="11"/>
    </row>
    <row r="14" spans="1:9" ht="14.25" x14ac:dyDescent="0.2">
      <c r="A14" s="11" t="s">
        <v>5</v>
      </c>
      <c r="B14" s="11"/>
      <c r="C14" s="11"/>
      <c r="D14" s="11"/>
      <c r="E14" s="11"/>
      <c r="F14" s="11"/>
      <c r="G14" s="11"/>
      <c r="H14" s="11"/>
      <c r="I14" s="11"/>
    </row>
    <row r="15" spans="1:9" ht="15.75" x14ac:dyDescent="0.3">
      <c r="A15" s="11" t="s">
        <v>29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3">
      <c r="A16" s="11" t="s">
        <v>9</v>
      </c>
      <c r="B16" s="11"/>
      <c r="C16" s="11"/>
      <c r="D16" s="11"/>
      <c r="E16" s="11"/>
      <c r="F16" s="11"/>
      <c r="G16" s="11"/>
      <c r="H16" s="11"/>
      <c r="I16" s="11"/>
    </row>
    <row r="17" spans="1:9" ht="14.25" x14ac:dyDescent="0.2">
      <c r="A17" s="11" t="s">
        <v>10</v>
      </c>
      <c r="B17" s="11"/>
      <c r="C17" s="11"/>
      <c r="D17" s="11"/>
      <c r="E17" s="11"/>
      <c r="F17" s="11"/>
      <c r="G17" s="11"/>
      <c r="H17" s="11"/>
      <c r="I17" s="11"/>
    </row>
    <row r="18" spans="1:9" x14ac:dyDescent="0.2"/>
    <row r="19" spans="1:9" x14ac:dyDescent="0.2">
      <c r="A19" s="12" t="s">
        <v>88</v>
      </c>
      <c r="B19" s="12"/>
      <c r="C19" s="12"/>
      <c r="D19" s="12"/>
      <c r="E19" s="12"/>
      <c r="F19" s="12"/>
      <c r="G19" s="12"/>
      <c r="H19" s="12"/>
      <c r="I19" s="12"/>
    </row>
    <row r="20" spans="1:9" x14ac:dyDescent="0.2"/>
    <row r="21" spans="1:9" x14ac:dyDescent="0.2">
      <c r="A21" s="11" t="s">
        <v>21</v>
      </c>
      <c r="B21" s="11"/>
      <c r="C21" s="11"/>
      <c r="D21" s="11"/>
      <c r="E21" s="11"/>
      <c r="F21" s="11"/>
      <c r="G21" s="11"/>
      <c r="H21" s="11"/>
      <c r="I21" s="11"/>
    </row>
    <row r="22" spans="1:9" ht="15.75" x14ac:dyDescent="0.3">
      <c r="A22" s="11" t="s">
        <v>67</v>
      </c>
      <c r="B22" s="11"/>
      <c r="C22" s="11"/>
      <c r="D22" s="11"/>
      <c r="E22" s="11"/>
      <c r="F22" s="11"/>
      <c r="G22" s="11"/>
      <c r="H22" s="11"/>
      <c r="I22" s="11"/>
    </row>
    <row r="23" spans="1:9" ht="15.75" x14ac:dyDescent="0.3">
      <c r="A23" s="11" t="s">
        <v>58</v>
      </c>
      <c r="B23" s="11"/>
      <c r="C23" s="11"/>
      <c r="D23" s="11"/>
      <c r="E23" s="11"/>
      <c r="F23" s="11"/>
      <c r="G23" s="11"/>
      <c r="H23" s="11"/>
      <c r="I23" s="11"/>
    </row>
    <row r="24" spans="1:9" x14ac:dyDescent="0.2"/>
    <row r="25" spans="1:9" ht="15.75" x14ac:dyDescent="0.3">
      <c r="A25" s="11" t="s">
        <v>73</v>
      </c>
      <c r="B25" s="11"/>
      <c r="C25" s="11"/>
      <c r="D25" s="11"/>
      <c r="E25" s="11"/>
      <c r="F25" s="11"/>
      <c r="G25" s="11"/>
      <c r="H25" s="11"/>
      <c r="I25" s="11"/>
    </row>
    <row r="26" spans="1:9" x14ac:dyDescent="0.2">
      <c r="A26" s="11" t="s">
        <v>30</v>
      </c>
      <c r="B26" s="11"/>
      <c r="C26" s="11"/>
      <c r="D26" s="11"/>
      <c r="E26" s="11"/>
      <c r="F26" s="11"/>
      <c r="G26" s="11"/>
      <c r="H26" s="11"/>
      <c r="I26" s="11"/>
    </row>
    <row r="27" spans="1:9" x14ac:dyDescent="0.2"/>
    <row r="28" spans="1:9" x14ac:dyDescent="0.2">
      <c r="A28" s="3"/>
      <c r="B28" s="1"/>
      <c r="C28" s="1"/>
      <c r="D28" s="1"/>
      <c r="E28" s="1"/>
      <c r="F28" s="1"/>
      <c r="G28" s="1"/>
      <c r="H28" s="1"/>
      <c r="I28" s="1"/>
    </row>
    <row r="29" spans="1:9" ht="14.25" x14ac:dyDescent="0.2">
      <c r="A29" s="3"/>
      <c r="B29" s="1"/>
      <c r="C29" s="1" t="s">
        <v>74</v>
      </c>
      <c r="D29" s="1"/>
      <c r="E29" s="1" t="s">
        <v>83</v>
      </c>
      <c r="F29" s="1"/>
      <c r="G29" s="1"/>
      <c r="H29" s="1"/>
      <c r="I29" s="1"/>
    </row>
    <row r="30" spans="1:9" x14ac:dyDescent="0.2">
      <c r="A30" s="3" t="s">
        <v>31</v>
      </c>
      <c r="B30" s="1" t="s">
        <v>32</v>
      </c>
      <c r="C30" s="1" t="s">
        <v>75</v>
      </c>
      <c r="D30" s="1"/>
      <c r="E30" s="1" t="s">
        <v>82</v>
      </c>
      <c r="F30" s="1"/>
      <c r="G30" s="1"/>
      <c r="H30" s="1"/>
      <c r="I30" s="1"/>
    </row>
    <row r="31" spans="1:9" x14ac:dyDescent="0.2">
      <c r="A31" s="3"/>
      <c r="B31" s="1"/>
      <c r="C31" s="1"/>
      <c r="D31" s="1">
        <f>EXP(-0.02*A31)</f>
        <v>1</v>
      </c>
      <c r="E31" s="1">
        <f>D31*B31</f>
        <v>0</v>
      </c>
      <c r="F31" s="1"/>
      <c r="G31" s="1"/>
      <c r="H31" s="1"/>
      <c r="I31" s="1"/>
    </row>
    <row r="32" spans="1:9" x14ac:dyDescent="0.2">
      <c r="A32" s="3"/>
      <c r="B32" s="1"/>
      <c r="C32" s="1"/>
      <c r="D32" s="1">
        <f t="shared" ref="D32:D80" si="0">EXP(-0.02*A32)</f>
        <v>1</v>
      </c>
      <c r="E32" s="1">
        <f t="shared" ref="E32:E80" si="1">D32*B32</f>
        <v>0</v>
      </c>
      <c r="F32" s="1"/>
      <c r="G32" s="1"/>
      <c r="H32" s="1"/>
      <c r="I32" s="1"/>
    </row>
    <row r="33" spans="1:9" x14ac:dyDescent="0.2">
      <c r="A33" s="3"/>
      <c r="B33" s="1"/>
      <c r="C33" s="1"/>
      <c r="D33" s="1">
        <f t="shared" si="0"/>
        <v>1</v>
      </c>
      <c r="E33" s="1">
        <f t="shared" si="1"/>
        <v>0</v>
      </c>
      <c r="F33" s="1"/>
      <c r="G33" s="1"/>
      <c r="H33" s="1"/>
      <c r="I33" s="1"/>
    </row>
    <row r="34" spans="1:9" x14ac:dyDescent="0.2">
      <c r="A34" s="3"/>
      <c r="B34" s="1"/>
      <c r="C34" s="1"/>
      <c r="D34" s="1">
        <f t="shared" si="0"/>
        <v>1</v>
      </c>
      <c r="E34" s="1">
        <f t="shared" si="1"/>
        <v>0</v>
      </c>
      <c r="F34" s="1"/>
      <c r="G34" s="1"/>
      <c r="H34" s="1"/>
      <c r="I34" s="1"/>
    </row>
    <row r="35" spans="1:9" x14ac:dyDescent="0.2">
      <c r="A35" s="3"/>
      <c r="B35" s="1"/>
      <c r="C35" s="1"/>
      <c r="D35" s="1">
        <f t="shared" si="0"/>
        <v>1</v>
      </c>
      <c r="E35" s="1">
        <f t="shared" si="1"/>
        <v>0</v>
      </c>
      <c r="F35" s="1"/>
      <c r="G35" s="1"/>
      <c r="H35" s="1"/>
      <c r="I35" s="1"/>
    </row>
    <row r="36" spans="1:9" x14ac:dyDescent="0.2">
      <c r="A36" s="3"/>
      <c r="B36" s="1"/>
      <c r="C36" s="1"/>
      <c r="D36" s="1">
        <f t="shared" si="0"/>
        <v>1</v>
      </c>
      <c r="E36" s="1">
        <f t="shared" si="1"/>
        <v>0</v>
      </c>
      <c r="F36" s="1"/>
      <c r="G36" s="1"/>
      <c r="H36" s="1"/>
      <c r="I36" s="1"/>
    </row>
    <row r="37" spans="1:9" x14ac:dyDescent="0.2">
      <c r="A37" s="3"/>
      <c r="B37" s="1"/>
      <c r="C37" s="1"/>
      <c r="D37" s="1">
        <f t="shared" si="0"/>
        <v>1</v>
      </c>
      <c r="E37" s="1">
        <f t="shared" si="1"/>
        <v>0</v>
      </c>
      <c r="F37" s="1"/>
      <c r="G37" s="1"/>
      <c r="H37" s="1"/>
      <c r="I37" s="1"/>
    </row>
    <row r="38" spans="1:9" x14ac:dyDescent="0.2">
      <c r="A38" s="3"/>
      <c r="B38" s="1"/>
      <c r="C38" s="1"/>
      <c r="D38" s="1">
        <f t="shared" si="0"/>
        <v>1</v>
      </c>
      <c r="E38" s="1">
        <f t="shared" si="1"/>
        <v>0</v>
      </c>
      <c r="F38" s="1"/>
      <c r="G38" s="1"/>
      <c r="H38" s="1"/>
      <c r="I38" s="1"/>
    </row>
    <row r="39" spans="1:9" x14ac:dyDescent="0.2">
      <c r="A39" s="3"/>
      <c r="B39" s="1"/>
      <c r="C39" s="1"/>
      <c r="D39" s="1">
        <f t="shared" si="0"/>
        <v>1</v>
      </c>
      <c r="E39" s="1">
        <f t="shared" si="1"/>
        <v>0</v>
      </c>
      <c r="F39" s="1"/>
      <c r="G39" s="1"/>
      <c r="H39" s="1"/>
      <c r="I39" s="1"/>
    </row>
    <row r="40" spans="1:9" x14ac:dyDescent="0.2">
      <c r="A40" s="3"/>
      <c r="B40" s="1"/>
      <c r="C40" s="1"/>
      <c r="D40" s="1">
        <f t="shared" si="0"/>
        <v>1</v>
      </c>
      <c r="E40" s="1">
        <f t="shared" si="1"/>
        <v>0</v>
      </c>
      <c r="F40" s="1"/>
      <c r="G40" s="1"/>
      <c r="H40" s="1"/>
      <c r="I40" s="1"/>
    </row>
    <row r="41" spans="1:9" x14ac:dyDescent="0.2">
      <c r="A41" s="3"/>
      <c r="B41" s="1"/>
      <c r="C41" s="1"/>
      <c r="D41" s="1">
        <f t="shared" si="0"/>
        <v>1</v>
      </c>
      <c r="E41" s="1">
        <f t="shared" si="1"/>
        <v>0</v>
      </c>
      <c r="F41" s="1"/>
      <c r="G41" s="1"/>
      <c r="H41" s="1"/>
      <c r="I41" s="1"/>
    </row>
    <row r="42" spans="1:9" x14ac:dyDescent="0.2">
      <c r="A42" s="3"/>
      <c r="B42" s="1"/>
      <c r="C42" s="1"/>
      <c r="D42" s="1">
        <f t="shared" si="0"/>
        <v>1</v>
      </c>
      <c r="E42" s="1">
        <f t="shared" si="1"/>
        <v>0</v>
      </c>
      <c r="F42" s="1"/>
      <c r="G42" s="1"/>
      <c r="H42" s="1"/>
      <c r="I42" s="1"/>
    </row>
    <row r="43" spans="1:9" x14ac:dyDescent="0.2">
      <c r="A43" s="3"/>
      <c r="B43" s="1"/>
      <c r="C43" s="1"/>
      <c r="D43" s="1">
        <f t="shared" si="0"/>
        <v>1</v>
      </c>
      <c r="E43" s="1">
        <f t="shared" si="1"/>
        <v>0</v>
      </c>
      <c r="F43" s="1"/>
      <c r="G43" s="1"/>
      <c r="H43" s="1"/>
      <c r="I43" s="1"/>
    </row>
    <row r="44" spans="1:9" x14ac:dyDescent="0.2">
      <c r="A44" s="3"/>
      <c r="B44" s="1"/>
      <c r="C44" s="1"/>
      <c r="D44" s="1">
        <f t="shared" si="0"/>
        <v>1</v>
      </c>
      <c r="E44" s="1">
        <f t="shared" si="1"/>
        <v>0</v>
      </c>
      <c r="F44" s="1"/>
      <c r="G44" s="1"/>
      <c r="H44" s="1"/>
      <c r="I44" s="1"/>
    </row>
    <row r="45" spans="1:9" x14ac:dyDescent="0.2">
      <c r="A45" s="3"/>
      <c r="B45" s="1"/>
      <c r="C45" s="1"/>
      <c r="D45" s="1">
        <f t="shared" si="0"/>
        <v>1</v>
      </c>
      <c r="E45" s="1">
        <f t="shared" si="1"/>
        <v>0</v>
      </c>
      <c r="F45" s="1"/>
      <c r="G45" s="1"/>
      <c r="H45" s="1"/>
      <c r="I45" s="1"/>
    </row>
    <row r="46" spans="1:9" x14ac:dyDescent="0.2">
      <c r="A46" s="3"/>
      <c r="B46" s="1"/>
      <c r="C46" s="1"/>
      <c r="D46" s="1">
        <f t="shared" si="0"/>
        <v>1</v>
      </c>
      <c r="E46" s="1">
        <f t="shared" si="1"/>
        <v>0</v>
      </c>
      <c r="F46" s="1"/>
      <c r="G46" s="1"/>
      <c r="H46" s="1"/>
      <c r="I46" s="1"/>
    </row>
    <row r="47" spans="1:9" x14ac:dyDescent="0.2">
      <c r="A47" s="3"/>
      <c r="B47" s="1"/>
      <c r="C47" s="1"/>
      <c r="D47" s="1">
        <f t="shared" si="0"/>
        <v>1</v>
      </c>
      <c r="E47" s="1">
        <f t="shared" si="1"/>
        <v>0</v>
      </c>
      <c r="F47" s="1"/>
      <c r="G47" s="1"/>
      <c r="H47" s="1"/>
      <c r="I47" s="1"/>
    </row>
    <row r="48" spans="1:9" x14ac:dyDescent="0.2">
      <c r="A48" s="3"/>
      <c r="B48" s="1"/>
      <c r="C48" s="1"/>
      <c r="D48" s="1">
        <f t="shared" si="0"/>
        <v>1</v>
      </c>
      <c r="E48" s="1">
        <f t="shared" si="1"/>
        <v>0</v>
      </c>
      <c r="F48" s="1"/>
      <c r="G48" s="1"/>
      <c r="H48" s="1"/>
      <c r="I48" s="1"/>
    </row>
    <row r="49" spans="1:9" x14ac:dyDescent="0.2">
      <c r="A49" s="3"/>
      <c r="B49" s="1"/>
      <c r="C49" s="1"/>
      <c r="D49" s="1">
        <f t="shared" si="0"/>
        <v>1</v>
      </c>
      <c r="E49" s="1">
        <f t="shared" si="1"/>
        <v>0</v>
      </c>
      <c r="F49" s="1"/>
      <c r="G49" s="1"/>
      <c r="H49" s="1"/>
      <c r="I49" s="1"/>
    </row>
    <row r="50" spans="1:9" x14ac:dyDescent="0.2">
      <c r="A50" s="3"/>
      <c r="B50" s="1"/>
      <c r="C50" s="1"/>
      <c r="D50" s="1">
        <f t="shared" si="0"/>
        <v>1</v>
      </c>
      <c r="E50" s="1">
        <f t="shared" si="1"/>
        <v>0</v>
      </c>
      <c r="F50" s="1"/>
      <c r="G50" s="1"/>
      <c r="H50" s="1"/>
      <c r="I50" s="1"/>
    </row>
    <row r="51" spans="1:9" x14ac:dyDescent="0.2">
      <c r="A51" s="3"/>
      <c r="B51" s="1"/>
      <c r="C51" s="1"/>
      <c r="D51" s="1">
        <f t="shared" si="0"/>
        <v>1</v>
      </c>
      <c r="E51" s="1">
        <f t="shared" si="1"/>
        <v>0</v>
      </c>
      <c r="F51" s="1"/>
      <c r="G51" s="1"/>
      <c r="H51" s="1"/>
      <c r="I51" s="1"/>
    </row>
    <row r="52" spans="1:9" x14ac:dyDescent="0.2">
      <c r="A52" s="3"/>
      <c r="B52" s="1"/>
      <c r="C52" s="1"/>
      <c r="D52" s="1">
        <f t="shared" si="0"/>
        <v>1</v>
      </c>
      <c r="E52" s="1">
        <f t="shared" si="1"/>
        <v>0</v>
      </c>
      <c r="F52" s="1"/>
      <c r="G52" s="1"/>
      <c r="H52" s="1"/>
      <c r="I52" s="1"/>
    </row>
    <row r="53" spans="1:9" x14ac:dyDescent="0.2">
      <c r="A53" s="3"/>
      <c r="B53" s="1"/>
      <c r="C53" s="1"/>
      <c r="D53" s="1">
        <f t="shared" si="0"/>
        <v>1</v>
      </c>
      <c r="E53" s="1">
        <f t="shared" si="1"/>
        <v>0</v>
      </c>
      <c r="F53" s="1"/>
      <c r="G53" s="1"/>
      <c r="H53" s="1"/>
      <c r="I53" s="1"/>
    </row>
    <row r="54" spans="1:9" x14ac:dyDescent="0.2">
      <c r="A54" s="3"/>
      <c r="B54" s="1"/>
      <c r="C54" s="1"/>
      <c r="D54" s="1">
        <f t="shared" si="0"/>
        <v>1</v>
      </c>
      <c r="E54" s="1">
        <f t="shared" si="1"/>
        <v>0</v>
      </c>
      <c r="F54" s="1"/>
      <c r="G54" s="1"/>
      <c r="H54" s="1"/>
      <c r="I54" s="1"/>
    </row>
    <row r="55" spans="1:9" x14ac:dyDescent="0.2">
      <c r="A55" s="3"/>
      <c r="B55" s="1"/>
      <c r="C55" s="1"/>
      <c r="D55" s="1">
        <f t="shared" si="0"/>
        <v>1</v>
      </c>
      <c r="E55" s="1">
        <f t="shared" si="1"/>
        <v>0</v>
      </c>
      <c r="F55" s="1"/>
      <c r="G55" s="1"/>
      <c r="H55" s="1"/>
      <c r="I55" s="1"/>
    </row>
    <row r="56" spans="1:9" x14ac:dyDescent="0.2">
      <c r="A56" s="3"/>
      <c r="B56" s="1"/>
      <c r="C56" s="1"/>
      <c r="D56" s="1">
        <f t="shared" si="0"/>
        <v>1</v>
      </c>
      <c r="E56" s="1">
        <f t="shared" si="1"/>
        <v>0</v>
      </c>
      <c r="F56" s="1"/>
      <c r="G56" s="1"/>
      <c r="H56" s="1"/>
      <c r="I56" s="1"/>
    </row>
    <row r="57" spans="1:9" x14ac:dyDescent="0.2">
      <c r="A57" s="3"/>
      <c r="B57" s="1"/>
      <c r="C57" s="1"/>
      <c r="D57" s="1">
        <f t="shared" si="0"/>
        <v>1</v>
      </c>
      <c r="E57" s="1">
        <f t="shared" si="1"/>
        <v>0</v>
      </c>
      <c r="F57" s="1"/>
      <c r="G57" s="1"/>
      <c r="H57" s="1"/>
      <c r="I57" s="1"/>
    </row>
    <row r="58" spans="1:9" x14ac:dyDescent="0.2">
      <c r="A58" s="3"/>
      <c r="B58" s="1"/>
      <c r="C58" s="1"/>
      <c r="D58" s="1">
        <f t="shared" si="0"/>
        <v>1</v>
      </c>
      <c r="E58" s="1">
        <f t="shared" si="1"/>
        <v>0</v>
      </c>
      <c r="F58" s="1"/>
      <c r="G58" s="1"/>
      <c r="H58" s="1"/>
      <c r="I58" s="1"/>
    </row>
    <row r="59" spans="1:9" x14ac:dyDescent="0.2">
      <c r="A59" s="3"/>
      <c r="B59" s="1"/>
      <c r="C59" s="1"/>
      <c r="D59" s="1">
        <f t="shared" si="0"/>
        <v>1</v>
      </c>
      <c r="E59" s="1">
        <f t="shared" si="1"/>
        <v>0</v>
      </c>
      <c r="F59" s="1"/>
      <c r="G59" s="1"/>
      <c r="H59" s="1"/>
      <c r="I59" s="1"/>
    </row>
    <row r="60" spans="1:9" x14ac:dyDescent="0.2">
      <c r="A60" s="3"/>
      <c r="B60" s="1"/>
      <c r="C60" s="1"/>
      <c r="D60" s="1">
        <f t="shared" si="0"/>
        <v>1</v>
      </c>
      <c r="E60" s="1">
        <f t="shared" si="1"/>
        <v>0</v>
      </c>
      <c r="F60" s="1"/>
      <c r="G60" s="1"/>
      <c r="H60" s="1"/>
      <c r="I60" s="1"/>
    </row>
    <row r="61" spans="1:9" x14ac:dyDescent="0.2">
      <c r="A61" s="3"/>
      <c r="B61" s="1"/>
      <c r="C61" s="1"/>
      <c r="D61" s="1">
        <f t="shared" si="0"/>
        <v>1</v>
      </c>
      <c r="E61" s="1">
        <f t="shared" si="1"/>
        <v>0</v>
      </c>
      <c r="F61" s="1"/>
      <c r="G61" s="1"/>
      <c r="H61" s="1"/>
      <c r="I61" s="1"/>
    </row>
    <row r="62" spans="1:9" x14ac:dyDescent="0.2">
      <c r="A62" s="3"/>
      <c r="B62" s="1"/>
      <c r="C62" s="1"/>
      <c r="D62" s="1">
        <f t="shared" si="0"/>
        <v>1</v>
      </c>
      <c r="E62" s="1">
        <f t="shared" si="1"/>
        <v>0</v>
      </c>
      <c r="F62" s="1"/>
      <c r="G62" s="1"/>
      <c r="H62" s="1"/>
      <c r="I62" s="1"/>
    </row>
    <row r="63" spans="1:9" x14ac:dyDescent="0.2">
      <c r="A63" s="3"/>
      <c r="B63" s="1"/>
      <c r="C63" s="1"/>
      <c r="D63" s="1">
        <f t="shared" si="0"/>
        <v>1</v>
      </c>
      <c r="E63" s="1">
        <f t="shared" si="1"/>
        <v>0</v>
      </c>
      <c r="F63" s="1"/>
      <c r="G63" s="1"/>
      <c r="H63" s="1"/>
      <c r="I63" s="1"/>
    </row>
    <row r="64" spans="1:9" x14ac:dyDescent="0.2">
      <c r="A64" s="3"/>
      <c r="B64" s="1"/>
      <c r="C64" s="1"/>
      <c r="D64" s="1">
        <f t="shared" si="0"/>
        <v>1</v>
      </c>
      <c r="E64" s="1">
        <f t="shared" si="1"/>
        <v>0</v>
      </c>
      <c r="F64" s="1"/>
      <c r="G64" s="1"/>
      <c r="H64" s="1"/>
      <c r="I64" s="1"/>
    </row>
    <row r="65" spans="1:9" x14ac:dyDescent="0.2">
      <c r="A65" s="3"/>
      <c r="B65" s="1"/>
      <c r="C65" s="1"/>
      <c r="D65" s="1">
        <f t="shared" si="0"/>
        <v>1</v>
      </c>
      <c r="E65" s="1">
        <f t="shared" si="1"/>
        <v>0</v>
      </c>
      <c r="F65" s="1"/>
      <c r="G65" s="1"/>
      <c r="H65" s="1"/>
      <c r="I65" s="1"/>
    </row>
    <row r="66" spans="1:9" x14ac:dyDescent="0.2">
      <c r="A66" s="3"/>
      <c r="B66" s="1"/>
      <c r="C66" s="1"/>
      <c r="D66" s="1">
        <f t="shared" si="0"/>
        <v>1</v>
      </c>
      <c r="E66" s="1">
        <f t="shared" si="1"/>
        <v>0</v>
      </c>
      <c r="F66" s="1"/>
      <c r="G66" s="1"/>
      <c r="H66" s="1"/>
      <c r="I66" s="1"/>
    </row>
    <row r="67" spans="1:9" x14ac:dyDescent="0.2">
      <c r="A67" s="3"/>
      <c r="B67" s="1"/>
      <c r="C67" s="1"/>
      <c r="D67" s="1">
        <f t="shared" si="0"/>
        <v>1</v>
      </c>
      <c r="E67" s="1">
        <f t="shared" si="1"/>
        <v>0</v>
      </c>
      <c r="F67" s="1"/>
      <c r="G67" s="1"/>
      <c r="H67" s="1"/>
      <c r="I67" s="1"/>
    </row>
    <row r="68" spans="1:9" x14ac:dyDescent="0.2">
      <c r="A68" s="3"/>
      <c r="B68" s="1"/>
      <c r="C68" s="1"/>
      <c r="D68" s="1">
        <f t="shared" si="0"/>
        <v>1</v>
      </c>
      <c r="E68" s="1">
        <f t="shared" si="1"/>
        <v>0</v>
      </c>
      <c r="F68" s="1"/>
      <c r="G68" s="1"/>
      <c r="H68" s="1"/>
      <c r="I68" s="1"/>
    </row>
    <row r="69" spans="1:9" x14ac:dyDescent="0.2">
      <c r="A69" s="3"/>
      <c r="B69" s="1"/>
      <c r="C69" s="1"/>
      <c r="D69" s="1">
        <f t="shared" si="0"/>
        <v>1</v>
      </c>
      <c r="E69" s="1">
        <f t="shared" si="1"/>
        <v>0</v>
      </c>
      <c r="F69" s="1"/>
      <c r="G69" s="1"/>
      <c r="H69" s="1"/>
      <c r="I69" s="1"/>
    </row>
    <row r="70" spans="1:9" x14ac:dyDescent="0.2">
      <c r="A70" s="3"/>
      <c r="B70" s="1"/>
      <c r="C70" s="1"/>
      <c r="D70" s="1">
        <f t="shared" si="0"/>
        <v>1</v>
      </c>
      <c r="E70" s="1">
        <f t="shared" si="1"/>
        <v>0</v>
      </c>
      <c r="F70" s="1"/>
      <c r="G70" s="1"/>
      <c r="H70" s="1"/>
      <c r="I70" s="1"/>
    </row>
    <row r="71" spans="1:9" x14ac:dyDescent="0.2">
      <c r="A71" s="3"/>
      <c r="B71" s="1"/>
      <c r="C71" s="1"/>
      <c r="D71" s="1">
        <f t="shared" si="0"/>
        <v>1</v>
      </c>
      <c r="E71" s="1">
        <f t="shared" si="1"/>
        <v>0</v>
      </c>
      <c r="F71" s="1"/>
      <c r="G71" s="1"/>
      <c r="H71" s="1"/>
      <c r="I71" s="1"/>
    </row>
    <row r="72" spans="1:9" x14ac:dyDescent="0.2">
      <c r="A72" s="3"/>
      <c r="B72" s="1"/>
      <c r="C72" s="1"/>
      <c r="D72" s="1">
        <f t="shared" si="0"/>
        <v>1</v>
      </c>
      <c r="E72" s="1">
        <f t="shared" si="1"/>
        <v>0</v>
      </c>
      <c r="F72" s="1"/>
      <c r="G72" s="1"/>
      <c r="H72" s="1"/>
      <c r="I72" s="1"/>
    </row>
    <row r="73" spans="1:9" x14ac:dyDescent="0.2">
      <c r="A73" s="3"/>
      <c r="B73" s="1"/>
      <c r="C73" s="1"/>
      <c r="D73" s="1">
        <f t="shared" si="0"/>
        <v>1</v>
      </c>
      <c r="E73" s="1">
        <f t="shared" si="1"/>
        <v>0</v>
      </c>
      <c r="F73" s="1"/>
      <c r="G73" s="1"/>
      <c r="H73" s="1"/>
      <c r="I73" s="1"/>
    </row>
    <row r="74" spans="1:9" x14ac:dyDescent="0.2">
      <c r="A74" s="3"/>
      <c r="B74" s="1"/>
      <c r="C74" s="1"/>
      <c r="D74" s="1">
        <f t="shared" si="0"/>
        <v>1</v>
      </c>
      <c r="E74" s="1">
        <f t="shared" si="1"/>
        <v>0</v>
      </c>
      <c r="F74" s="1"/>
      <c r="G74" s="1"/>
      <c r="H74" s="1"/>
      <c r="I74" s="1"/>
    </row>
    <row r="75" spans="1:9" x14ac:dyDescent="0.2">
      <c r="A75" s="3"/>
      <c r="B75" s="1"/>
      <c r="C75" s="1"/>
      <c r="D75" s="1">
        <f t="shared" si="0"/>
        <v>1</v>
      </c>
      <c r="E75" s="1">
        <f t="shared" si="1"/>
        <v>0</v>
      </c>
      <c r="F75" s="1"/>
      <c r="G75" s="1"/>
      <c r="H75" s="1"/>
      <c r="I75" s="1"/>
    </row>
    <row r="76" spans="1:9" x14ac:dyDescent="0.2">
      <c r="A76" s="3"/>
      <c r="B76" s="1"/>
      <c r="C76" s="1"/>
      <c r="D76" s="1">
        <f t="shared" si="0"/>
        <v>1</v>
      </c>
      <c r="E76" s="1">
        <f t="shared" si="1"/>
        <v>0</v>
      </c>
      <c r="F76" s="1"/>
      <c r="G76" s="1"/>
      <c r="H76" s="1"/>
      <c r="I76" s="1"/>
    </row>
    <row r="77" spans="1:9" x14ac:dyDescent="0.2">
      <c r="A77" s="3"/>
      <c r="B77" s="1"/>
      <c r="C77" s="1"/>
      <c r="D77" s="1">
        <f t="shared" si="0"/>
        <v>1</v>
      </c>
      <c r="E77" s="1">
        <f t="shared" si="1"/>
        <v>0</v>
      </c>
      <c r="F77" s="1"/>
      <c r="G77" s="1"/>
      <c r="H77" s="1"/>
      <c r="I77" s="1"/>
    </row>
    <row r="78" spans="1:9" x14ac:dyDescent="0.2">
      <c r="A78" s="3"/>
      <c r="B78" s="1"/>
      <c r="C78" s="1"/>
      <c r="D78" s="1">
        <f t="shared" si="0"/>
        <v>1</v>
      </c>
      <c r="E78" s="1">
        <f t="shared" si="1"/>
        <v>0</v>
      </c>
      <c r="F78" s="1"/>
      <c r="G78" s="1"/>
      <c r="H78" s="1"/>
      <c r="I78" s="1"/>
    </row>
    <row r="79" spans="1:9" x14ac:dyDescent="0.2">
      <c r="A79" s="3"/>
      <c r="B79" s="1"/>
      <c r="C79" s="1"/>
      <c r="D79" s="1">
        <f t="shared" si="0"/>
        <v>1</v>
      </c>
      <c r="E79" s="1">
        <f t="shared" si="1"/>
        <v>0</v>
      </c>
      <c r="F79" s="1"/>
      <c r="G79" s="1"/>
      <c r="H79" s="1"/>
      <c r="I79" s="1"/>
    </row>
    <row r="80" spans="1:9" x14ac:dyDescent="0.2">
      <c r="A80" s="3"/>
      <c r="B80" s="1"/>
      <c r="C80" s="1"/>
      <c r="D80" s="1">
        <f t="shared" si="0"/>
        <v>1</v>
      </c>
      <c r="E80" s="1">
        <f t="shared" si="1"/>
        <v>0</v>
      </c>
      <c r="F80" s="1"/>
      <c r="G80" s="1"/>
      <c r="H80" s="1"/>
      <c r="I80" s="1"/>
    </row>
    <row r="81" spans="1:9" x14ac:dyDescent="0.2">
      <c r="A81" s="3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3">
        <f>SUM(E31:E80)</f>
        <v>0</v>
      </c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3"/>
      <c r="B83" s="1"/>
      <c r="C83" s="1"/>
      <c r="D83" s="1"/>
      <c r="E83" s="1"/>
      <c r="F83" s="1"/>
      <c r="G83" s="1"/>
      <c r="H83" s="1"/>
      <c r="I83" s="1"/>
    </row>
    <row r="84" spans="1:9" ht="15.75" x14ac:dyDescent="0.3">
      <c r="A84" s="18" t="s">
        <v>76</v>
      </c>
      <c r="B84" s="18"/>
      <c r="C84" s="18"/>
      <c r="D84" s="18"/>
      <c r="E84" s="18"/>
      <c r="F84" s="18"/>
      <c r="G84" s="18"/>
      <c r="H84" s="18"/>
      <c r="I84" s="18"/>
    </row>
    <row r="85" spans="1:9" x14ac:dyDescent="0.2">
      <c r="A85" s="3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8">
        <f>2*0.05*170*4000*3.6*10^-9*A82</f>
        <v>0</v>
      </c>
      <c r="B86" s="18"/>
      <c r="C86" s="18"/>
      <c r="D86" s="18"/>
      <c r="E86" s="18"/>
      <c r="F86" s="18"/>
      <c r="G86" s="18"/>
      <c r="H86" s="18"/>
      <c r="I86" s="18"/>
    </row>
    <row r="87" spans="1:9" x14ac:dyDescent="0.2">
      <c r="A87" s="3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3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3"/>
      <c r="B89" s="1"/>
      <c r="C89" s="1"/>
      <c r="D89" s="1"/>
      <c r="E89" s="1"/>
      <c r="F89" s="1"/>
      <c r="G89" s="1"/>
      <c r="H89" s="1"/>
      <c r="I89" s="1"/>
    </row>
    <row r="90" spans="1:9" x14ac:dyDescent="0.2"/>
    <row r="91" spans="1:9" ht="15.75" x14ac:dyDescent="0.3">
      <c r="A91" s="12" t="s">
        <v>87</v>
      </c>
      <c r="B91" s="12"/>
      <c r="C91" s="12"/>
      <c r="D91" s="12"/>
      <c r="E91" s="12"/>
      <c r="F91" s="12"/>
      <c r="G91" s="12"/>
      <c r="H91" s="12"/>
      <c r="I91" s="12"/>
    </row>
    <row r="92" spans="1:9" ht="15.75" x14ac:dyDescent="0.3">
      <c r="A92" s="11" t="s">
        <v>14</v>
      </c>
      <c r="B92" s="11"/>
      <c r="C92" s="11"/>
      <c r="D92" s="11"/>
      <c r="E92" s="11"/>
      <c r="F92" s="11"/>
      <c r="G92" s="11"/>
      <c r="H92" s="11"/>
      <c r="I92" s="11"/>
    </row>
    <row r="93" spans="1:9" x14ac:dyDescent="0.2"/>
    <row r="94" spans="1:9" ht="15.75" x14ac:dyDescent="0.3">
      <c r="A94" s="12" t="s">
        <v>89</v>
      </c>
      <c r="B94" s="12"/>
      <c r="C94" s="12"/>
      <c r="D94" s="12"/>
      <c r="E94" s="12"/>
      <c r="F94" s="12"/>
      <c r="G94" s="12"/>
      <c r="H94" s="12"/>
      <c r="I94" s="12"/>
    </row>
    <row r="95" spans="1:9" x14ac:dyDescent="0.2">
      <c r="A95" s="12" t="s">
        <v>90</v>
      </c>
      <c r="B95" s="12"/>
      <c r="C95" s="12"/>
      <c r="D95" s="12"/>
      <c r="E95" s="12"/>
      <c r="F95" s="12"/>
      <c r="G95" s="12"/>
      <c r="H95" s="12"/>
      <c r="I95" s="12"/>
    </row>
    <row r="96" spans="1:9" x14ac:dyDescent="0.2">
      <c r="A96" s="11" t="s">
        <v>16</v>
      </c>
      <c r="B96" s="11"/>
      <c r="C96" s="11"/>
      <c r="D96" s="11"/>
      <c r="E96" s="11"/>
      <c r="F96" s="11"/>
      <c r="G96" s="11"/>
      <c r="H96" s="11"/>
      <c r="I96" s="11"/>
    </row>
    <row r="97" x14ac:dyDescent="0.2"/>
  </sheetData>
  <customSheetViews>
    <customSheetView guid="{F71902D0-2E42-4555-B72C-5CF334122B9D}" topLeftCell="A67">
      <selection activeCell="A94" sqref="A94:I95"/>
      <pageMargins left="0.75" right="0.75" top="1" bottom="1" header="0.5" footer="0.5"/>
      <headerFooter alignWithMargins="0"/>
    </customSheetView>
    <customSheetView guid="{A47F9E86-0B89-4643-8F9B-C896CB677A62}">
      <selection activeCell="K13" sqref="K13"/>
      <pageMargins left="0.75" right="0.75" top="1" bottom="1" header="0.5" footer="0.5"/>
      <headerFooter alignWithMargins="0"/>
    </customSheetView>
  </customSheetViews>
  <mergeCells count="26">
    <mergeCell ref="A1:I1"/>
    <mergeCell ref="A2:I2"/>
    <mergeCell ref="A3:I3"/>
    <mergeCell ref="A5:I5"/>
    <mergeCell ref="A7:I7"/>
    <mergeCell ref="A9:I9"/>
    <mergeCell ref="A11:I11"/>
    <mergeCell ref="A12:I12"/>
    <mergeCell ref="A13:I13"/>
    <mergeCell ref="A14:I14"/>
    <mergeCell ref="A15:I15"/>
    <mergeCell ref="A16:I16"/>
    <mergeCell ref="A17:I17"/>
    <mergeCell ref="A19:I19"/>
    <mergeCell ref="A21:I21"/>
    <mergeCell ref="A22:I22"/>
    <mergeCell ref="A23:I23"/>
    <mergeCell ref="A25:I25"/>
    <mergeCell ref="A95:I95"/>
    <mergeCell ref="A96:I96"/>
    <mergeCell ref="A26:I26"/>
    <mergeCell ref="A91:I91"/>
    <mergeCell ref="A84:I84"/>
    <mergeCell ref="A86:I86"/>
    <mergeCell ref="A92:I92"/>
    <mergeCell ref="A94:I94"/>
  </mergeCells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1"/>
  <sheetViews>
    <sheetView topLeftCell="A90" workbookViewId="0">
      <selection activeCell="XFD1" sqref="XFD1"/>
    </sheetView>
  </sheetViews>
  <sheetFormatPr defaultColWidth="0" defaultRowHeight="12.75" zeroHeight="1" x14ac:dyDescent="0.2"/>
  <cols>
    <col min="1" max="9" width="9.140625" customWidth="1"/>
    <col min="10" max="16384" width="9.140625" hidden="1"/>
  </cols>
  <sheetData>
    <row r="1" spans="1:9" x14ac:dyDescent="0.2">
      <c r="A1" s="13" t="s">
        <v>34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0" t="s">
        <v>8</v>
      </c>
      <c r="B3" s="16"/>
      <c r="C3" s="16"/>
      <c r="D3" s="16"/>
      <c r="E3" s="16"/>
      <c r="F3" s="16"/>
      <c r="G3" s="16"/>
      <c r="H3" s="16"/>
      <c r="I3" s="16"/>
    </row>
    <row r="4" spans="1:9" x14ac:dyDescent="0.2"/>
    <row r="5" spans="1:9" x14ac:dyDescent="0.2">
      <c r="A5" s="11" t="s">
        <v>0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3">
      <c r="A7" s="11" t="s">
        <v>84</v>
      </c>
      <c r="B7" s="11"/>
      <c r="C7" s="11"/>
      <c r="D7" s="11"/>
      <c r="E7" s="11"/>
      <c r="F7" s="11"/>
      <c r="G7" s="11"/>
      <c r="H7" s="11"/>
      <c r="I7" s="11"/>
    </row>
    <row r="8" spans="1:9" x14ac:dyDescent="0.2"/>
    <row r="9" spans="1:9" x14ac:dyDescent="0.2">
      <c r="A9" s="11" t="s">
        <v>2</v>
      </c>
      <c r="B9" s="11"/>
      <c r="C9" s="11"/>
      <c r="D9" s="11"/>
      <c r="E9" s="11"/>
      <c r="F9" s="11"/>
      <c r="G9" s="11"/>
      <c r="H9" s="11"/>
      <c r="I9" s="11"/>
    </row>
    <row r="10" spans="1:9" x14ac:dyDescent="0.2"/>
    <row r="11" spans="1:9" ht="15.75" x14ac:dyDescent="0.3">
      <c r="A11" s="11" t="s">
        <v>81</v>
      </c>
      <c r="B11" s="11"/>
      <c r="C11" s="11"/>
      <c r="D11" s="11"/>
      <c r="E11" s="11"/>
      <c r="F11" s="11"/>
      <c r="G11" s="11"/>
      <c r="H11" s="11"/>
      <c r="I11" s="11"/>
    </row>
    <row r="12" spans="1:9" ht="15.75" x14ac:dyDescent="0.3">
      <c r="A12" s="11" t="s">
        <v>3</v>
      </c>
      <c r="B12" s="11"/>
      <c r="C12" s="11"/>
      <c r="D12" s="11"/>
      <c r="E12" s="11"/>
      <c r="F12" s="11"/>
      <c r="G12" s="11"/>
      <c r="H12" s="11"/>
      <c r="I12" s="11"/>
    </row>
    <row r="13" spans="1:9" ht="15.75" x14ac:dyDescent="0.3">
      <c r="A13" s="11" t="s">
        <v>28</v>
      </c>
      <c r="B13" s="11"/>
      <c r="C13" s="11"/>
      <c r="D13" s="11"/>
      <c r="E13" s="11"/>
      <c r="F13" s="11"/>
      <c r="G13" s="11"/>
      <c r="H13" s="11"/>
      <c r="I13" s="11"/>
    </row>
    <row r="14" spans="1:9" ht="14.25" x14ac:dyDescent="0.2">
      <c r="A14" s="11" t="s">
        <v>5</v>
      </c>
      <c r="B14" s="11"/>
      <c r="C14" s="11"/>
      <c r="D14" s="11"/>
      <c r="E14" s="11"/>
      <c r="F14" s="11"/>
      <c r="G14" s="11"/>
      <c r="H14" s="11"/>
      <c r="I14" s="11"/>
    </row>
    <row r="15" spans="1:9" ht="15.75" x14ac:dyDescent="0.3">
      <c r="A15" s="11" t="s">
        <v>29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3">
      <c r="A16" s="11" t="s">
        <v>9</v>
      </c>
      <c r="B16" s="11"/>
      <c r="C16" s="11"/>
      <c r="D16" s="11"/>
      <c r="E16" s="11"/>
      <c r="F16" s="11"/>
      <c r="G16" s="11"/>
      <c r="H16" s="11"/>
      <c r="I16" s="11"/>
    </row>
    <row r="17" spans="1:9" ht="14.25" x14ac:dyDescent="0.2">
      <c r="A17" s="11" t="s">
        <v>10</v>
      </c>
      <c r="B17" s="11"/>
      <c r="C17" s="11"/>
      <c r="D17" s="11"/>
      <c r="E17" s="11"/>
      <c r="F17" s="11"/>
      <c r="G17" s="11"/>
      <c r="H17" s="11"/>
      <c r="I17" s="11"/>
    </row>
    <row r="18" spans="1:9" x14ac:dyDescent="0.2"/>
    <row r="19" spans="1:9" x14ac:dyDescent="0.2">
      <c r="A19" s="12" t="s">
        <v>91</v>
      </c>
      <c r="B19" s="12"/>
      <c r="C19" s="12"/>
      <c r="D19" s="12"/>
      <c r="E19" s="12"/>
      <c r="F19" s="12"/>
      <c r="G19" s="12"/>
      <c r="H19" s="12"/>
      <c r="I19" s="12"/>
    </row>
    <row r="20" spans="1:9" x14ac:dyDescent="0.2"/>
    <row r="21" spans="1:9" x14ac:dyDescent="0.2">
      <c r="A21" s="11" t="s">
        <v>11</v>
      </c>
      <c r="B21" s="11"/>
      <c r="C21" s="11"/>
      <c r="D21" s="11"/>
      <c r="E21" s="11"/>
      <c r="F21" s="11"/>
      <c r="G21" s="11"/>
      <c r="H21" s="11"/>
      <c r="I21" s="11"/>
    </row>
    <row r="22" spans="1:9" ht="15.75" x14ac:dyDescent="0.3">
      <c r="A22" s="11" t="s">
        <v>67</v>
      </c>
      <c r="B22" s="11"/>
      <c r="C22" s="11"/>
      <c r="D22" s="11"/>
      <c r="E22" s="11"/>
      <c r="F22" s="11"/>
      <c r="G22" s="11"/>
      <c r="H22" s="11"/>
      <c r="I22" s="1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ht="15.75" x14ac:dyDescent="0.3">
      <c r="A24" s="11" t="s">
        <v>35</v>
      </c>
      <c r="B24" s="11"/>
      <c r="C24" s="11"/>
      <c r="D24" s="11"/>
      <c r="E24" s="11"/>
      <c r="F24" s="11"/>
      <c r="G24" s="11"/>
      <c r="H24" s="11"/>
      <c r="I24" s="11"/>
    </row>
    <row r="25" spans="1:9" ht="15.75" x14ac:dyDescent="0.3">
      <c r="A25" s="11" t="s">
        <v>79</v>
      </c>
      <c r="B25" s="11"/>
      <c r="C25" s="11"/>
      <c r="D25" s="11"/>
      <c r="E25" s="11"/>
      <c r="F25" s="11"/>
      <c r="G25" s="11"/>
      <c r="H25" s="11"/>
      <c r="I25" s="11"/>
    </row>
    <row r="26" spans="1:9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4">
        <v>3000</v>
      </c>
      <c r="B27" s="1"/>
      <c r="C27" s="1"/>
      <c r="D27" s="1"/>
      <c r="E27" s="1"/>
      <c r="F27" s="1"/>
      <c r="G27" s="1"/>
      <c r="H27" s="1"/>
      <c r="I27" s="1"/>
    </row>
    <row r="28" spans="1:9" x14ac:dyDescent="0.2"/>
    <row r="29" spans="1:9" ht="15.75" x14ac:dyDescent="0.3">
      <c r="A29" s="11" t="s">
        <v>73</v>
      </c>
      <c r="B29" s="11"/>
      <c r="C29" s="11"/>
      <c r="D29" s="11"/>
      <c r="E29" s="11"/>
      <c r="F29" s="11"/>
      <c r="G29" s="11"/>
      <c r="H29" s="11"/>
      <c r="I29" s="11"/>
    </row>
    <row r="30" spans="1:9" x14ac:dyDescent="0.2">
      <c r="A30" s="11" t="s">
        <v>30</v>
      </c>
      <c r="B30" s="11"/>
      <c r="C30" s="11"/>
      <c r="D30" s="11"/>
      <c r="E30" s="11"/>
      <c r="F30" s="11"/>
      <c r="G30" s="11"/>
      <c r="H30" s="11"/>
      <c r="I30" s="11"/>
    </row>
    <row r="31" spans="1:9" x14ac:dyDescent="0.2"/>
    <row r="32" spans="1:9" x14ac:dyDescent="0.2">
      <c r="A32" s="3"/>
      <c r="B32" s="1"/>
      <c r="C32" s="1"/>
      <c r="D32" s="1"/>
      <c r="E32" s="1"/>
      <c r="F32" s="1"/>
      <c r="G32" s="1"/>
      <c r="H32" s="1"/>
      <c r="I32" s="1"/>
    </row>
    <row r="33" spans="1:9" ht="14.25" x14ac:dyDescent="0.2">
      <c r="A33" s="3"/>
      <c r="B33" s="1"/>
      <c r="C33" s="1" t="s">
        <v>74</v>
      </c>
      <c r="D33" s="1"/>
      <c r="E33" s="1" t="s">
        <v>83</v>
      </c>
      <c r="F33" s="1"/>
      <c r="G33" s="1"/>
      <c r="H33" s="1"/>
      <c r="I33" s="1"/>
    </row>
    <row r="34" spans="1:9" x14ac:dyDescent="0.2">
      <c r="A34" s="3" t="s">
        <v>31</v>
      </c>
      <c r="B34" s="1" t="s">
        <v>32</v>
      </c>
      <c r="C34" s="1" t="s">
        <v>75</v>
      </c>
      <c r="D34" s="1"/>
      <c r="E34" s="1" t="s">
        <v>82</v>
      </c>
      <c r="F34" s="1"/>
      <c r="G34" s="1"/>
      <c r="H34" s="1"/>
      <c r="I34" s="1"/>
    </row>
    <row r="35" spans="1:9" x14ac:dyDescent="0.2">
      <c r="A35" s="3"/>
      <c r="B35" s="1"/>
      <c r="C35" s="1"/>
      <c r="D35" s="1">
        <f>EXP(-0.05*A35)</f>
        <v>1</v>
      </c>
      <c r="E35" s="1">
        <f>D35*B35</f>
        <v>0</v>
      </c>
      <c r="F35" s="1"/>
      <c r="G35" s="1"/>
      <c r="H35" s="1"/>
      <c r="I35" s="1"/>
    </row>
    <row r="36" spans="1:9" x14ac:dyDescent="0.2">
      <c r="A36" s="3"/>
      <c r="B36" s="1"/>
      <c r="C36" s="1"/>
      <c r="D36" s="1">
        <f t="shared" ref="D36:D84" si="0">EXP(-0.05*A36)</f>
        <v>1</v>
      </c>
      <c r="E36" s="1">
        <f t="shared" ref="E36:E84" si="1">D36*B36</f>
        <v>0</v>
      </c>
      <c r="F36" s="1"/>
      <c r="G36" s="1"/>
      <c r="H36" s="1"/>
      <c r="I36" s="1"/>
    </row>
    <row r="37" spans="1:9" x14ac:dyDescent="0.2">
      <c r="A37" s="3"/>
      <c r="B37" s="1"/>
      <c r="C37" s="1"/>
      <c r="D37" s="1">
        <f t="shared" si="0"/>
        <v>1</v>
      </c>
      <c r="E37" s="1">
        <f t="shared" si="1"/>
        <v>0</v>
      </c>
      <c r="F37" s="1"/>
      <c r="G37" s="1"/>
      <c r="H37" s="1"/>
      <c r="I37" s="1"/>
    </row>
    <row r="38" spans="1:9" x14ac:dyDescent="0.2">
      <c r="A38" s="3"/>
      <c r="B38" s="1"/>
      <c r="C38" s="1"/>
      <c r="D38" s="1">
        <f t="shared" si="0"/>
        <v>1</v>
      </c>
      <c r="E38" s="1">
        <f t="shared" si="1"/>
        <v>0</v>
      </c>
      <c r="F38" s="1"/>
      <c r="G38" s="1"/>
      <c r="H38" s="1"/>
      <c r="I38" s="1"/>
    </row>
    <row r="39" spans="1:9" x14ac:dyDescent="0.2">
      <c r="A39" s="3"/>
      <c r="B39" s="1"/>
      <c r="C39" s="1"/>
      <c r="D39" s="1">
        <f t="shared" si="0"/>
        <v>1</v>
      </c>
      <c r="E39" s="1">
        <f t="shared" si="1"/>
        <v>0</v>
      </c>
      <c r="F39" s="1"/>
      <c r="G39" s="1"/>
      <c r="H39" s="1"/>
      <c r="I39" s="1"/>
    </row>
    <row r="40" spans="1:9" x14ac:dyDescent="0.2">
      <c r="A40" s="3"/>
      <c r="B40" s="1"/>
      <c r="C40" s="1"/>
      <c r="D40" s="1">
        <f t="shared" si="0"/>
        <v>1</v>
      </c>
      <c r="E40" s="1">
        <f t="shared" si="1"/>
        <v>0</v>
      </c>
      <c r="F40" s="1"/>
      <c r="G40" s="1"/>
      <c r="H40" s="1"/>
      <c r="I40" s="1"/>
    </row>
    <row r="41" spans="1:9" x14ac:dyDescent="0.2">
      <c r="A41" s="3"/>
      <c r="B41" s="1"/>
      <c r="C41" s="1"/>
      <c r="D41" s="1">
        <f t="shared" si="0"/>
        <v>1</v>
      </c>
      <c r="E41" s="1">
        <f t="shared" si="1"/>
        <v>0</v>
      </c>
      <c r="F41" s="1"/>
      <c r="G41" s="1"/>
      <c r="H41" s="1"/>
      <c r="I41" s="1"/>
    </row>
    <row r="42" spans="1:9" x14ac:dyDescent="0.2">
      <c r="A42" s="3"/>
      <c r="B42" s="1"/>
      <c r="C42" s="1"/>
      <c r="D42" s="1">
        <f t="shared" si="0"/>
        <v>1</v>
      </c>
      <c r="E42" s="1">
        <f t="shared" si="1"/>
        <v>0</v>
      </c>
      <c r="F42" s="1"/>
      <c r="G42" s="1"/>
      <c r="H42" s="1"/>
      <c r="I42" s="1"/>
    </row>
    <row r="43" spans="1:9" x14ac:dyDescent="0.2">
      <c r="A43" s="3"/>
      <c r="B43" s="1"/>
      <c r="C43" s="1"/>
      <c r="D43" s="1">
        <f t="shared" si="0"/>
        <v>1</v>
      </c>
      <c r="E43" s="1">
        <f t="shared" si="1"/>
        <v>0</v>
      </c>
      <c r="F43" s="1"/>
      <c r="G43" s="1"/>
      <c r="H43" s="1"/>
      <c r="I43" s="1"/>
    </row>
    <row r="44" spans="1:9" x14ac:dyDescent="0.2">
      <c r="A44" s="3"/>
      <c r="B44" s="1"/>
      <c r="C44" s="1"/>
      <c r="D44" s="1">
        <f t="shared" si="0"/>
        <v>1</v>
      </c>
      <c r="E44" s="1">
        <f t="shared" si="1"/>
        <v>0</v>
      </c>
      <c r="F44" s="1"/>
      <c r="G44" s="1"/>
      <c r="H44" s="1"/>
      <c r="I44" s="1"/>
    </row>
    <row r="45" spans="1:9" x14ac:dyDescent="0.2">
      <c r="A45" s="3"/>
      <c r="B45" s="1"/>
      <c r="C45" s="1"/>
      <c r="D45" s="1">
        <f t="shared" si="0"/>
        <v>1</v>
      </c>
      <c r="E45" s="1">
        <f t="shared" si="1"/>
        <v>0</v>
      </c>
      <c r="F45" s="1"/>
      <c r="G45" s="1"/>
      <c r="H45" s="1"/>
      <c r="I45" s="1"/>
    </row>
    <row r="46" spans="1:9" x14ac:dyDescent="0.2">
      <c r="A46" s="3"/>
      <c r="B46" s="1"/>
      <c r="C46" s="1"/>
      <c r="D46" s="1">
        <f t="shared" si="0"/>
        <v>1</v>
      </c>
      <c r="E46" s="1">
        <f t="shared" si="1"/>
        <v>0</v>
      </c>
      <c r="F46" s="1"/>
      <c r="G46" s="1"/>
      <c r="H46" s="1"/>
      <c r="I46" s="1"/>
    </row>
    <row r="47" spans="1:9" x14ac:dyDescent="0.2">
      <c r="A47" s="3"/>
      <c r="B47" s="1"/>
      <c r="C47" s="1"/>
      <c r="D47" s="1">
        <f t="shared" si="0"/>
        <v>1</v>
      </c>
      <c r="E47" s="1">
        <f t="shared" si="1"/>
        <v>0</v>
      </c>
      <c r="F47" s="1"/>
      <c r="G47" s="1"/>
      <c r="H47" s="1"/>
      <c r="I47" s="1"/>
    </row>
    <row r="48" spans="1:9" x14ac:dyDescent="0.2">
      <c r="A48" s="3"/>
      <c r="B48" s="1"/>
      <c r="C48" s="1"/>
      <c r="D48" s="1">
        <f t="shared" si="0"/>
        <v>1</v>
      </c>
      <c r="E48" s="1">
        <f t="shared" si="1"/>
        <v>0</v>
      </c>
      <c r="F48" s="1"/>
      <c r="G48" s="1"/>
      <c r="H48" s="1"/>
      <c r="I48" s="1"/>
    </row>
    <row r="49" spans="1:9" x14ac:dyDescent="0.2">
      <c r="A49" s="3"/>
      <c r="B49" s="1"/>
      <c r="C49" s="1"/>
      <c r="D49" s="1">
        <f t="shared" si="0"/>
        <v>1</v>
      </c>
      <c r="E49" s="1">
        <f t="shared" si="1"/>
        <v>0</v>
      </c>
      <c r="F49" s="1"/>
      <c r="G49" s="1"/>
      <c r="H49" s="1"/>
      <c r="I49" s="1"/>
    </row>
    <row r="50" spans="1:9" x14ac:dyDescent="0.2">
      <c r="A50" s="3"/>
      <c r="B50" s="1"/>
      <c r="C50" s="1"/>
      <c r="D50" s="1">
        <f t="shared" si="0"/>
        <v>1</v>
      </c>
      <c r="E50" s="1">
        <f t="shared" si="1"/>
        <v>0</v>
      </c>
      <c r="F50" s="1"/>
      <c r="G50" s="1"/>
      <c r="H50" s="1"/>
      <c r="I50" s="1"/>
    </row>
    <row r="51" spans="1:9" x14ac:dyDescent="0.2">
      <c r="A51" s="3"/>
      <c r="B51" s="1"/>
      <c r="C51" s="1"/>
      <c r="D51" s="1">
        <f t="shared" si="0"/>
        <v>1</v>
      </c>
      <c r="E51" s="1">
        <f t="shared" si="1"/>
        <v>0</v>
      </c>
      <c r="F51" s="1"/>
      <c r="G51" s="1"/>
      <c r="H51" s="1"/>
      <c r="I51" s="1"/>
    </row>
    <row r="52" spans="1:9" x14ac:dyDescent="0.2">
      <c r="A52" s="3"/>
      <c r="B52" s="1"/>
      <c r="C52" s="1"/>
      <c r="D52" s="1">
        <f t="shared" si="0"/>
        <v>1</v>
      </c>
      <c r="E52" s="1">
        <f t="shared" si="1"/>
        <v>0</v>
      </c>
      <c r="F52" s="1"/>
      <c r="G52" s="1"/>
      <c r="H52" s="1"/>
      <c r="I52" s="1"/>
    </row>
    <row r="53" spans="1:9" x14ac:dyDescent="0.2">
      <c r="A53" s="3"/>
      <c r="B53" s="1"/>
      <c r="C53" s="1"/>
      <c r="D53" s="1">
        <f t="shared" si="0"/>
        <v>1</v>
      </c>
      <c r="E53" s="1">
        <f t="shared" si="1"/>
        <v>0</v>
      </c>
      <c r="F53" s="1"/>
      <c r="G53" s="1"/>
      <c r="H53" s="1"/>
      <c r="I53" s="1"/>
    </row>
    <row r="54" spans="1:9" x14ac:dyDescent="0.2">
      <c r="A54" s="3"/>
      <c r="B54" s="1"/>
      <c r="C54" s="1"/>
      <c r="D54" s="1">
        <f t="shared" si="0"/>
        <v>1</v>
      </c>
      <c r="E54" s="1">
        <f t="shared" si="1"/>
        <v>0</v>
      </c>
      <c r="F54" s="1"/>
      <c r="G54" s="1"/>
      <c r="H54" s="1"/>
      <c r="I54" s="1"/>
    </row>
    <row r="55" spans="1:9" x14ac:dyDescent="0.2">
      <c r="A55" s="3"/>
      <c r="B55" s="1"/>
      <c r="C55" s="1"/>
      <c r="D55" s="1">
        <f t="shared" si="0"/>
        <v>1</v>
      </c>
      <c r="E55" s="1">
        <f t="shared" si="1"/>
        <v>0</v>
      </c>
      <c r="F55" s="1"/>
      <c r="G55" s="1"/>
      <c r="H55" s="1"/>
      <c r="I55" s="1"/>
    </row>
    <row r="56" spans="1:9" x14ac:dyDescent="0.2">
      <c r="A56" s="3"/>
      <c r="B56" s="1"/>
      <c r="C56" s="1"/>
      <c r="D56" s="1">
        <f t="shared" si="0"/>
        <v>1</v>
      </c>
      <c r="E56" s="1">
        <f t="shared" si="1"/>
        <v>0</v>
      </c>
      <c r="F56" s="1"/>
      <c r="G56" s="1"/>
      <c r="H56" s="1"/>
      <c r="I56" s="1"/>
    </row>
    <row r="57" spans="1:9" x14ac:dyDescent="0.2">
      <c r="A57" s="3"/>
      <c r="B57" s="1"/>
      <c r="C57" s="1"/>
      <c r="D57" s="1">
        <f t="shared" si="0"/>
        <v>1</v>
      </c>
      <c r="E57" s="1">
        <f t="shared" si="1"/>
        <v>0</v>
      </c>
      <c r="F57" s="1"/>
      <c r="G57" s="1"/>
      <c r="H57" s="1"/>
      <c r="I57" s="1"/>
    </row>
    <row r="58" spans="1:9" x14ac:dyDescent="0.2">
      <c r="A58" s="3"/>
      <c r="B58" s="1"/>
      <c r="C58" s="1"/>
      <c r="D58" s="1">
        <f t="shared" si="0"/>
        <v>1</v>
      </c>
      <c r="E58" s="1">
        <f t="shared" si="1"/>
        <v>0</v>
      </c>
      <c r="F58" s="1"/>
      <c r="G58" s="1"/>
      <c r="H58" s="1"/>
      <c r="I58" s="1"/>
    </row>
    <row r="59" spans="1:9" x14ac:dyDescent="0.2">
      <c r="A59" s="3"/>
      <c r="B59" s="1"/>
      <c r="C59" s="1"/>
      <c r="D59" s="1">
        <f t="shared" si="0"/>
        <v>1</v>
      </c>
      <c r="E59" s="1">
        <f t="shared" si="1"/>
        <v>0</v>
      </c>
      <c r="F59" s="1"/>
      <c r="G59" s="1"/>
      <c r="H59" s="1"/>
      <c r="I59" s="1"/>
    </row>
    <row r="60" spans="1:9" x14ac:dyDescent="0.2">
      <c r="A60" s="3"/>
      <c r="B60" s="1"/>
      <c r="C60" s="1"/>
      <c r="D60" s="1">
        <f t="shared" si="0"/>
        <v>1</v>
      </c>
      <c r="E60" s="1">
        <f t="shared" si="1"/>
        <v>0</v>
      </c>
      <c r="F60" s="1"/>
      <c r="G60" s="1"/>
      <c r="H60" s="1"/>
      <c r="I60" s="1"/>
    </row>
    <row r="61" spans="1:9" x14ac:dyDescent="0.2">
      <c r="A61" s="3"/>
      <c r="B61" s="1"/>
      <c r="C61" s="1"/>
      <c r="D61" s="1">
        <f t="shared" si="0"/>
        <v>1</v>
      </c>
      <c r="E61" s="1">
        <f t="shared" si="1"/>
        <v>0</v>
      </c>
      <c r="F61" s="1"/>
      <c r="G61" s="1"/>
      <c r="H61" s="1"/>
      <c r="I61" s="1"/>
    </row>
    <row r="62" spans="1:9" x14ac:dyDescent="0.2">
      <c r="A62" s="3"/>
      <c r="B62" s="1"/>
      <c r="C62" s="1"/>
      <c r="D62" s="1">
        <f t="shared" si="0"/>
        <v>1</v>
      </c>
      <c r="E62" s="1">
        <f t="shared" si="1"/>
        <v>0</v>
      </c>
      <c r="F62" s="1"/>
      <c r="G62" s="1"/>
      <c r="H62" s="1"/>
      <c r="I62" s="1"/>
    </row>
    <row r="63" spans="1:9" x14ac:dyDescent="0.2">
      <c r="A63" s="3"/>
      <c r="B63" s="1"/>
      <c r="C63" s="1"/>
      <c r="D63" s="1">
        <f t="shared" si="0"/>
        <v>1</v>
      </c>
      <c r="E63" s="1">
        <f t="shared" si="1"/>
        <v>0</v>
      </c>
      <c r="F63" s="1"/>
      <c r="G63" s="1"/>
      <c r="H63" s="1"/>
      <c r="I63" s="1"/>
    </row>
    <row r="64" spans="1:9" x14ac:dyDescent="0.2">
      <c r="A64" s="3"/>
      <c r="B64" s="1"/>
      <c r="C64" s="1"/>
      <c r="D64" s="1">
        <f t="shared" si="0"/>
        <v>1</v>
      </c>
      <c r="E64" s="1">
        <f t="shared" si="1"/>
        <v>0</v>
      </c>
      <c r="F64" s="1"/>
      <c r="G64" s="1"/>
      <c r="H64" s="1"/>
      <c r="I64" s="1"/>
    </row>
    <row r="65" spans="1:9" x14ac:dyDescent="0.2">
      <c r="A65" s="3"/>
      <c r="B65" s="1"/>
      <c r="C65" s="1"/>
      <c r="D65" s="1">
        <f t="shared" si="0"/>
        <v>1</v>
      </c>
      <c r="E65" s="1">
        <f t="shared" si="1"/>
        <v>0</v>
      </c>
      <c r="F65" s="1"/>
      <c r="G65" s="1"/>
      <c r="H65" s="1"/>
      <c r="I65" s="1"/>
    </row>
    <row r="66" spans="1:9" x14ac:dyDescent="0.2">
      <c r="A66" s="3"/>
      <c r="B66" s="1"/>
      <c r="C66" s="1"/>
      <c r="D66" s="1">
        <f t="shared" si="0"/>
        <v>1</v>
      </c>
      <c r="E66" s="1">
        <f t="shared" si="1"/>
        <v>0</v>
      </c>
      <c r="F66" s="1"/>
      <c r="G66" s="1"/>
      <c r="H66" s="1"/>
      <c r="I66" s="1"/>
    </row>
    <row r="67" spans="1:9" x14ac:dyDescent="0.2">
      <c r="A67" s="3"/>
      <c r="B67" s="1"/>
      <c r="C67" s="1"/>
      <c r="D67" s="1">
        <f t="shared" si="0"/>
        <v>1</v>
      </c>
      <c r="E67" s="1">
        <f t="shared" si="1"/>
        <v>0</v>
      </c>
      <c r="F67" s="1"/>
      <c r="G67" s="1"/>
      <c r="H67" s="1"/>
      <c r="I67" s="1"/>
    </row>
    <row r="68" spans="1:9" x14ac:dyDescent="0.2">
      <c r="A68" s="3"/>
      <c r="B68" s="1"/>
      <c r="C68" s="1"/>
      <c r="D68" s="1">
        <f t="shared" si="0"/>
        <v>1</v>
      </c>
      <c r="E68" s="1">
        <f t="shared" si="1"/>
        <v>0</v>
      </c>
      <c r="F68" s="1"/>
      <c r="G68" s="1"/>
      <c r="H68" s="1"/>
      <c r="I68" s="1"/>
    </row>
    <row r="69" spans="1:9" x14ac:dyDescent="0.2">
      <c r="A69" s="3"/>
      <c r="B69" s="1"/>
      <c r="C69" s="1"/>
      <c r="D69" s="1">
        <f t="shared" si="0"/>
        <v>1</v>
      </c>
      <c r="E69" s="1">
        <f t="shared" si="1"/>
        <v>0</v>
      </c>
      <c r="F69" s="1"/>
      <c r="G69" s="1"/>
      <c r="H69" s="1"/>
      <c r="I69" s="1"/>
    </row>
    <row r="70" spans="1:9" x14ac:dyDescent="0.2">
      <c r="A70" s="3"/>
      <c r="B70" s="1"/>
      <c r="C70" s="1"/>
      <c r="D70" s="1">
        <f t="shared" si="0"/>
        <v>1</v>
      </c>
      <c r="E70" s="1">
        <f t="shared" si="1"/>
        <v>0</v>
      </c>
      <c r="F70" s="1"/>
      <c r="G70" s="1"/>
      <c r="H70" s="1"/>
      <c r="I70" s="1"/>
    </row>
    <row r="71" spans="1:9" x14ac:dyDescent="0.2">
      <c r="A71" s="3"/>
      <c r="B71" s="1"/>
      <c r="C71" s="1"/>
      <c r="D71" s="1">
        <f t="shared" si="0"/>
        <v>1</v>
      </c>
      <c r="E71" s="1">
        <f t="shared" si="1"/>
        <v>0</v>
      </c>
      <c r="F71" s="1"/>
      <c r="G71" s="1"/>
      <c r="H71" s="1"/>
      <c r="I71" s="1"/>
    </row>
    <row r="72" spans="1:9" x14ac:dyDescent="0.2">
      <c r="A72" s="3"/>
      <c r="B72" s="1"/>
      <c r="C72" s="1"/>
      <c r="D72" s="1">
        <f t="shared" si="0"/>
        <v>1</v>
      </c>
      <c r="E72" s="1">
        <f t="shared" si="1"/>
        <v>0</v>
      </c>
      <c r="F72" s="1"/>
      <c r="G72" s="1"/>
      <c r="H72" s="1"/>
      <c r="I72" s="1"/>
    </row>
    <row r="73" spans="1:9" x14ac:dyDescent="0.2">
      <c r="A73" s="3"/>
      <c r="B73" s="1"/>
      <c r="C73" s="1"/>
      <c r="D73" s="1">
        <f t="shared" si="0"/>
        <v>1</v>
      </c>
      <c r="E73" s="1">
        <f t="shared" si="1"/>
        <v>0</v>
      </c>
      <c r="F73" s="1"/>
      <c r="G73" s="1"/>
      <c r="H73" s="1"/>
      <c r="I73" s="1"/>
    </row>
    <row r="74" spans="1:9" x14ac:dyDescent="0.2">
      <c r="A74" s="3"/>
      <c r="B74" s="1"/>
      <c r="C74" s="1"/>
      <c r="D74" s="1">
        <f t="shared" si="0"/>
        <v>1</v>
      </c>
      <c r="E74" s="1">
        <f t="shared" si="1"/>
        <v>0</v>
      </c>
      <c r="F74" s="1"/>
      <c r="G74" s="1"/>
      <c r="H74" s="1"/>
      <c r="I74" s="1"/>
    </row>
    <row r="75" spans="1:9" x14ac:dyDescent="0.2">
      <c r="A75" s="3"/>
      <c r="B75" s="1"/>
      <c r="C75" s="1"/>
      <c r="D75" s="1">
        <f t="shared" si="0"/>
        <v>1</v>
      </c>
      <c r="E75" s="1">
        <f t="shared" si="1"/>
        <v>0</v>
      </c>
      <c r="F75" s="1"/>
      <c r="G75" s="1"/>
      <c r="H75" s="1"/>
      <c r="I75" s="1"/>
    </row>
    <row r="76" spans="1:9" x14ac:dyDescent="0.2">
      <c r="A76" s="3"/>
      <c r="B76" s="1"/>
      <c r="C76" s="1"/>
      <c r="D76" s="1">
        <f t="shared" si="0"/>
        <v>1</v>
      </c>
      <c r="E76" s="1">
        <f t="shared" si="1"/>
        <v>0</v>
      </c>
      <c r="F76" s="1"/>
      <c r="G76" s="1"/>
      <c r="H76" s="1"/>
      <c r="I76" s="1"/>
    </row>
    <row r="77" spans="1:9" x14ac:dyDescent="0.2">
      <c r="A77" s="3"/>
      <c r="B77" s="1"/>
      <c r="C77" s="1"/>
      <c r="D77" s="1">
        <f t="shared" si="0"/>
        <v>1</v>
      </c>
      <c r="E77" s="1">
        <f t="shared" si="1"/>
        <v>0</v>
      </c>
      <c r="F77" s="1"/>
      <c r="G77" s="1"/>
      <c r="H77" s="1"/>
      <c r="I77" s="1"/>
    </row>
    <row r="78" spans="1:9" x14ac:dyDescent="0.2">
      <c r="A78" s="3"/>
      <c r="B78" s="1"/>
      <c r="C78" s="1"/>
      <c r="D78" s="1">
        <f t="shared" si="0"/>
        <v>1</v>
      </c>
      <c r="E78" s="1">
        <f t="shared" si="1"/>
        <v>0</v>
      </c>
      <c r="F78" s="1"/>
      <c r="G78" s="1"/>
      <c r="H78" s="1"/>
      <c r="I78" s="1"/>
    </row>
    <row r="79" spans="1:9" x14ac:dyDescent="0.2">
      <c r="A79" s="3"/>
      <c r="B79" s="1"/>
      <c r="C79" s="1"/>
      <c r="D79" s="1">
        <f t="shared" si="0"/>
        <v>1</v>
      </c>
      <c r="E79" s="1">
        <f t="shared" si="1"/>
        <v>0</v>
      </c>
      <c r="F79" s="1"/>
      <c r="G79" s="1"/>
      <c r="H79" s="1"/>
      <c r="I79" s="1"/>
    </row>
    <row r="80" spans="1:9" x14ac:dyDescent="0.2">
      <c r="A80" s="3"/>
      <c r="B80" s="1"/>
      <c r="C80" s="1"/>
      <c r="D80" s="1">
        <f t="shared" si="0"/>
        <v>1</v>
      </c>
      <c r="E80" s="1">
        <f t="shared" si="1"/>
        <v>0</v>
      </c>
      <c r="F80" s="1"/>
      <c r="G80" s="1"/>
      <c r="H80" s="1"/>
      <c r="I80" s="1"/>
    </row>
    <row r="81" spans="1:9" x14ac:dyDescent="0.2">
      <c r="A81" s="3"/>
      <c r="B81" s="1"/>
      <c r="C81" s="1"/>
      <c r="D81" s="1">
        <f t="shared" si="0"/>
        <v>1</v>
      </c>
      <c r="E81" s="1">
        <f t="shared" si="1"/>
        <v>0</v>
      </c>
      <c r="F81" s="1"/>
      <c r="G81" s="1"/>
      <c r="H81" s="1"/>
      <c r="I81" s="1"/>
    </row>
    <row r="82" spans="1:9" x14ac:dyDescent="0.2">
      <c r="A82" s="3"/>
      <c r="B82" s="1"/>
      <c r="C82" s="1"/>
      <c r="D82" s="1">
        <f t="shared" si="0"/>
        <v>1</v>
      </c>
      <c r="E82" s="1">
        <f t="shared" si="1"/>
        <v>0</v>
      </c>
      <c r="F82" s="1"/>
      <c r="G82" s="1"/>
      <c r="H82" s="1"/>
      <c r="I82" s="1"/>
    </row>
    <row r="83" spans="1:9" x14ac:dyDescent="0.2">
      <c r="A83" s="3"/>
      <c r="B83" s="1"/>
      <c r="C83" s="1"/>
      <c r="D83" s="1">
        <f t="shared" si="0"/>
        <v>1</v>
      </c>
      <c r="E83" s="1">
        <f t="shared" si="1"/>
        <v>0</v>
      </c>
      <c r="F83" s="1"/>
      <c r="G83" s="1"/>
      <c r="H83" s="1"/>
      <c r="I83" s="1"/>
    </row>
    <row r="84" spans="1:9" x14ac:dyDescent="0.2">
      <c r="A84" s="3"/>
      <c r="B84" s="1"/>
      <c r="C84" s="1"/>
      <c r="D84" s="1">
        <f t="shared" si="0"/>
        <v>1</v>
      </c>
      <c r="E84" s="1">
        <f t="shared" si="1"/>
        <v>0</v>
      </c>
      <c r="F84" s="1"/>
      <c r="G84" s="1"/>
      <c r="H84" s="1"/>
      <c r="I84" s="1"/>
    </row>
    <row r="85" spans="1:9" x14ac:dyDescent="0.2">
      <c r="A85" s="3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3">
        <f>SUM(E35:E84)</f>
        <v>0</v>
      </c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3"/>
      <c r="B87" s="1"/>
      <c r="C87" s="1"/>
      <c r="D87" s="1"/>
      <c r="E87" s="1"/>
      <c r="F87" s="1"/>
      <c r="G87" s="1"/>
      <c r="H87" s="1"/>
      <c r="I87" s="1"/>
    </row>
    <row r="88" spans="1:9" ht="15.75" x14ac:dyDescent="0.3">
      <c r="A88" s="18" t="s">
        <v>33</v>
      </c>
      <c r="B88" s="18"/>
      <c r="C88" s="18"/>
      <c r="D88" s="18"/>
      <c r="E88" s="18"/>
      <c r="F88" s="18"/>
      <c r="G88" s="18"/>
      <c r="H88" s="18"/>
      <c r="I88" s="18"/>
    </row>
    <row r="89" spans="1:9" x14ac:dyDescent="0.2">
      <c r="A89" s="3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8">
        <f>2*0.05*170*A27*3.6*10^-9*A86</f>
        <v>0</v>
      </c>
      <c r="B90" s="18"/>
      <c r="C90" s="18"/>
      <c r="D90" s="18"/>
      <c r="E90" s="18"/>
      <c r="F90" s="18"/>
      <c r="G90" s="18"/>
      <c r="H90" s="18"/>
      <c r="I90" s="18"/>
    </row>
    <row r="91" spans="1:9" x14ac:dyDescent="0.2">
      <c r="A91" s="3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3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3"/>
      <c r="B93" s="1"/>
      <c r="C93" s="1"/>
      <c r="D93" s="1"/>
      <c r="E93" s="1"/>
      <c r="F93" s="1"/>
      <c r="G93" s="1"/>
      <c r="H93" s="1"/>
      <c r="I93" s="1"/>
    </row>
    <row r="94" spans="1:9" x14ac:dyDescent="0.2"/>
    <row r="95" spans="1:9" ht="15.75" x14ac:dyDescent="0.3">
      <c r="A95" s="12" t="s">
        <v>87</v>
      </c>
      <c r="B95" s="12"/>
      <c r="C95" s="12"/>
      <c r="D95" s="12"/>
      <c r="E95" s="12"/>
      <c r="F95" s="12"/>
      <c r="G95" s="12"/>
      <c r="H95" s="12"/>
      <c r="I95" s="12"/>
    </row>
    <row r="96" spans="1:9" ht="15.75" x14ac:dyDescent="0.3">
      <c r="A96" s="11" t="s">
        <v>68</v>
      </c>
      <c r="B96" s="11"/>
      <c r="C96" s="11"/>
      <c r="D96" s="11"/>
      <c r="E96" s="11"/>
      <c r="F96" s="11"/>
      <c r="G96" s="11"/>
      <c r="H96" s="11"/>
      <c r="I96" s="11"/>
    </row>
    <row r="97" spans="1:9" x14ac:dyDescent="0.2"/>
    <row r="98" spans="1:9" ht="15.75" x14ac:dyDescent="0.3">
      <c r="A98" s="12" t="s">
        <v>89</v>
      </c>
      <c r="B98" s="12"/>
      <c r="C98" s="12"/>
      <c r="D98" s="12"/>
      <c r="E98" s="12"/>
      <c r="F98" s="12"/>
      <c r="G98" s="12"/>
      <c r="H98" s="12"/>
      <c r="I98" s="12"/>
    </row>
    <row r="99" spans="1:9" x14ac:dyDescent="0.2">
      <c r="A99" s="12" t="s">
        <v>92</v>
      </c>
      <c r="B99" s="12"/>
      <c r="C99" s="12"/>
      <c r="D99" s="12"/>
      <c r="E99" s="12"/>
      <c r="F99" s="12"/>
      <c r="G99" s="12"/>
      <c r="H99" s="12"/>
      <c r="I99" s="12"/>
    </row>
    <row r="100" spans="1:9" x14ac:dyDescent="0.2">
      <c r="A100" s="11" t="s">
        <v>24</v>
      </c>
      <c r="B100" s="11"/>
      <c r="C100" s="11"/>
      <c r="D100" s="11"/>
      <c r="E100" s="11"/>
      <c r="F100" s="11"/>
      <c r="G100" s="11"/>
      <c r="H100" s="11"/>
      <c r="I100" s="11"/>
    </row>
    <row r="101" spans="1:9" x14ac:dyDescent="0.2"/>
  </sheetData>
  <customSheetViews>
    <customSheetView guid="{F71902D0-2E42-4555-B72C-5CF334122B9D}" topLeftCell="A73">
      <selection activeCell="A98" sqref="A98:I99"/>
      <pageMargins left="0.75" right="0.75" top="1" bottom="1" header="0.5" footer="0.5"/>
      <pageSetup orientation="portrait" r:id="rId1"/>
      <headerFooter alignWithMargins="0"/>
    </customSheetView>
    <customSheetView guid="{A47F9E86-0B89-4643-8F9B-C896CB677A62}">
      <selection activeCell="J10" sqref="J10"/>
      <pageMargins left="0.75" right="0.75" top="1" bottom="1" header="0.5" footer="0.5"/>
      <pageSetup orientation="portrait" r:id="rId2"/>
      <headerFooter alignWithMargins="0"/>
    </customSheetView>
  </customSheetViews>
  <mergeCells count="27">
    <mergeCell ref="A16:I16"/>
    <mergeCell ref="A1:I1"/>
    <mergeCell ref="A2:I2"/>
    <mergeCell ref="A3:I3"/>
    <mergeCell ref="A5:I5"/>
    <mergeCell ref="A7:I7"/>
    <mergeCell ref="A9:I9"/>
    <mergeCell ref="A11:I11"/>
    <mergeCell ref="A12:I12"/>
    <mergeCell ref="A13:I13"/>
    <mergeCell ref="A14:I14"/>
    <mergeCell ref="A15:I15"/>
    <mergeCell ref="A17:I17"/>
    <mergeCell ref="A19:I19"/>
    <mergeCell ref="A21:I21"/>
    <mergeCell ref="A22:I22"/>
    <mergeCell ref="A99:I99"/>
    <mergeCell ref="A100:I100"/>
    <mergeCell ref="A24:I24"/>
    <mergeCell ref="A25:I25"/>
    <mergeCell ref="A90:I90"/>
    <mergeCell ref="A95:I95"/>
    <mergeCell ref="A96:I96"/>
    <mergeCell ref="A98:I98"/>
    <mergeCell ref="A29:I29"/>
    <mergeCell ref="A30:I30"/>
    <mergeCell ref="A88:I88"/>
  </mergeCells>
  <phoneticPr fontId="2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Contents of Each Sheet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Sheet22</vt:lpstr>
      <vt:lpstr>Sheet12</vt:lpstr>
      <vt:lpstr>Sheet21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</vt:vector>
  </TitlesOfParts>
  <Manager>TCEQ</Manager>
  <Company>TCEQ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TCEQ Municipal Solid Waste Landfill Emissions Calculation Spreadsheet</dc:title>
  <dc:subject>TCEQ Municipal Solid Waste Landfill Emissions Calculation Spreadshee</dc:subject>
  <dc:creator>TCEQ</dc:creator>
  <cp:keywords>calculation, municipal, solid, waste, landfill, emissions, and air</cp:keywords>
  <cp:lastModifiedBy>Scott McKee</cp:lastModifiedBy>
  <cp:lastPrinted>2006-04-28T14:29:34Z</cp:lastPrinted>
  <dcterms:created xsi:type="dcterms:W3CDTF">2006-04-28T12:54:19Z</dcterms:created>
  <dcterms:modified xsi:type="dcterms:W3CDTF">2021-04-07T13:35:24Z</dcterms:modified>
</cp:coreProperties>
</file>