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" windowWidth="19032" windowHeight="7176" tabRatio="962"/>
  </bookViews>
  <sheets>
    <sheet name="Summary" sheetId="3" r:id="rId1"/>
    <sheet name="Season" sheetId="1" r:id="rId2"/>
    <sheet name="Annual" sheetId="2" r:id="rId3"/>
    <sheet name="Monthly" sheetId="5" r:id="rId4"/>
    <sheet name="Input" sheetId="6" r:id="rId5"/>
    <sheet name="Sheet2" sheetId="7" r:id="rId6"/>
  </sheets>
  <definedNames>
    <definedName name="_xlnm._FilterDatabase" localSheetId="3" hidden="1">Monthly!$A$1:$K$685</definedName>
    <definedName name="_xlnm._FilterDatabase" localSheetId="1" hidden="1">Season!$A$4:$AA$232</definedName>
    <definedName name="Matrix">Input!$B$7:$M$64</definedName>
    <definedName name="Matrix2">Input!$B$76:$M$132</definedName>
  </definedNames>
  <calcPr calcId="145621"/>
</workbook>
</file>

<file path=xl/calcChain.xml><?xml version="1.0" encoding="utf-8"?>
<calcChain xmlns="http://schemas.openxmlformats.org/spreadsheetml/2006/main">
  <c r="C2" i="6" l="1"/>
  <c r="C1" i="6"/>
  <c r="A2" i="2"/>
  <c r="A1" i="2"/>
  <c r="A2" i="1"/>
  <c r="A1" i="1"/>
  <c r="K5" i="1"/>
  <c r="Z232" i="1"/>
  <c r="Y232" i="1"/>
  <c r="X232" i="1"/>
  <c r="AA231" i="1"/>
  <c r="Y231" i="1"/>
  <c r="X231" i="1"/>
  <c r="AA230" i="1"/>
  <c r="Z230" i="1"/>
  <c r="X230" i="1"/>
  <c r="AA229" i="1"/>
  <c r="Z229" i="1"/>
  <c r="Y229" i="1"/>
  <c r="Z228" i="1"/>
  <c r="Y228" i="1"/>
  <c r="X228" i="1"/>
  <c r="AA227" i="1"/>
  <c r="Y227" i="1"/>
  <c r="X227" i="1"/>
  <c r="AA226" i="1"/>
  <c r="Z226" i="1"/>
  <c r="X226" i="1"/>
  <c r="AA225" i="1"/>
  <c r="Z225" i="1"/>
  <c r="Y225" i="1"/>
  <c r="Z224" i="1"/>
  <c r="Y224" i="1"/>
  <c r="X224" i="1"/>
  <c r="AA223" i="1"/>
  <c r="Y223" i="1"/>
  <c r="X223" i="1"/>
  <c r="AA222" i="1"/>
  <c r="Z222" i="1"/>
  <c r="X222" i="1"/>
  <c r="AA221" i="1"/>
  <c r="Z221" i="1"/>
  <c r="Y221" i="1"/>
  <c r="Z220" i="1"/>
  <c r="Y220" i="1"/>
  <c r="X220" i="1"/>
  <c r="AA219" i="1"/>
  <c r="Y219" i="1"/>
  <c r="X219" i="1"/>
  <c r="AA218" i="1"/>
  <c r="Z218" i="1"/>
  <c r="X218" i="1"/>
  <c r="AA217" i="1"/>
  <c r="Z217" i="1"/>
  <c r="Y217" i="1"/>
  <c r="Z216" i="1"/>
  <c r="Y216" i="1"/>
  <c r="X216" i="1"/>
  <c r="AA215" i="1"/>
  <c r="Y215" i="1"/>
  <c r="X215" i="1"/>
  <c r="AA214" i="1"/>
  <c r="Z214" i="1"/>
  <c r="X214" i="1"/>
  <c r="AA213" i="1"/>
  <c r="Z213" i="1"/>
  <c r="Y213" i="1"/>
  <c r="Z212" i="1"/>
  <c r="Y212" i="1"/>
  <c r="X212" i="1"/>
  <c r="AA211" i="1"/>
  <c r="Y211" i="1"/>
  <c r="X211" i="1"/>
  <c r="AA210" i="1"/>
  <c r="Z210" i="1"/>
  <c r="X210" i="1"/>
  <c r="AA209" i="1"/>
  <c r="Z209" i="1"/>
  <c r="Y209" i="1"/>
  <c r="Z208" i="1"/>
  <c r="Y208" i="1"/>
  <c r="X208" i="1"/>
  <c r="AA207" i="1"/>
  <c r="Y207" i="1"/>
  <c r="X207" i="1"/>
  <c r="AA206" i="1"/>
  <c r="Z206" i="1"/>
  <c r="X206" i="1"/>
  <c r="AA205" i="1"/>
  <c r="Z205" i="1"/>
  <c r="Y205" i="1"/>
  <c r="Z204" i="1"/>
  <c r="Y204" i="1"/>
  <c r="X204" i="1"/>
  <c r="AA203" i="1"/>
  <c r="Y203" i="1"/>
  <c r="X203" i="1"/>
  <c r="AA202" i="1"/>
  <c r="Z202" i="1"/>
  <c r="X202" i="1"/>
  <c r="AA201" i="1"/>
  <c r="Z201" i="1"/>
  <c r="Y201" i="1"/>
  <c r="Z200" i="1"/>
  <c r="Y200" i="1"/>
  <c r="X200" i="1"/>
  <c r="AA199" i="1"/>
  <c r="Y199" i="1"/>
  <c r="X199" i="1"/>
  <c r="AA198" i="1"/>
  <c r="Z198" i="1"/>
  <c r="X198" i="1"/>
  <c r="AA197" i="1"/>
  <c r="Z197" i="1"/>
  <c r="Y197" i="1"/>
  <c r="Z196" i="1"/>
  <c r="Y196" i="1"/>
  <c r="X196" i="1"/>
  <c r="AA195" i="1"/>
  <c r="Y195" i="1"/>
  <c r="X195" i="1"/>
  <c r="AA194" i="1"/>
  <c r="Z194" i="1"/>
  <c r="X194" i="1"/>
  <c r="AA193" i="1"/>
  <c r="Z193" i="1"/>
  <c r="Y193" i="1"/>
  <c r="Z192" i="1"/>
  <c r="Y192" i="1"/>
  <c r="X192" i="1"/>
  <c r="AA191" i="1"/>
  <c r="Y191" i="1"/>
  <c r="X191" i="1"/>
  <c r="AA190" i="1"/>
  <c r="Z190" i="1"/>
  <c r="X190" i="1"/>
  <c r="AA189" i="1"/>
  <c r="Z189" i="1"/>
  <c r="Y189" i="1"/>
  <c r="Z188" i="1"/>
  <c r="Y188" i="1"/>
  <c r="X188" i="1"/>
  <c r="AA187" i="1"/>
  <c r="Y187" i="1"/>
  <c r="X187" i="1"/>
  <c r="AA186" i="1"/>
  <c r="Z186" i="1"/>
  <c r="X186" i="1"/>
  <c r="AA185" i="1"/>
  <c r="Z185" i="1"/>
  <c r="Y185" i="1"/>
  <c r="Z184" i="1"/>
  <c r="Y184" i="1"/>
  <c r="X184" i="1"/>
  <c r="AA183" i="1"/>
  <c r="Y183" i="1"/>
  <c r="X183" i="1"/>
  <c r="AA182" i="1"/>
  <c r="Z182" i="1"/>
  <c r="X182" i="1"/>
  <c r="AA181" i="1"/>
  <c r="Z181" i="1"/>
  <c r="Y181" i="1"/>
  <c r="Z180" i="1"/>
  <c r="Y180" i="1"/>
  <c r="X180" i="1"/>
  <c r="AA179" i="1"/>
  <c r="Y179" i="1"/>
  <c r="X179" i="1"/>
  <c r="AA178" i="1"/>
  <c r="Z178" i="1"/>
  <c r="X178" i="1"/>
  <c r="AA177" i="1"/>
  <c r="Z177" i="1"/>
  <c r="Y177" i="1"/>
  <c r="Z176" i="1"/>
  <c r="Y176" i="1"/>
  <c r="X176" i="1"/>
  <c r="AA175" i="1"/>
  <c r="Y175" i="1"/>
  <c r="X175" i="1"/>
  <c r="AA174" i="1"/>
  <c r="Z174" i="1"/>
  <c r="X174" i="1"/>
  <c r="AA173" i="1"/>
  <c r="Z173" i="1"/>
  <c r="Y173" i="1"/>
  <c r="Z172" i="1"/>
  <c r="Y172" i="1"/>
  <c r="X172" i="1"/>
  <c r="AA171" i="1"/>
  <c r="Y171" i="1"/>
  <c r="X171" i="1"/>
  <c r="AA170" i="1"/>
  <c r="Z170" i="1"/>
  <c r="X170" i="1"/>
  <c r="AA169" i="1"/>
  <c r="Z169" i="1"/>
  <c r="Y169" i="1"/>
  <c r="Z168" i="1"/>
  <c r="Y168" i="1"/>
  <c r="X168" i="1"/>
  <c r="AA167" i="1"/>
  <c r="Y167" i="1"/>
  <c r="X167" i="1"/>
  <c r="AA166" i="1"/>
  <c r="Z166" i="1"/>
  <c r="X166" i="1"/>
  <c r="AA165" i="1"/>
  <c r="Z165" i="1"/>
  <c r="Y165" i="1"/>
  <c r="Z164" i="1"/>
  <c r="Y164" i="1"/>
  <c r="X164" i="1"/>
  <c r="AA163" i="1"/>
  <c r="Y163" i="1"/>
  <c r="X163" i="1"/>
  <c r="AA162" i="1"/>
  <c r="Z162" i="1"/>
  <c r="X162" i="1"/>
  <c r="AA161" i="1"/>
  <c r="Z161" i="1"/>
  <c r="Y161" i="1"/>
  <c r="Z160" i="1"/>
  <c r="Y160" i="1"/>
  <c r="X160" i="1"/>
  <c r="AA159" i="1"/>
  <c r="Y159" i="1"/>
  <c r="X159" i="1"/>
  <c r="AA158" i="1"/>
  <c r="Z158" i="1"/>
  <c r="X158" i="1"/>
  <c r="AA157" i="1"/>
  <c r="Z157" i="1"/>
  <c r="Y157" i="1"/>
  <c r="Z156" i="1"/>
  <c r="Y156" i="1"/>
  <c r="X156" i="1"/>
  <c r="AA155" i="1"/>
  <c r="Y155" i="1"/>
  <c r="X155" i="1"/>
  <c r="AA154" i="1"/>
  <c r="Z154" i="1"/>
  <c r="X154" i="1"/>
  <c r="AA153" i="1"/>
  <c r="Z153" i="1"/>
  <c r="Y153" i="1"/>
  <c r="Z152" i="1"/>
  <c r="Y152" i="1"/>
  <c r="X152" i="1"/>
  <c r="AA151" i="1"/>
  <c r="Y151" i="1"/>
  <c r="X151" i="1"/>
  <c r="AA150" i="1"/>
  <c r="Z150" i="1"/>
  <c r="X150" i="1"/>
  <c r="AA149" i="1"/>
  <c r="Z149" i="1"/>
  <c r="Y149" i="1"/>
  <c r="Z148" i="1"/>
  <c r="Y148" i="1"/>
  <c r="X148" i="1"/>
  <c r="AA147" i="1"/>
  <c r="Y147" i="1"/>
  <c r="X147" i="1"/>
  <c r="AA146" i="1"/>
  <c r="Z146" i="1"/>
  <c r="X146" i="1"/>
  <c r="AA145" i="1"/>
  <c r="Z145" i="1"/>
  <c r="Y145" i="1"/>
  <c r="Z144" i="1"/>
  <c r="Y144" i="1"/>
  <c r="X144" i="1"/>
  <c r="AA143" i="1"/>
  <c r="Y143" i="1"/>
  <c r="X143" i="1"/>
  <c r="AA142" i="1"/>
  <c r="Z142" i="1"/>
  <c r="X142" i="1"/>
  <c r="AA141" i="1"/>
  <c r="Z141" i="1"/>
  <c r="Y141" i="1"/>
  <c r="Z140" i="1"/>
  <c r="Y140" i="1"/>
  <c r="X140" i="1"/>
  <c r="AA139" i="1"/>
  <c r="Y139" i="1"/>
  <c r="X139" i="1"/>
  <c r="AA138" i="1"/>
  <c r="Z138" i="1"/>
  <c r="X138" i="1"/>
  <c r="AA137" i="1"/>
  <c r="Z137" i="1"/>
  <c r="Y137" i="1"/>
  <c r="Z136" i="1"/>
  <c r="Y136" i="1"/>
  <c r="X136" i="1"/>
  <c r="AA135" i="1"/>
  <c r="Y135" i="1"/>
  <c r="X135" i="1"/>
  <c r="AA134" i="1"/>
  <c r="Z134" i="1"/>
  <c r="X134" i="1"/>
  <c r="AA133" i="1"/>
  <c r="Z133" i="1"/>
  <c r="Y133" i="1"/>
  <c r="Z132" i="1"/>
  <c r="Y132" i="1"/>
  <c r="X132" i="1"/>
  <c r="AA131" i="1"/>
  <c r="Y131" i="1"/>
  <c r="X131" i="1"/>
  <c r="AA130" i="1"/>
  <c r="Z130" i="1"/>
  <c r="X130" i="1"/>
  <c r="AA129" i="1"/>
  <c r="Z129" i="1"/>
  <c r="Y129" i="1"/>
  <c r="Z128" i="1"/>
  <c r="Y128" i="1"/>
  <c r="X128" i="1"/>
  <c r="AA127" i="1"/>
  <c r="Y127" i="1"/>
  <c r="X127" i="1"/>
  <c r="AA126" i="1"/>
  <c r="Z126" i="1"/>
  <c r="X126" i="1"/>
  <c r="AA125" i="1"/>
  <c r="Z125" i="1"/>
  <c r="Y125" i="1"/>
  <c r="Z124" i="1"/>
  <c r="Y124" i="1"/>
  <c r="X124" i="1"/>
  <c r="AA123" i="1"/>
  <c r="Y123" i="1"/>
  <c r="X123" i="1"/>
  <c r="AA122" i="1"/>
  <c r="Z122" i="1"/>
  <c r="X122" i="1"/>
  <c r="AA121" i="1"/>
  <c r="Z121" i="1"/>
  <c r="Y121" i="1"/>
  <c r="Z120" i="1"/>
  <c r="Y120" i="1"/>
  <c r="X120" i="1"/>
  <c r="AA119" i="1"/>
  <c r="Y119" i="1"/>
  <c r="X119" i="1"/>
  <c r="AA118" i="1"/>
  <c r="Z118" i="1"/>
  <c r="X118" i="1"/>
  <c r="AA117" i="1"/>
  <c r="Z117" i="1"/>
  <c r="Y117" i="1"/>
  <c r="Z116" i="1"/>
  <c r="Y116" i="1"/>
  <c r="X116" i="1"/>
  <c r="AA115" i="1"/>
  <c r="Y115" i="1"/>
  <c r="X115" i="1"/>
  <c r="AA114" i="1"/>
  <c r="Z114" i="1"/>
  <c r="X114" i="1"/>
  <c r="AA113" i="1"/>
  <c r="Z113" i="1"/>
  <c r="Y113" i="1"/>
  <c r="Z112" i="1"/>
  <c r="Y112" i="1"/>
  <c r="X112" i="1"/>
  <c r="AA111" i="1"/>
  <c r="Y111" i="1"/>
  <c r="X111" i="1"/>
  <c r="AA110" i="1"/>
  <c r="Z110" i="1"/>
  <c r="X110" i="1"/>
  <c r="AA109" i="1"/>
  <c r="Z109" i="1"/>
  <c r="Y109" i="1"/>
  <c r="Z108" i="1"/>
  <c r="Y108" i="1"/>
  <c r="X108" i="1"/>
  <c r="AA107" i="1"/>
  <c r="Y107" i="1"/>
  <c r="X107" i="1"/>
  <c r="AA106" i="1"/>
  <c r="Z106" i="1"/>
  <c r="X106" i="1"/>
  <c r="AA105" i="1"/>
  <c r="Z105" i="1"/>
  <c r="Y105" i="1"/>
  <c r="Z104" i="1"/>
  <c r="Y104" i="1"/>
  <c r="X104" i="1"/>
  <c r="AA103" i="1"/>
  <c r="Y103" i="1"/>
  <c r="X103" i="1"/>
  <c r="AA102" i="1"/>
  <c r="Z102" i="1"/>
  <c r="X102" i="1"/>
  <c r="AA101" i="1"/>
  <c r="Z101" i="1"/>
  <c r="Y101" i="1"/>
  <c r="Z100" i="1"/>
  <c r="Y100" i="1"/>
  <c r="X100" i="1"/>
  <c r="AA99" i="1"/>
  <c r="Y99" i="1"/>
  <c r="X99" i="1"/>
  <c r="AA98" i="1"/>
  <c r="Z98" i="1"/>
  <c r="X98" i="1"/>
  <c r="AA97" i="1"/>
  <c r="Z97" i="1"/>
  <c r="Y97" i="1"/>
  <c r="Z96" i="1"/>
  <c r="Y96" i="1"/>
  <c r="X96" i="1"/>
  <c r="AA95" i="1"/>
  <c r="Y95" i="1"/>
  <c r="X95" i="1"/>
  <c r="AA94" i="1"/>
  <c r="Z94" i="1"/>
  <c r="X94" i="1"/>
  <c r="AA93" i="1"/>
  <c r="Z93" i="1"/>
  <c r="Y93" i="1"/>
  <c r="Z92" i="1"/>
  <c r="Y92" i="1"/>
  <c r="X92" i="1"/>
  <c r="AA91" i="1"/>
  <c r="Y91" i="1"/>
  <c r="X91" i="1"/>
  <c r="AA90" i="1"/>
  <c r="Z90" i="1"/>
  <c r="X90" i="1"/>
  <c r="AA89" i="1"/>
  <c r="Z89" i="1"/>
  <c r="Y89" i="1"/>
  <c r="Z88" i="1"/>
  <c r="Y88" i="1"/>
  <c r="X88" i="1"/>
  <c r="AA87" i="1"/>
  <c r="Y87" i="1"/>
  <c r="X87" i="1"/>
  <c r="AA86" i="1"/>
  <c r="Z86" i="1"/>
  <c r="X86" i="1"/>
  <c r="AA85" i="1"/>
  <c r="Z85" i="1"/>
  <c r="Y85" i="1"/>
  <c r="Z84" i="1"/>
  <c r="Y84" i="1"/>
  <c r="X84" i="1"/>
  <c r="AA83" i="1"/>
  <c r="Y83" i="1"/>
  <c r="X83" i="1"/>
  <c r="AA82" i="1"/>
  <c r="Z82" i="1"/>
  <c r="X82" i="1"/>
  <c r="AA81" i="1"/>
  <c r="Z81" i="1"/>
  <c r="Y81" i="1"/>
  <c r="Z80" i="1"/>
  <c r="Y80" i="1"/>
  <c r="X80" i="1"/>
  <c r="AA79" i="1"/>
  <c r="Y79" i="1"/>
  <c r="X79" i="1"/>
  <c r="AA78" i="1"/>
  <c r="Z78" i="1"/>
  <c r="X78" i="1"/>
  <c r="AA77" i="1"/>
  <c r="Z77" i="1"/>
  <c r="Y77" i="1"/>
  <c r="Z76" i="1"/>
  <c r="Y76" i="1"/>
  <c r="X76" i="1"/>
  <c r="AA75" i="1"/>
  <c r="Y75" i="1"/>
  <c r="X75" i="1"/>
  <c r="AA74" i="1"/>
  <c r="Z74" i="1"/>
  <c r="X74" i="1"/>
  <c r="AA73" i="1"/>
  <c r="Z73" i="1"/>
  <c r="Y73" i="1"/>
  <c r="Z72" i="1"/>
  <c r="Y72" i="1"/>
  <c r="X72" i="1"/>
  <c r="AA71" i="1"/>
  <c r="Y71" i="1"/>
  <c r="X71" i="1"/>
  <c r="AA70" i="1"/>
  <c r="Z70" i="1"/>
  <c r="X70" i="1"/>
  <c r="AA69" i="1"/>
  <c r="Z69" i="1"/>
  <c r="Y69" i="1"/>
  <c r="Z68" i="1"/>
  <c r="Y68" i="1"/>
  <c r="X68" i="1"/>
  <c r="AA67" i="1"/>
  <c r="Y67" i="1"/>
  <c r="X67" i="1"/>
  <c r="AA66" i="1"/>
  <c r="Z66" i="1"/>
  <c r="X66" i="1"/>
  <c r="AA65" i="1"/>
  <c r="Z65" i="1"/>
  <c r="Y65" i="1"/>
  <c r="Z64" i="1"/>
  <c r="Y64" i="1"/>
  <c r="X64" i="1"/>
  <c r="AA63" i="1"/>
  <c r="Y63" i="1"/>
  <c r="X63" i="1"/>
  <c r="AA62" i="1"/>
  <c r="Z62" i="1"/>
  <c r="X62" i="1"/>
  <c r="AA61" i="1"/>
  <c r="Z61" i="1"/>
  <c r="Y61" i="1"/>
  <c r="Z60" i="1"/>
  <c r="Y60" i="1"/>
  <c r="X60" i="1"/>
  <c r="AA59" i="1"/>
  <c r="Y59" i="1"/>
  <c r="X59" i="1"/>
  <c r="AA58" i="1"/>
  <c r="Z58" i="1"/>
  <c r="X58" i="1"/>
  <c r="AA57" i="1"/>
  <c r="Z57" i="1"/>
  <c r="Y57" i="1"/>
  <c r="Z56" i="1"/>
  <c r="Y56" i="1"/>
  <c r="X56" i="1"/>
  <c r="AA55" i="1"/>
  <c r="Y55" i="1"/>
  <c r="X55" i="1"/>
  <c r="AA54" i="1"/>
  <c r="Z54" i="1"/>
  <c r="X54" i="1"/>
  <c r="AA53" i="1"/>
  <c r="Z53" i="1"/>
  <c r="Y53" i="1"/>
  <c r="Z52" i="1"/>
  <c r="Y52" i="1"/>
  <c r="X52" i="1"/>
  <c r="AA51" i="1"/>
  <c r="Y51" i="1"/>
  <c r="X51" i="1"/>
  <c r="AA50" i="1"/>
  <c r="Z50" i="1"/>
  <c r="X50" i="1"/>
  <c r="AA49" i="1"/>
  <c r="Z49" i="1"/>
  <c r="Y49" i="1"/>
  <c r="Z48" i="1"/>
  <c r="Y48" i="1"/>
  <c r="X48" i="1"/>
  <c r="AA47" i="1"/>
  <c r="Y47" i="1"/>
  <c r="X47" i="1"/>
  <c r="AA46" i="1"/>
  <c r="Z46" i="1"/>
  <c r="X46" i="1"/>
  <c r="AA45" i="1"/>
  <c r="Z45" i="1"/>
  <c r="Y45" i="1"/>
  <c r="Z44" i="1"/>
  <c r="Y44" i="1"/>
  <c r="X44" i="1"/>
  <c r="AA43" i="1"/>
  <c r="Y43" i="1"/>
  <c r="X43" i="1"/>
  <c r="AA42" i="1"/>
  <c r="Z42" i="1"/>
  <c r="X42" i="1"/>
  <c r="AA41" i="1"/>
  <c r="Z41" i="1"/>
  <c r="Y41" i="1"/>
  <c r="Z40" i="1"/>
  <c r="Y40" i="1"/>
  <c r="X40" i="1"/>
  <c r="AA39" i="1"/>
  <c r="Y39" i="1"/>
  <c r="X39" i="1"/>
  <c r="AA38" i="1"/>
  <c r="Z38" i="1"/>
  <c r="X38" i="1"/>
  <c r="AA37" i="1"/>
  <c r="Z37" i="1"/>
  <c r="Y37" i="1"/>
  <c r="Z36" i="1"/>
  <c r="Y36" i="1"/>
  <c r="X36" i="1"/>
  <c r="AA35" i="1"/>
  <c r="Y35" i="1"/>
  <c r="X35" i="1"/>
  <c r="AA34" i="1"/>
  <c r="Z34" i="1"/>
  <c r="X34" i="1"/>
  <c r="AA33" i="1"/>
  <c r="Z33" i="1"/>
  <c r="Y33" i="1"/>
  <c r="Z32" i="1"/>
  <c r="Y32" i="1"/>
  <c r="X32" i="1"/>
  <c r="AA31" i="1"/>
  <c r="Y31" i="1"/>
  <c r="X31" i="1"/>
  <c r="AA30" i="1"/>
  <c r="Z30" i="1"/>
  <c r="X30" i="1"/>
  <c r="AA29" i="1"/>
  <c r="Z29" i="1"/>
  <c r="Y29" i="1"/>
  <c r="Z28" i="1"/>
  <c r="Y28" i="1"/>
  <c r="X28" i="1"/>
  <c r="AA27" i="1"/>
  <c r="Y27" i="1"/>
  <c r="X27" i="1"/>
  <c r="AA26" i="1"/>
  <c r="Z26" i="1"/>
  <c r="X26" i="1"/>
  <c r="AA25" i="1"/>
  <c r="Z25" i="1"/>
  <c r="Y25" i="1"/>
  <c r="Z24" i="1"/>
  <c r="Y24" i="1"/>
  <c r="X24" i="1"/>
  <c r="AA23" i="1"/>
  <c r="Y23" i="1"/>
  <c r="X23" i="1"/>
  <c r="AA22" i="1"/>
  <c r="Z22" i="1"/>
  <c r="X22" i="1"/>
  <c r="AA21" i="1"/>
  <c r="Z21" i="1"/>
  <c r="Y21" i="1"/>
  <c r="Z20" i="1"/>
  <c r="Y20" i="1"/>
  <c r="X20" i="1"/>
  <c r="AA19" i="1"/>
  <c r="Y19" i="1"/>
  <c r="X19" i="1"/>
  <c r="AA18" i="1"/>
  <c r="Z18" i="1"/>
  <c r="X18" i="1"/>
  <c r="AA17" i="1"/>
  <c r="Z17" i="1"/>
  <c r="Y17" i="1"/>
  <c r="Z16" i="1"/>
  <c r="Y16" i="1"/>
  <c r="X16" i="1"/>
  <c r="AA15" i="1"/>
  <c r="Y15" i="1"/>
  <c r="X15" i="1"/>
  <c r="AA14" i="1"/>
  <c r="Z14" i="1"/>
  <c r="X14" i="1"/>
  <c r="AA13" i="1"/>
  <c r="Z13" i="1"/>
  <c r="Y13" i="1"/>
  <c r="Z12" i="1"/>
  <c r="Y12" i="1"/>
  <c r="X12" i="1"/>
  <c r="AA11" i="1"/>
  <c r="Y11" i="1"/>
  <c r="X11" i="1"/>
  <c r="AA10" i="1"/>
  <c r="Z10" i="1"/>
  <c r="X10" i="1"/>
  <c r="AA9" i="1"/>
  <c r="Z9" i="1"/>
  <c r="Y9" i="1"/>
  <c r="Z8" i="1"/>
  <c r="Y8" i="1"/>
  <c r="X8" i="1"/>
  <c r="AA7" i="1"/>
  <c r="Y7" i="1"/>
  <c r="X7" i="1"/>
  <c r="AA6" i="1"/>
  <c r="Z6" i="1"/>
  <c r="X6" i="1"/>
  <c r="AA5" i="1"/>
  <c r="Z5" i="1"/>
  <c r="Y5" i="1"/>
  <c r="S232" i="1"/>
  <c r="R232" i="1"/>
  <c r="Q232" i="1"/>
  <c r="T231" i="1"/>
  <c r="R231" i="1"/>
  <c r="Q231" i="1"/>
  <c r="T230" i="1"/>
  <c r="S230" i="1"/>
  <c r="Q230" i="1"/>
  <c r="T229" i="1"/>
  <c r="S229" i="1"/>
  <c r="R229" i="1"/>
  <c r="S228" i="1"/>
  <c r="R228" i="1"/>
  <c r="Q228" i="1"/>
  <c r="T227" i="1"/>
  <c r="R227" i="1"/>
  <c r="Q227" i="1"/>
  <c r="T226" i="1"/>
  <c r="S226" i="1"/>
  <c r="Q226" i="1"/>
  <c r="T225" i="1"/>
  <c r="S225" i="1"/>
  <c r="R225" i="1"/>
  <c r="S224" i="1"/>
  <c r="R224" i="1"/>
  <c r="Q224" i="1"/>
  <c r="T223" i="1"/>
  <c r="R223" i="1"/>
  <c r="Q223" i="1"/>
  <c r="T222" i="1"/>
  <c r="S222" i="1"/>
  <c r="Q222" i="1"/>
  <c r="T221" i="1"/>
  <c r="S221" i="1"/>
  <c r="R221" i="1"/>
  <c r="S220" i="1"/>
  <c r="R220" i="1"/>
  <c r="Q220" i="1"/>
  <c r="T219" i="1"/>
  <c r="R219" i="1"/>
  <c r="Q219" i="1"/>
  <c r="T218" i="1"/>
  <c r="S218" i="1"/>
  <c r="Q218" i="1"/>
  <c r="T217" i="1"/>
  <c r="S217" i="1"/>
  <c r="R217" i="1"/>
  <c r="S216" i="1"/>
  <c r="R216" i="1"/>
  <c r="Q216" i="1"/>
  <c r="T215" i="1"/>
  <c r="R215" i="1"/>
  <c r="Q215" i="1"/>
  <c r="T214" i="1"/>
  <c r="S214" i="1"/>
  <c r="Q214" i="1"/>
  <c r="T213" i="1"/>
  <c r="S213" i="1"/>
  <c r="R213" i="1"/>
  <c r="S212" i="1"/>
  <c r="R212" i="1"/>
  <c r="Q212" i="1"/>
  <c r="T211" i="1"/>
  <c r="R211" i="1"/>
  <c r="Q211" i="1"/>
  <c r="T210" i="1"/>
  <c r="S210" i="1"/>
  <c r="Q210" i="1"/>
  <c r="T209" i="1"/>
  <c r="S209" i="1"/>
  <c r="R209" i="1"/>
  <c r="S208" i="1"/>
  <c r="R208" i="1"/>
  <c r="Q208" i="1"/>
  <c r="T207" i="1"/>
  <c r="R207" i="1"/>
  <c r="Q207" i="1"/>
  <c r="T206" i="1"/>
  <c r="S206" i="1"/>
  <c r="Q206" i="1"/>
  <c r="T205" i="1"/>
  <c r="S205" i="1"/>
  <c r="R205" i="1"/>
  <c r="S204" i="1"/>
  <c r="R204" i="1"/>
  <c r="Q204" i="1"/>
  <c r="T203" i="1"/>
  <c r="R203" i="1"/>
  <c r="Q203" i="1"/>
  <c r="T202" i="1"/>
  <c r="S202" i="1"/>
  <c r="Q202" i="1"/>
  <c r="T201" i="1"/>
  <c r="S201" i="1"/>
  <c r="R201" i="1"/>
  <c r="S200" i="1"/>
  <c r="R200" i="1"/>
  <c r="Q200" i="1"/>
  <c r="T199" i="1"/>
  <c r="R199" i="1"/>
  <c r="Q199" i="1"/>
  <c r="T198" i="1"/>
  <c r="S198" i="1"/>
  <c r="Q198" i="1"/>
  <c r="T197" i="1"/>
  <c r="S197" i="1"/>
  <c r="R197" i="1"/>
  <c r="S196" i="1"/>
  <c r="R196" i="1"/>
  <c r="Q196" i="1"/>
  <c r="T195" i="1"/>
  <c r="R195" i="1"/>
  <c r="Q195" i="1"/>
  <c r="T194" i="1"/>
  <c r="S194" i="1"/>
  <c r="Q194" i="1"/>
  <c r="T193" i="1"/>
  <c r="S193" i="1"/>
  <c r="R193" i="1"/>
  <c r="S192" i="1"/>
  <c r="R192" i="1"/>
  <c r="Q192" i="1"/>
  <c r="T191" i="1"/>
  <c r="R191" i="1"/>
  <c r="Q191" i="1"/>
  <c r="T190" i="1"/>
  <c r="S190" i="1"/>
  <c r="Q190" i="1"/>
  <c r="T189" i="1"/>
  <c r="S189" i="1"/>
  <c r="R189" i="1"/>
  <c r="S188" i="1"/>
  <c r="R188" i="1"/>
  <c r="Q188" i="1"/>
  <c r="T187" i="1"/>
  <c r="R187" i="1"/>
  <c r="Q187" i="1"/>
  <c r="T186" i="1"/>
  <c r="S186" i="1"/>
  <c r="Q186" i="1"/>
  <c r="T185" i="1"/>
  <c r="S185" i="1"/>
  <c r="R185" i="1"/>
  <c r="S184" i="1"/>
  <c r="R184" i="1"/>
  <c r="Q184" i="1"/>
  <c r="T183" i="1"/>
  <c r="R183" i="1"/>
  <c r="Q183" i="1"/>
  <c r="T182" i="1"/>
  <c r="S182" i="1"/>
  <c r="Q182" i="1"/>
  <c r="T181" i="1"/>
  <c r="S181" i="1"/>
  <c r="R181" i="1"/>
  <c r="S180" i="1"/>
  <c r="R180" i="1"/>
  <c r="Q180" i="1"/>
  <c r="T179" i="1"/>
  <c r="R179" i="1"/>
  <c r="Q179" i="1"/>
  <c r="T178" i="1"/>
  <c r="S178" i="1"/>
  <c r="Q178" i="1"/>
  <c r="T177" i="1"/>
  <c r="S177" i="1"/>
  <c r="R177" i="1"/>
  <c r="S176" i="1"/>
  <c r="R176" i="1"/>
  <c r="Q176" i="1"/>
  <c r="T175" i="1"/>
  <c r="R175" i="1"/>
  <c r="Q175" i="1"/>
  <c r="T174" i="1"/>
  <c r="S174" i="1"/>
  <c r="Q174" i="1"/>
  <c r="T173" i="1"/>
  <c r="S173" i="1"/>
  <c r="R173" i="1"/>
  <c r="S172" i="1"/>
  <c r="R172" i="1"/>
  <c r="Q172" i="1"/>
  <c r="T171" i="1"/>
  <c r="R171" i="1"/>
  <c r="Q171" i="1"/>
  <c r="T170" i="1"/>
  <c r="S170" i="1"/>
  <c r="Q170" i="1"/>
  <c r="T169" i="1"/>
  <c r="S169" i="1"/>
  <c r="R169" i="1"/>
  <c r="S168" i="1"/>
  <c r="R168" i="1"/>
  <c r="Q168" i="1"/>
  <c r="T167" i="1"/>
  <c r="R167" i="1"/>
  <c r="Q167" i="1"/>
  <c r="T166" i="1"/>
  <c r="S166" i="1"/>
  <c r="Q166" i="1"/>
  <c r="T165" i="1"/>
  <c r="S165" i="1"/>
  <c r="R165" i="1"/>
  <c r="S164" i="1"/>
  <c r="R164" i="1"/>
  <c r="Q164" i="1"/>
  <c r="T163" i="1"/>
  <c r="R163" i="1"/>
  <c r="Q163" i="1"/>
  <c r="T162" i="1"/>
  <c r="S162" i="1"/>
  <c r="Q162" i="1"/>
  <c r="T161" i="1"/>
  <c r="S161" i="1"/>
  <c r="R161" i="1"/>
  <c r="S160" i="1"/>
  <c r="R160" i="1"/>
  <c r="Q160" i="1"/>
  <c r="T159" i="1"/>
  <c r="R159" i="1"/>
  <c r="Q159" i="1"/>
  <c r="T158" i="1"/>
  <c r="S158" i="1"/>
  <c r="Q158" i="1"/>
  <c r="T157" i="1"/>
  <c r="S157" i="1"/>
  <c r="R157" i="1"/>
  <c r="S156" i="1"/>
  <c r="R156" i="1"/>
  <c r="Q156" i="1"/>
  <c r="T155" i="1"/>
  <c r="R155" i="1"/>
  <c r="Q155" i="1"/>
  <c r="T154" i="1"/>
  <c r="S154" i="1"/>
  <c r="Q154" i="1"/>
  <c r="T153" i="1"/>
  <c r="S153" i="1"/>
  <c r="R153" i="1"/>
  <c r="S152" i="1"/>
  <c r="R152" i="1"/>
  <c r="Q152" i="1"/>
  <c r="T151" i="1"/>
  <c r="R151" i="1"/>
  <c r="Q151" i="1"/>
  <c r="T150" i="1"/>
  <c r="S150" i="1"/>
  <c r="Q150" i="1"/>
  <c r="T149" i="1"/>
  <c r="S149" i="1"/>
  <c r="R149" i="1"/>
  <c r="S148" i="1"/>
  <c r="R148" i="1"/>
  <c r="Q148" i="1"/>
  <c r="T147" i="1"/>
  <c r="R147" i="1"/>
  <c r="Q147" i="1"/>
  <c r="T146" i="1"/>
  <c r="S146" i="1"/>
  <c r="Q146" i="1"/>
  <c r="T145" i="1"/>
  <c r="S145" i="1"/>
  <c r="R145" i="1"/>
  <c r="S144" i="1"/>
  <c r="R144" i="1"/>
  <c r="Q144" i="1"/>
  <c r="T143" i="1"/>
  <c r="R143" i="1"/>
  <c r="Q143" i="1"/>
  <c r="T142" i="1"/>
  <c r="S142" i="1"/>
  <c r="Q142" i="1"/>
  <c r="T141" i="1"/>
  <c r="S141" i="1"/>
  <c r="R141" i="1"/>
  <c r="S140" i="1"/>
  <c r="R140" i="1"/>
  <c r="Q140" i="1"/>
  <c r="T139" i="1"/>
  <c r="R139" i="1"/>
  <c r="Q139" i="1"/>
  <c r="T138" i="1"/>
  <c r="S138" i="1"/>
  <c r="Q138" i="1"/>
  <c r="T137" i="1"/>
  <c r="S137" i="1"/>
  <c r="R137" i="1"/>
  <c r="S136" i="1"/>
  <c r="R136" i="1"/>
  <c r="Q136" i="1"/>
  <c r="T135" i="1"/>
  <c r="R135" i="1"/>
  <c r="Q135" i="1"/>
  <c r="T134" i="1"/>
  <c r="S134" i="1"/>
  <c r="Q134" i="1"/>
  <c r="T133" i="1"/>
  <c r="S133" i="1"/>
  <c r="R133" i="1"/>
  <c r="S132" i="1"/>
  <c r="R132" i="1"/>
  <c r="Q132" i="1"/>
  <c r="T131" i="1"/>
  <c r="R131" i="1"/>
  <c r="Q131" i="1"/>
  <c r="T130" i="1"/>
  <c r="S130" i="1"/>
  <c r="Q130" i="1"/>
  <c r="T129" i="1"/>
  <c r="S129" i="1"/>
  <c r="R129" i="1"/>
  <c r="S128" i="1"/>
  <c r="R128" i="1"/>
  <c r="Q128" i="1"/>
  <c r="T127" i="1"/>
  <c r="R127" i="1"/>
  <c r="Q127" i="1"/>
  <c r="T126" i="1"/>
  <c r="S126" i="1"/>
  <c r="Q126" i="1"/>
  <c r="T125" i="1"/>
  <c r="S125" i="1"/>
  <c r="R125" i="1"/>
  <c r="S124" i="1"/>
  <c r="R124" i="1"/>
  <c r="Q124" i="1"/>
  <c r="T123" i="1"/>
  <c r="R123" i="1"/>
  <c r="Q123" i="1"/>
  <c r="T122" i="1"/>
  <c r="S122" i="1"/>
  <c r="Q122" i="1"/>
  <c r="T121" i="1"/>
  <c r="S121" i="1"/>
  <c r="R121" i="1"/>
  <c r="S120" i="1"/>
  <c r="R120" i="1"/>
  <c r="Q120" i="1"/>
  <c r="T119" i="1"/>
  <c r="R119" i="1"/>
  <c r="Q119" i="1"/>
  <c r="T118" i="1"/>
  <c r="S118" i="1"/>
  <c r="Q118" i="1"/>
  <c r="T117" i="1"/>
  <c r="S117" i="1"/>
  <c r="R117" i="1"/>
  <c r="S116" i="1"/>
  <c r="R116" i="1"/>
  <c r="Q116" i="1"/>
  <c r="T115" i="1"/>
  <c r="R115" i="1"/>
  <c r="Q115" i="1"/>
  <c r="T114" i="1"/>
  <c r="S114" i="1"/>
  <c r="Q114" i="1"/>
  <c r="T113" i="1"/>
  <c r="S113" i="1"/>
  <c r="R113" i="1"/>
  <c r="S112" i="1"/>
  <c r="R112" i="1"/>
  <c r="Q112" i="1"/>
  <c r="T111" i="1"/>
  <c r="R111" i="1"/>
  <c r="Q111" i="1"/>
  <c r="T110" i="1"/>
  <c r="S110" i="1"/>
  <c r="Q110" i="1"/>
  <c r="T109" i="1"/>
  <c r="S109" i="1"/>
  <c r="R109" i="1"/>
  <c r="S108" i="1"/>
  <c r="R108" i="1"/>
  <c r="Q108" i="1"/>
  <c r="T107" i="1"/>
  <c r="R107" i="1"/>
  <c r="Q107" i="1"/>
  <c r="T106" i="1"/>
  <c r="S106" i="1"/>
  <c r="Q106" i="1"/>
  <c r="T105" i="1"/>
  <c r="S105" i="1"/>
  <c r="R105" i="1"/>
  <c r="S104" i="1"/>
  <c r="R104" i="1"/>
  <c r="Q104" i="1"/>
  <c r="T103" i="1"/>
  <c r="R103" i="1"/>
  <c r="Q103" i="1"/>
  <c r="T102" i="1"/>
  <c r="S102" i="1"/>
  <c r="Q102" i="1"/>
  <c r="T101" i="1"/>
  <c r="S101" i="1"/>
  <c r="R101" i="1"/>
  <c r="S100" i="1"/>
  <c r="R100" i="1"/>
  <c r="Q100" i="1"/>
  <c r="T99" i="1"/>
  <c r="R99" i="1"/>
  <c r="Q99" i="1"/>
  <c r="T98" i="1"/>
  <c r="S98" i="1"/>
  <c r="Q98" i="1"/>
  <c r="T97" i="1"/>
  <c r="S97" i="1"/>
  <c r="R97" i="1"/>
  <c r="S96" i="1"/>
  <c r="R96" i="1"/>
  <c r="Q96" i="1"/>
  <c r="T95" i="1"/>
  <c r="R95" i="1"/>
  <c r="Q95" i="1"/>
  <c r="T94" i="1"/>
  <c r="S94" i="1"/>
  <c r="Q94" i="1"/>
  <c r="T93" i="1"/>
  <c r="S93" i="1"/>
  <c r="R93" i="1"/>
  <c r="S92" i="1"/>
  <c r="R92" i="1"/>
  <c r="Q92" i="1"/>
  <c r="T91" i="1"/>
  <c r="R91" i="1"/>
  <c r="Q91" i="1"/>
  <c r="T90" i="1"/>
  <c r="S90" i="1"/>
  <c r="Q90" i="1"/>
  <c r="T89" i="1"/>
  <c r="S89" i="1"/>
  <c r="R89" i="1"/>
  <c r="S88" i="1"/>
  <c r="R88" i="1"/>
  <c r="Q88" i="1"/>
  <c r="T87" i="1"/>
  <c r="R87" i="1"/>
  <c r="Q87" i="1"/>
  <c r="T86" i="1"/>
  <c r="S86" i="1"/>
  <c r="Q86" i="1"/>
  <c r="T85" i="1"/>
  <c r="S85" i="1"/>
  <c r="R85" i="1"/>
  <c r="S84" i="1"/>
  <c r="R84" i="1"/>
  <c r="Q84" i="1"/>
  <c r="T83" i="1"/>
  <c r="R83" i="1"/>
  <c r="Q83" i="1"/>
  <c r="T82" i="1"/>
  <c r="S82" i="1"/>
  <c r="Q82" i="1"/>
  <c r="T81" i="1"/>
  <c r="S81" i="1"/>
  <c r="R81" i="1"/>
  <c r="S80" i="1"/>
  <c r="R80" i="1"/>
  <c r="Q80" i="1"/>
  <c r="T79" i="1"/>
  <c r="R79" i="1"/>
  <c r="Q79" i="1"/>
  <c r="T78" i="1"/>
  <c r="S78" i="1"/>
  <c r="Q78" i="1"/>
  <c r="T77" i="1"/>
  <c r="S77" i="1"/>
  <c r="R77" i="1"/>
  <c r="S76" i="1"/>
  <c r="R76" i="1"/>
  <c r="Q76" i="1"/>
  <c r="T75" i="1"/>
  <c r="R75" i="1"/>
  <c r="Q75" i="1"/>
  <c r="T74" i="1"/>
  <c r="S74" i="1"/>
  <c r="Q74" i="1"/>
  <c r="T73" i="1"/>
  <c r="S73" i="1"/>
  <c r="R73" i="1"/>
  <c r="S72" i="1"/>
  <c r="R72" i="1"/>
  <c r="Q72" i="1"/>
  <c r="T71" i="1"/>
  <c r="R71" i="1"/>
  <c r="Q71" i="1"/>
  <c r="T70" i="1"/>
  <c r="S70" i="1"/>
  <c r="Q70" i="1"/>
  <c r="T69" i="1"/>
  <c r="S69" i="1"/>
  <c r="R69" i="1"/>
  <c r="S68" i="1"/>
  <c r="R68" i="1"/>
  <c r="Q68" i="1"/>
  <c r="T67" i="1"/>
  <c r="R67" i="1"/>
  <c r="Q67" i="1"/>
  <c r="T66" i="1"/>
  <c r="S66" i="1"/>
  <c r="Q66" i="1"/>
  <c r="T65" i="1"/>
  <c r="S65" i="1"/>
  <c r="R65" i="1"/>
  <c r="S64" i="1"/>
  <c r="R64" i="1"/>
  <c r="Q64" i="1"/>
  <c r="T63" i="1"/>
  <c r="R63" i="1"/>
  <c r="Q63" i="1"/>
  <c r="T62" i="1"/>
  <c r="S62" i="1"/>
  <c r="Q62" i="1"/>
  <c r="T61" i="1"/>
  <c r="S61" i="1"/>
  <c r="R61" i="1"/>
  <c r="S60" i="1"/>
  <c r="R60" i="1"/>
  <c r="Q60" i="1"/>
  <c r="T59" i="1"/>
  <c r="R59" i="1"/>
  <c r="Q59" i="1"/>
  <c r="T58" i="1"/>
  <c r="S58" i="1"/>
  <c r="Q58" i="1"/>
  <c r="T57" i="1"/>
  <c r="S57" i="1"/>
  <c r="R57" i="1"/>
  <c r="S56" i="1"/>
  <c r="R56" i="1"/>
  <c r="Q56" i="1"/>
  <c r="T55" i="1"/>
  <c r="R55" i="1"/>
  <c r="Q55" i="1"/>
  <c r="T54" i="1"/>
  <c r="S54" i="1"/>
  <c r="Q54" i="1"/>
  <c r="T53" i="1"/>
  <c r="S53" i="1"/>
  <c r="R53" i="1"/>
  <c r="S52" i="1"/>
  <c r="R52" i="1"/>
  <c r="Q52" i="1"/>
  <c r="T51" i="1"/>
  <c r="R51" i="1"/>
  <c r="Q51" i="1"/>
  <c r="T50" i="1"/>
  <c r="S50" i="1"/>
  <c r="Q50" i="1"/>
  <c r="T49" i="1"/>
  <c r="S49" i="1"/>
  <c r="R49" i="1"/>
  <c r="S48" i="1"/>
  <c r="R48" i="1"/>
  <c r="Q48" i="1"/>
  <c r="T47" i="1"/>
  <c r="R47" i="1"/>
  <c r="Q47" i="1"/>
  <c r="T46" i="1"/>
  <c r="S46" i="1"/>
  <c r="Q46" i="1"/>
  <c r="T45" i="1"/>
  <c r="S45" i="1"/>
  <c r="R45" i="1"/>
  <c r="S44" i="1"/>
  <c r="R44" i="1"/>
  <c r="Q44" i="1"/>
  <c r="T43" i="1"/>
  <c r="R43" i="1"/>
  <c r="Q43" i="1"/>
  <c r="T42" i="1"/>
  <c r="S42" i="1"/>
  <c r="Q42" i="1"/>
  <c r="T41" i="1"/>
  <c r="S41" i="1"/>
  <c r="R41" i="1"/>
  <c r="S40" i="1"/>
  <c r="R40" i="1"/>
  <c r="Q40" i="1"/>
  <c r="T39" i="1"/>
  <c r="R39" i="1"/>
  <c r="Q39" i="1"/>
  <c r="T38" i="1"/>
  <c r="S38" i="1"/>
  <c r="Q38" i="1"/>
  <c r="T37" i="1"/>
  <c r="S37" i="1"/>
  <c r="R37" i="1"/>
  <c r="S36" i="1"/>
  <c r="R36" i="1"/>
  <c r="Q36" i="1"/>
  <c r="T35" i="1"/>
  <c r="R35" i="1"/>
  <c r="Q35" i="1"/>
  <c r="T34" i="1"/>
  <c r="S34" i="1"/>
  <c r="Q34" i="1"/>
  <c r="T33" i="1"/>
  <c r="S33" i="1"/>
  <c r="R33" i="1"/>
  <c r="S32" i="1"/>
  <c r="R32" i="1"/>
  <c r="Q32" i="1"/>
  <c r="T31" i="1"/>
  <c r="R31" i="1"/>
  <c r="Q31" i="1"/>
  <c r="T30" i="1"/>
  <c r="S30" i="1"/>
  <c r="Q30" i="1"/>
  <c r="T29" i="1"/>
  <c r="S29" i="1"/>
  <c r="R29" i="1"/>
  <c r="S28" i="1"/>
  <c r="R28" i="1"/>
  <c r="Q28" i="1"/>
  <c r="T27" i="1"/>
  <c r="R27" i="1"/>
  <c r="Q27" i="1"/>
  <c r="T26" i="1"/>
  <c r="S26" i="1"/>
  <c r="Q26" i="1"/>
  <c r="T25" i="1"/>
  <c r="S25" i="1"/>
  <c r="R25" i="1"/>
  <c r="S24" i="1"/>
  <c r="R24" i="1"/>
  <c r="Q24" i="1"/>
  <c r="T23" i="1"/>
  <c r="R23" i="1"/>
  <c r="Q23" i="1"/>
  <c r="T22" i="1"/>
  <c r="S22" i="1"/>
  <c r="Q22" i="1"/>
  <c r="T21" i="1"/>
  <c r="S21" i="1"/>
  <c r="R21" i="1"/>
  <c r="S20" i="1"/>
  <c r="R20" i="1"/>
  <c r="Q20" i="1"/>
  <c r="T19" i="1"/>
  <c r="R19" i="1"/>
  <c r="Q19" i="1"/>
  <c r="T18" i="1"/>
  <c r="S18" i="1"/>
  <c r="Q18" i="1"/>
  <c r="T17" i="1"/>
  <c r="S17" i="1"/>
  <c r="R17" i="1"/>
  <c r="S16" i="1"/>
  <c r="R16" i="1"/>
  <c r="Q16" i="1"/>
  <c r="T15" i="1"/>
  <c r="R15" i="1"/>
  <c r="Q15" i="1"/>
  <c r="T14" i="1"/>
  <c r="S14" i="1"/>
  <c r="Q14" i="1"/>
  <c r="T13" i="1"/>
  <c r="S13" i="1"/>
  <c r="R13" i="1"/>
  <c r="S12" i="1"/>
  <c r="R12" i="1"/>
  <c r="Q12" i="1"/>
  <c r="T11" i="1"/>
  <c r="R11" i="1"/>
  <c r="Q11" i="1"/>
  <c r="T10" i="1"/>
  <c r="S10" i="1"/>
  <c r="Q10" i="1"/>
  <c r="T9" i="1"/>
  <c r="S9" i="1"/>
  <c r="R9" i="1"/>
  <c r="S8" i="1"/>
  <c r="R8" i="1"/>
  <c r="Q8" i="1"/>
  <c r="T7" i="1"/>
  <c r="R7" i="1"/>
  <c r="Q7" i="1"/>
  <c r="T6" i="1"/>
  <c r="S6" i="1"/>
  <c r="Q6" i="1"/>
  <c r="T5" i="1"/>
  <c r="S5" i="1"/>
  <c r="R5" i="1"/>
  <c r="L232" i="1"/>
  <c r="K232" i="1"/>
  <c r="M231" i="1"/>
  <c r="K231" i="1"/>
  <c r="M230" i="1"/>
  <c r="L230" i="1"/>
  <c r="M229" i="1"/>
  <c r="L229" i="1"/>
  <c r="K229" i="1"/>
  <c r="L228" i="1"/>
  <c r="K228" i="1"/>
  <c r="M227" i="1"/>
  <c r="K227" i="1"/>
  <c r="M226" i="1"/>
  <c r="L226" i="1"/>
  <c r="M225" i="1"/>
  <c r="L225" i="1"/>
  <c r="K225" i="1"/>
  <c r="L224" i="1"/>
  <c r="K224" i="1"/>
  <c r="M223" i="1"/>
  <c r="K223" i="1"/>
  <c r="M222" i="1"/>
  <c r="L222" i="1"/>
  <c r="M221" i="1"/>
  <c r="L221" i="1"/>
  <c r="K221" i="1"/>
  <c r="L220" i="1"/>
  <c r="K220" i="1"/>
  <c r="M219" i="1"/>
  <c r="K219" i="1"/>
  <c r="M218" i="1"/>
  <c r="L218" i="1"/>
  <c r="M217" i="1"/>
  <c r="L217" i="1"/>
  <c r="K217" i="1"/>
  <c r="L216" i="1"/>
  <c r="K216" i="1"/>
  <c r="M215" i="1"/>
  <c r="K215" i="1"/>
  <c r="M214" i="1"/>
  <c r="L214" i="1"/>
  <c r="M213" i="1"/>
  <c r="L213" i="1"/>
  <c r="K213" i="1"/>
  <c r="L212" i="1"/>
  <c r="K212" i="1"/>
  <c r="M211" i="1"/>
  <c r="K211" i="1"/>
  <c r="M210" i="1"/>
  <c r="L210" i="1"/>
  <c r="M209" i="1"/>
  <c r="L209" i="1"/>
  <c r="K209" i="1"/>
  <c r="L208" i="1"/>
  <c r="K208" i="1"/>
  <c r="M207" i="1"/>
  <c r="K207" i="1"/>
  <c r="M206" i="1"/>
  <c r="L206" i="1"/>
  <c r="M205" i="1"/>
  <c r="L205" i="1"/>
  <c r="K205" i="1"/>
  <c r="L204" i="1"/>
  <c r="K204" i="1"/>
  <c r="M203" i="1"/>
  <c r="K203" i="1"/>
  <c r="M202" i="1"/>
  <c r="L202" i="1"/>
  <c r="M201" i="1"/>
  <c r="L201" i="1"/>
  <c r="K201" i="1"/>
  <c r="L200" i="1"/>
  <c r="K200" i="1"/>
  <c r="M199" i="1"/>
  <c r="K199" i="1"/>
  <c r="M198" i="1"/>
  <c r="L198" i="1"/>
  <c r="M197" i="1"/>
  <c r="L197" i="1"/>
  <c r="K197" i="1"/>
  <c r="L196" i="1"/>
  <c r="K196" i="1"/>
  <c r="M195" i="1"/>
  <c r="K195" i="1"/>
  <c r="M194" i="1"/>
  <c r="L194" i="1"/>
  <c r="M193" i="1"/>
  <c r="L193" i="1"/>
  <c r="K193" i="1"/>
  <c r="L192" i="1"/>
  <c r="K192" i="1"/>
  <c r="M191" i="1"/>
  <c r="K191" i="1"/>
  <c r="M190" i="1"/>
  <c r="L190" i="1"/>
  <c r="M189" i="1"/>
  <c r="L189" i="1"/>
  <c r="K189" i="1"/>
  <c r="L188" i="1"/>
  <c r="K188" i="1"/>
  <c r="M187" i="1"/>
  <c r="K187" i="1"/>
  <c r="M186" i="1"/>
  <c r="L186" i="1"/>
  <c r="M185" i="1"/>
  <c r="L185" i="1"/>
  <c r="K185" i="1"/>
  <c r="L184" i="1"/>
  <c r="K184" i="1"/>
  <c r="M183" i="1"/>
  <c r="K183" i="1"/>
  <c r="M182" i="1"/>
  <c r="L182" i="1"/>
  <c r="M181" i="1"/>
  <c r="L181" i="1"/>
  <c r="K181" i="1"/>
  <c r="L180" i="1"/>
  <c r="K180" i="1"/>
  <c r="M179" i="1"/>
  <c r="K179" i="1"/>
  <c r="M178" i="1"/>
  <c r="L178" i="1"/>
  <c r="M177" i="1"/>
  <c r="L177" i="1"/>
  <c r="K177" i="1"/>
  <c r="L176" i="1"/>
  <c r="K176" i="1"/>
  <c r="M175" i="1"/>
  <c r="K175" i="1"/>
  <c r="M174" i="1"/>
  <c r="L174" i="1"/>
  <c r="M173" i="1"/>
  <c r="L173" i="1"/>
  <c r="K173" i="1"/>
  <c r="L172" i="1"/>
  <c r="K172" i="1"/>
  <c r="M171" i="1"/>
  <c r="K171" i="1"/>
  <c r="M170" i="1"/>
  <c r="L170" i="1"/>
  <c r="M169" i="1"/>
  <c r="L169" i="1"/>
  <c r="K169" i="1"/>
  <c r="L168" i="1"/>
  <c r="K168" i="1"/>
  <c r="M167" i="1"/>
  <c r="K167" i="1"/>
  <c r="M166" i="1"/>
  <c r="L166" i="1"/>
  <c r="M165" i="1"/>
  <c r="L165" i="1"/>
  <c r="K165" i="1"/>
  <c r="L164" i="1"/>
  <c r="K164" i="1"/>
  <c r="M163" i="1"/>
  <c r="K163" i="1"/>
  <c r="M162" i="1"/>
  <c r="L162" i="1"/>
  <c r="M161" i="1"/>
  <c r="L161" i="1"/>
  <c r="K161" i="1"/>
  <c r="L160" i="1"/>
  <c r="K160" i="1"/>
  <c r="M159" i="1"/>
  <c r="K159" i="1"/>
  <c r="M158" i="1"/>
  <c r="L158" i="1"/>
  <c r="M157" i="1"/>
  <c r="L157" i="1"/>
  <c r="K157" i="1"/>
  <c r="L156" i="1"/>
  <c r="K156" i="1"/>
  <c r="M155" i="1"/>
  <c r="K155" i="1"/>
  <c r="M154" i="1"/>
  <c r="L154" i="1"/>
  <c r="M153" i="1"/>
  <c r="L153" i="1"/>
  <c r="K153" i="1"/>
  <c r="L152" i="1"/>
  <c r="K152" i="1"/>
  <c r="M151" i="1"/>
  <c r="K151" i="1"/>
  <c r="M150" i="1"/>
  <c r="L150" i="1"/>
  <c r="M149" i="1"/>
  <c r="L149" i="1"/>
  <c r="K149" i="1"/>
  <c r="L148" i="1"/>
  <c r="K148" i="1"/>
  <c r="M147" i="1"/>
  <c r="K147" i="1"/>
  <c r="M146" i="1"/>
  <c r="L146" i="1"/>
  <c r="M145" i="1"/>
  <c r="L145" i="1"/>
  <c r="K145" i="1"/>
  <c r="L144" i="1"/>
  <c r="K144" i="1"/>
  <c r="M143" i="1"/>
  <c r="K143" i="1"/>
  <c r="M142" i="1"/>
  <c r="L142" i="1"/>
  <c r="M141" i="1"/>
  <c r="L141" i="1"/>
  <c r="K141" i="1"/>
  <c r="L140" i="1"/>
  <c r="K140" i="1"/>
  <c r="M139" i="1"/>
  <c r="K139" i="1"/>
  <c r="M138" i="1"/>
  <c r="L138" i="1"/>
  <c r="M137" i="1"/>
  <c r="L137" i="1"/>
  <c r="K137" i="1"/>
  <c r="L136" i="1"/>
  <c r="K136" i="1"/>
  <c r="M135" i="1"/>
  <c r="K135" i="1"/>
  <c r="M134" i="1"/>
  <c r="L134" i="1"/>
  <c r="M133" i="1"/>
  <c r="L133" i="1"/>
  <c r="K133" i="1"/>
  <c r="L132" i="1"/>
  <c r="K132" i="1"/>
  <c r="M131" i="1"/>
  <c r="K131" i="1"/>
  <c r="M130" i="1"/>
  <c r="L130" i="1"/>
  <c r="M129" i="1"/>
  <c r="L129" i="1"/>
  <c r="K129" i="1"/>
  <c r="L128" i="1"/>
  <c r="K128" i="1"/>
  <c r="M127" i="1"/>
  <c r="K127" i="1"/>
  <c r="M126" i="1"/>
  <c r="L126" i="1"/>
  <c r="M125" i="1"/>
  <c r="L125" i="1"/>
  <c r="K125" i="1"/>
  <c r="L124" i="1"/>
  <c r="K124" i="1"/>
  <c r="M123" i="1"/>
  <c r="K123" i="1"/>
  <c r="M122" i="1"/>
  <c r="L122" i="1"/>
  <c r="M121" i="1"/>
  <c r="L121" i="1"/>
  <c r="K121" i="1"/>
  <c r="L120" i="1"/>
  <c r="K120" i="1"/>
  <c r="M119" i="1"/>
  <c r="K119" i="1"/>
  <c r="M118" i="1"/>
  <c r="L118" i="1"/>
  <c r="M117" i="1"/>
  <c r="L117" i="1"/>
  <c r="K117" i="1"/>
  <c r="L116" i="1"/>
  <c r="K116" i="1"/>
  <c r="M115" i="1"/>
  <c r="K115" i="1"/>
  <c r="M114" i="1"/>
  <c r="L114" i="1"/>
  <c r="M113" i="1"/>
  <c r="L113" i="1"/>
  <c r="K113" i="1"/>
  <c r="L112" i="1"/>
  <c r="K112" i="1"/>
  <c r="M111" i="1"/>
  <c r="K111" i="1"/>
  <c r="M110" i="1"/>
  <c r="L110" i="1"/>
  <c r="M109" i="1"/>
  <c r="L109" i="1"/>
  <c r="K109" i="1"/>
  <c r="L108" i="1"/>
  <c r="K108" i="1"/>
  <c r="M107" i="1"/>
  <c r="K107" i="1"/>
  <c r="M106" i="1"/>
  <c r="L106" i="1"/>
  <c r="M105" i="1"/>
  <c r="L105" i="1"/>
  <c r="K105" i="1"/>
  <c r="L104" i="1"/>
  <c r="K104" i="1"/>
  <c r="M103" i="1"/>
  <c r="K103" i="1"/>
  <c r="M102" i="1"/>
  <c r="L102" i="1"/>
  <c r="M101" i="1"/>
  <c r="L101" i="1"/>
  <c r="K101" i="1"/>
  <c r="L100" i="1"/>
  <c r="K100" i="1"/>
  <c r="M99" i="1"/>
  <c r="K99" i="1"/>
  <c r="M98" i="1"/>
  <c r="L98" i="1"/>
  <c r="M97" i="1"/>
  <c r="L97" i="1"/>
  <c r="K97" i="1"/>
  <c r="L96" i="1"/>
  <c r="K96" i="1"/>
  <c r="M95" i="1"/>
  <c r="K95" i="1"/>
  <c r="M94" i="1"/>
  <c r="L94" i="1"/>
  <c r="M93" i="1"/>
  <c r="L93" i="1"/>
  <c r="K93" i="1"/>
  <c r="L92" i="1"/>
  <c r="K92" i="1"/>
  <c r="M91" i="1"/>
  <c r="K91" i="1"/>
  <c r="M90" i="1"/>
  <c r="L90" i="1"/>
  <c r="M89" i="1"/>
  <c r="L89" i="1"/>
  <c r="K89" i="1"/>
  <c r="L88" i="1"/>
  <c r="K88" i="1"/>
  <c r="M87" i="1"/>
  <c r="K87" i="1"/>
  <c r="M86" i="1"/>
  <c r="L86" i="1"/>
  <c r="M85" i="1"/>
  <c r="L85" i="1"/>
  <c r="K85" i="1"/>
  <c r="L84" i="1"/>
  <c r="K84" i="1"/>
  <c r="M83" i="1"/>
  <c r="K83" i="1"/>
  <c r="M82" i="1"/>
  <c r="L82" i="1"/>
  <c r="M81" i="1"/>
  <c r="L81" i="1"/>
  <c r="K81" i="1"/>
  <c r="L80" i="1"/>
  <c r="K80" i="1"/>
  <c r="M79" i="1"/>
  <c r="K79" i="1"/>
  <c r="M78" i="1"/>
  <c r="L78" i="1"/>
  <c r="M77" i="1"/>
  <c r="L77" i="1"/>
  <c r="K77" i="1"/>
  <c r="L76" i="1"/>
  <c r="K76" i="1"/>
  <c r="M75" i="1"/>
  <c r="K75" i="1"/>
  <c r="M74" i="1"/>
  <c r="L74" i="1"/>
  <c r="M73" i="1"/>
  <c r="L73" i="1"/>
  <c r="K73" i="1"/>
  <c r="L72" i="1"/>
  <c r="K72" i="1"/>
  <c r="M71" i="1"/>
  <c r="K71" i="1"/>
  <c r="M70" i="1"/>
  <c r="L70" i="1"/>
  <c r="M69" i="1"/>
  <c r="L69" i="1"/>
  <c r="K69" i="1"/>
  <c r="L68" i="1"/>
  <c r="K68" i="1"/>
  <c r="M67" i="1"/>
  <c r="K67" i="1"/>
  <c r="M66" i="1"/>
  <c r="L66" i="1"/>
  <c r="M65" i="1"/>
  <c r="L65" i="1"/>
  <c r="K65" i="1"/>
  <c r="L64" i="1"/>
  <c r="K64" i="1"/>
  <c r="M63" i="1"/>
  <c r="K63" i="1"/>
  <c r="M62" i="1"/>
  <c r="L62" i="1"/>
  <c r="M61" i="1"/>
  <c r="L61" i="1"/>
  <c r="K61" i="1"/>
  <c r="L60" i="1"/>
  <c r="K60" i="1"/>
  <c r="M59" i="1"/>
  <c r="K59" i="1"/>
  <c r="M58" i="1"/>
  <c r="L58" i="1"/>
  <c r="M57" i="1"/>
  <c r="L57" i="1"/>
  <c r="K57" i="1"/>
  <c r="L56" i="1"/>
  <c r="K56" i="1"/>
  <c r="M55" i="1"/>
  <c r="K55" i="1"/>
  <c r="M54" i="1"/>
  <c r="L54" i="1"/>
  <c r="M53" i="1"/>
  <c r="L53" i="1"/>
  <c r="K53" i="1"/>
  <c r="L52" i="1"/>
  <c r="K52" i="1"/>
  <c r="M51" i="1"/>
  <c r="K51" i="1"/>
  <c r="M50" i="1"/>
  <c r="L50" i="1"/>
  <c r="M49" i="1"/>
  <c r="L49" i="1"/>
  <c r="K49" i="1"/>
  <c r="L48" i="1"/>
  <c r="K48" i="1"/>
  <c r="M47" i="1"/>
  <c r="K47" i="1"/>
  <c r="M46" i="1"/>
  <c r="L46" i="1"/>
  <c r="M45" i="1"/>
  <c r="L45" i="1"/>
  <c r="K45" i="1"/>
  <c r="L44" i="1"/>
  <c r="K44" i="1"/>
  <c r="M43" i="1"/>
  <c r="K43" i="1"/>
  <c r="M42" i="1"/>
  <c r="L42" i="1"/>
  <c r="M41" i="1"/>
  <c r="L41" i="1"/>
  <c r="K41" i="1"/>
  <c r="L40" i="1"/>
  <c r="K40" i="1"/>
  <c r="M39" i="1"/>
  <c r="K39" i="1"/>
  <c r="M38" i="1"/>
  <c r="L38" i="1"/>
  <c r="M37" i="1"/>
  <c r="L37" i="1"/>
  <c r="K37" i="1"/>
  <c r="L36" i="1"/>
  <c r="K36" i="1"/>
  <c r="M35" i="1"/>
  <c r="K35" i="1"/>
  <c r="M34" i="1"/>
  <c r="L34" i="1"/>
  <c r="M33" i="1"/>
  <c r="L33" i="1"/>
  <c r="K33" i="1"/>
  <c r="L32" i="1"/>
  <c r="K32" i="1"/>
  <c r="M31" i="1"/>
  <c r="K31" i="1"/>
  <c r="M30" i="1"/>
  <c r="L30" i="1"/>
  <c r="M29" i="1"/>
  <c r="L29" i="1"/>
  <c r="K29" i="1"/>
  <c r="L28" i="1"/>
  <c r="K28" i="1"/>
  <c r="M27" i="1"/>
  <c r="K27" i="1"/>
  <c r="M26" i="1"/>
  <c r="L26" i="1"/>
  <c r="M25" i="1"/>
  <c r="L25" i="1"/>
  <c r="K25" i="1"/>
  <c r="L24" i="1"/>
  <c r="K24" i="1"/>
  <c r="M23" i="1"/>
  <c r="K23" i="1"/>
  <c r="M22" i="1"/>
  <c r="L22" i="1"/>
  <c r="M21" i="1"/>
  <c r="L21" i="1"/>
  <c r="K21" i="1"/>
  <c r="L20" i="1"/>
  <c r="K20" i="1"/>
  <c r="M19" i="1"/>
  <c r="K19" i="1"/>
  <c r="M18" i="1"/>
  <c r="L18" i="1"/>
  <c r="M17" i="1"/>
  <c r="L17" i="1"/>
  <c r="K17" i="1"/>
  <c r="L16" i="1"/>
  <c r="K16" i="1"/>
  <c r="M15" i="1"/>
  <c r="K15" i="1"/>
  <c r="M14" i="1"/>
  <c r="L14" i="1"/>
  <c r="M13" i="1"/>
  <c r="L13" i="1"/>
  <c r="K13" i="1"/>
  <c r="L12" i="1"/>
  <c r="K12" i="1"/>
  <c r="M11" i="1"/>
  <c r="K11" i="1"/>
  <c r="M10" i="1"/>
  <c r="L10" i="1"/>
  <c r="M9" i="1"/>
  <c r="L9" i="1"/>
  <c r="K9" i="1"/>
  <c r="L8" i="1"/>
  <c r="K8" i="1"/>
  <c r="M7" i="1"/>
  <c r="K7" i="1"/>
  <c r="M6" i="1"/>
  <c r="L6" i="1"/>
  <c r="M5" i="1"/>
  <c r="L5" i="1"/>
  <c r="J232" i="1"/>
  <c r="J231" i="1"/>
  <c r="J230" i="1"/>
  <c r="J228" i="1"/>
  <c r="J227" i="1"/>
  <c r="J226" i="1"/>
  <c r="J224" i="1"/>
  <c r="J223" i="1"/>
  <c r="J222" i="1"/>
  <c r="J220" i="1"/>
  <c r="J219" i="1"/>
  <c r="J218" i="1"/>
  <c r="J216" i="1"/>
  <c r="J215" i="1"/>
  <c r="J214" i="1"/>
  <c r="J212" i="1"/>
  <c r="J211" i="1"/>
  <c r="J210" i="1"/>
  <c r="J208" i="1"/>
  <c r="J207" i="1"/>
  <c r="J206" i="1"/>
  <c r="J204" i="1"/>
  <c r="J203" i="1"/>
  <c r="J202" i="1"/>
  <c r="J200" i="1"/>
  <c r="J199" i="1"/>
  <c r="J198" i="1"/>
  <c r="J196" i="1"/>
  <c r="J195" i="1"/>
  <c r="J194" i="1"/>
  <c r="J192" i="1"/>
  <c r="J191" i="1"/>
  <c r="J190" i="1"/>
  <c r="J188" i="1"/>
  <c r="J187" i="1"/>
  <c r="J186" i="1"/>
  <c r="J184" i="1"/>
  <c r="J183" i="1"/>
  <c r="J182" i="1"/>
  <c r="J180" i="1"/>
  <c r="J179" i="1"/>
  <c r="J178" i="1"/>
  <c r="J176" i="1"/>
  <c r="J175" i="1"/>
  <c r="J174" i="1"/>
  <c r="J172" i="1"/>
  <c r="J171" i="1"/>
  <c r="J170" i="1"/>
  <c r="J168" i="1"/>
  <c r="J167" i="1"/>
  <c r="J166" i="1"/>
  <c r="J164" i="1"/>
  <c r="J163" i="1"/>
  <c r="J162" i="1"/>
  <c r="J160" i="1"/>
  <c r="J159" i="1"/>
  <c r="J158" i="1"/>
  <c r="J156" i="1"/>
  <c r="J155" i="1"/>
  <c r="J154" i="1"/>
  <c r="J152" i="1"/>
  <c r="J151" i="1"/>
  <c r="J150" i="1"/>
  <c r="J148" i="1"/>
  <c r="J147" i="1"/>
  <c r="J146" i="1"/>
  <c r="J144" i="1"/>
  <c r="J143" i="1"/>
  <c r="J142" i="1"/>
  <c r="J140" i="1"/>
  <c r="J139" i="1"/>
  <c r="J138" i="1"/>
  <c r="J136" i="1"/>
  <c r="J135" i="1"/>
  <c r="J134" i="1"/>
  <c r="J132" i="1"/>
  <c r="J131" i="1"/>
  <c r="J130" i="1"/>
  <c r="J128" i="1"/>
  <c r="J127" i="1"/>
  <c r="J126" i="1"/>
  <c r="J124" i="1"/>
  <c r="J123" i="1"/>
  <c r="J122" i="1"/>
  <c r="J120" i="1"/>
  <c r="J119" i="1"/>
  <c r="J118" i="1"/>
  <c r="J116" i="1"/>
  <c r="J115" i="1"/>
  <c r="J114" i="1"/>
  <c r="J112" i="1"/>
  <c r="J111" i="1"/>
  <c r="J110" i="1"/>
  <c r="J108" i="1"/>
  <c r="J107" i="1"/>
  <c r="J106" i="1"/>
  <c r="J104" i="1"/>
  <c r="J103" i="1"/>
  <c r="J102" i="1"/>
  <c r="J100" i="1"/>
  <c r="J99" i="1"/>
  <c r="J98" i="1"/>
  <c r="J96" i="1"/>
  <c r="J95" i="1"/>
  <c r="J94" i="1"/>
  <c r="J92" i="1"/>
  <c r="J91" i="1"/>
  <c r="J90" i="1"/>
  <c r="J88" i="1"/>
  <c r="J87" i="1"/>
  <c r="J86" i="1"/>
  <c r="J84" i="1"/>
  <c r="J83" i="1"/>
  <c r="J82" i="1"/>
  <c r="J80" i="1"/>
  <c r="J79" i="1"/>
  <c r="J78" i="1"/>
  <c r="J76" i="1"/>
  <c r="J75" i="1"/>
  <c r="J74" i="1"/>
  <c r="J72" i="1"/>
  <c r="J71" i="1"/>
  <c r="J70" i="1"/>
  <c r="J68" i="1"/>
  <c r="J67" i="1"/>
  <c r="J66" i="1"/>
  <c r="J64" i="1"/>
  <c r="J63" i="1"/>
  <c r="J62" i="1"/>
  <c r="J60" i="1"/>
  <c r="J59" i="1"/>
  <c r="J58" i="1"/>
  <c r="J56" i="1"/>
  <c r="J55" i="1"/>
  <c r="J54" i="1"/>
  <c r="J52" i="1"/>
  <c r="J51" i="1"/>
  <c r="J50" i="1"/>
  <c r="J48" i="1"/>
  <c r="J47" i="1"/>
  <c r="J46" i="1"/>
  <c r="J44" i="1"/>
  <c r="J43" i="1"/>
  <c r="J42" i="1"/>
  <c r="J40" i="1"/>
  <c r="J39" i="1"/>
  <c r="J38" i="1"/>
  <c r="J36" i="1"/>
  <c r="J35" i="1"/>
  <c r="J34" i="1"/>
  <c r="J32" i="1"/>
  <c r="J31" i="1"/>
  <c r="J30" i="1"/>
  <c r="J28" i="1"/>
  <c r="J27" i="1"/>
  <c r="J26" i="1"/>
  <c r="J24" i="1"/>
  <c r="J23" i="1"/>
  <c r="J22" i="1"/>
  <c r="J20" i="1"/>
  <c r="J19" i="1"/>
  <c r="J18" i="1"/>
  <c r="J16" i="1"/>
  <c r="J15" i="1"/>
  <c r="J14" i="1"/>
  <c r="J12" i="1"/>
  <c r="J11" i="1"/>
  <c r="J10" i="1"/>
  <c r="J8" i="1"/>
  <c r="J7" i="1"/>
  <c r="J6" i="1"/>
  <c r="B64" i="2"/>
  <c r="D64" i="2" s="1"/>
  <c r="B63" i="2"/>
  <c r="D63" i="2" s="1"/>
  <c r="B62" i="2"/>
  <c r="D62" i="2" s="1"/>
  <c r="B61" i="2"/>
  <c r="D61" i="2" s="1"/>
  <c r="B60" i="2"/>
  <c r="D60" i="2" s="1"/>
  <c r="B59" i="2"/>
  <c r="D59" i="2" s="1"/>
  <c r="B58" i="2"/>
  <c r="D58" i="2" s="1"/>
  <c r="B57" i="2"/>
  <c r="D57" i="2" s="1"/>
  <c r="B56" i="2"/>
  <c r="D56" i="2" s="1"/>
  <c r="B55" i="2"/>
  <c r="D55" i="2" s="1"/>
  <c r="B54" i="2"/>
  <c r="D54" i="2" s="1"/>
  <c r="B53" i="2"/>
  <c r="D53" i="2" s="1"/>
  <c r="B52" i="2"/>
  <c r="D52" i="2" s="1"/>
  <c r="B51" i="2"/>
  <c r="D51" i="2" s="1"/>
  <c r="B50" i="2"/>
  <c r="D50" i="2" s="1"/>
  <c r="B49" i="2"/>
  <c r="D49" i="2" s="1"/>
  <c r="B48" i="2"/>
  <c r="D48" i="2" s="1"/>
  <c r="B47" i="2"/>
  <c r="D47" i="2" s="1"/>
  <c r="B46" i="2"/>
  <c r="D46" i="2" s="1"/>
  <c r="B45" i="2"/>
  <c r="D45" i="2" s="1"/>
  <c r="B44" i="2"/>
  <c r="D44" i="2" s="1"/>
  <c r="B43" i="2"/>
  <c r="D43" i="2" s="1"/>
  <c r="B42" i="2"/>
  <c r="D42" i="2" s="1"/>
  <c r="B41" i="2"/>
  <c r="D41" i="2" s="1"/>
  <c r="B40" i="2"/>
  <c r="D40" i="2" s="1"/>
  <c r="B39" i="2"/>
  <c r="D39" i="2" s="1"/>
  <c r="B38" i="2"/>
  <c r="D38" i="2" s="1"/>
  <c r="B37" i="2"/>
  <c r="D37" i="2" s="1"/>
  <c r="B36" i="2"/>
  <c r="D36" i="2" s="1"/>
  <c r="B35" i="2"/>
  <c r="D35" i="2" s="1"/>
  <c r="B34" i="2"/>
  <c r="D34" i="2" s="1"/>
  <c r="B33" i="2"/>
  <c r="D33" i="2" s="1"/>
  <c r="B32" i="2"/>
  <c r="D32" i="2" s="1"/>
  <c r="B31" i="2"/>
  <c r="D31" i="2" s="1"/>
  <c r="B30" i="2"/>
  <c r="D30" i="2" s="1"/>
  <c r="B29" i="2"/>
  <c r="D29" i="2" s="1"/>
  <c r="B28" i="2"/>
  <c r="D28" i="2" s="1"/>
  <c r="B27" i="2"/>
  <c r="D27" i="2" s="1"/>
  <c r="B26" i="2"/>
  <c r="D26" i="2" s="1"/>
  <c r="B25" i="2"/>
  <c r="D25" i="2" s="1"/>
  <c r="B24" i="2"/>
  <c r="D24" i="2" s="1"/>
  <c r="B23" i="2"/>
  <c r="D23" i="2" s="1"/>
  <c r="B22" i="2"/>
  <c r="D22" i="2" s="1"/>
  <c r="B21" i="2"/>
  <c r="D21" i="2" s="1"/>
  <c r="B20" i="2"/>
  <c r="D20" i="2" s="1"/>
  <c r="B19" i="2"/>
  <c r="D19" i="2" s="1"/>
  <c r="B18" i="2"/>
  <c r="D18" i="2" s="1"/>
  <c r="B17" i="2"/>
  <c r="D17" i="2" s="1"/>
  <c r="B16" i="2"/>
  <c r="D16" i="2" s="1"/>
  <c r="B15" i="2"/>
  <c r="D15" i="2" s="1"/>
  <c r="B14" i="2"/>
  <c r="D14" i="2" s="1"/>
  <c r="B13" i="2"/>
  <c r="D13" i="2" s="1"/>
  <c r="B12" i="2"/>
  <c r="D12" i="2" s="1"/>
  <c r="B11" i="2"/>
  <c r="D11" i="2" s="1"/>
  <c r="B10" i="2"/>
  <c r="D10" i="2" s="1"/>
  <c r="B9" i="2"/>
  <c r="D9" i="2" s="1"/>
  <c r="B8" i="2"/>
  <c r="D8" i="2" s="1"/>
  <c r="M65" i="6"/>
  <c r="L65" i="6"/>
  <c r="K65" i="6"/>
  <c r="J65" i="6"/>
  <c r="I65" i="6"/>
  <c r="H65" i="6"/>
  <c r="G65" i="6"/>
  <c r="F65" i="6"/>
  <c r="E65" i="6"/>
  <c r="D65" i="6"/>
  <c r="C65" i="6"/>
  <c r="B65" i="6"/>
  <c r="R690" i="6"/>
  <c r="T690" i="6" s="1"/>
  <c r="R689" i="6"/>
  <c r="T689" i="6" s="1"/>
  <c r="R688" i="6"/>
  <c r="T688" i="6" s="1"/>
  <c r="R687" i="6"/>
  <c r="T687" i="6" s="1"/>
  <c r="R686" i="6"/>
  <c r="T686" i="6" s="1"/>
  <c r="R685" i="6"/>
  <c r="T685" i="6" s="1"/>
  <c r="R684" i="6"/>
  <c r="T684" i="6" s="1"/>
  <c r="R683" i="6"/>
  <c r="T683" i="6" s="1"/>
  <c r="R682" i="6"/>
  <c r="T682" i="6" s="1"/>
  <c r="R681" i="6"/>
  <c r="T681" i="6" s="1"/>
  <c r="R680" i="6"/>
  <c r="T680" i="6" s="1"/>
  <c r="R679" i="6"/>
  <c r="T679" i="6" s="1"/>
  <c r="R774" i="6"/>
  <c r="R773" i="6"/>
  <c r="R772" i="6"/>
  <c r="R771" i="6"/>
  <c r="R770" i="6"/>
  <c r="R769" i="6"/>
  <c r="R768" i="6"/>
  <c r="R767" i="6"/>
  <c r="R766" i="6"/>
  <c r="R765" i="6"/>
  <c r="R764" i="6"/>
  <c r="R763" i="6"/>
  <c r="R762" i="6"/>
  <c r="R761" i="6"/>
  <c r="R760" i="6"/>
  <c r="R759" i="6"/>
  <c r="R758" i="6"/>
  <c r="R757" i="6"/>
  <c r="R756" i="6"/>
  <c r="R755" i="6"/>
  <c r="R754" i="6"/>
  <c r="R753" i="6"/>
  <c r="R752" i="6"/>
  <c r="R751" i="6"/>
  <c r="R750" i="6"/>
  <c r="R749" i="6"/>
  <c r="R748" i="6"/>
  <c r="R747" i="6"/>
  <c r="R746" i="6"/>
  <c r="R745" i="6"/>
  <c r="R744" i="6"/>
  <c r="R743" i="6"/>
  <c r="R742" i="6"/>
  <c r="R741" i="6"/>
  <c r="R740" i="6"/>
  <c r="R739" i="6"/>
  <c r="R738" i="6"/>
  <c r="R737" i="6"/>
  <c r="R736" i="6"/>
  <c r="R735" i="6"/>
  <c r="R734" i="6"/>
  <c r="R733" i="6"/>
  <c r="R732" i="6"/>
  <c r="R731" i="6"/>
  <c r="R730" i="6"/>
  <c r="R729" i="6"/>
  <c r="R728" i="6"/>
  <c r="R727" i="6"/>
  <c r="R678" i="6"/>
  <c r="T678" i="6" s="1"/>
  <c r="R677" i="6"/>
  <c r="T677" i="6" s="1"/>
  <c r="R676" i="6"/>
  <c r="T676" i="6" s="1"/>
  <c r="R675" i="6"/>
  <c r="T675" i="6" s="1"/>
  <c r="R674" i="6"/>
  <c r="T674" i="6" s="1"/>
  <c r="R673" i="6"/>
  <c r="T673" i="6" s="1"/>
  <c r="R672" i="6"/>
  <c r="T672" i="6" s="1"/>
  <c r="R671" i="6"/>
  <c r="T671" i="6" s="1"/>
  <c r="R670" i="6"/>
  <c r="T670" i="6" s="1"/>
  <c r="R669" i="6"/>
  <c r="T669" i="6" s="1"/>
  <c r="R668" i="6"/>
  <c r="T668" i="6" s="1"/>
  <c r="R667" i="6"/>
  <c r="T667" i="6" s="1"/>
  <c r="R666" i="6"/>
  <c r="T666" i="6" s="1"/>
  <c r="R665" i="6"/>
  <c r="T665" i="6" s="1"/>
  <c r="R664" i="6"/>
  <c r="T664" i="6" s="1"/>
  <c r="R663" i="6"/>
  <c r="T663" i="6" s="1"/>
  <c r="R662" i="6"/>
  <c r="T662" i="6" s="1"/>
  <c r="R661" i="6"/>
  <c r="T661" i="6" s="1"/>
  <c r="R660" i="6"/>
  <c r="T660" i="6" s="1"/>
  <c r="R659" i="6"/>
  <c r="T659" i="6" s="1"/>
  <c r="R658" i="6"/>
  <c r="T658" i="6" s="1"/>
  <c r="R657" i="6"/>
  <c r="T657" i="6" s="1"/>
  <c r="R656" i="6"/>
  <c r="T656" i="6" s="1"/>
  <c r="R655" i="6"/>
  <c r="T655" i="6" s="1"/>
  <c r="R654" i="6"/>
  <c r="T654" i="6" s="1"/>
  <c r="R653" i="6"/>
  <c r="T653" i="6" s="1"/>
  <c r="R652" i="6"/>
  <c r="T652" i="6" s="1"/>
  <c r="R651" i="6"/>
  <c r="T651" i="6" s="1"/>
  <c r="R650" i="6"/>
  <c r="T650" i="6" s="1"/>
  <c r="R649" i="6"/>
  <c r="T649" i="6" s="1"/>
  <c r="R648" i="6"/>
  <c r="T648" i="6" s="1"/>
  <c r="R647" i="6"/>
  <c r="T647" i="6" s="1"/>
  <c r="R646" i="6"/>
  <c r="T646" i="6" s="1"/>
  <c r="R645" i="6"/>
  <c r="T645" i="6" s="1"/>
  <c r="R644" i="6"/>
  <c r="T644" i="6" s="1"/>
  <c r="R643" i="6"/>
  <c r="T643" i="6" s="1"/>
  <c r="R642" i="6"/>
  <c r="T642" i="6" s="1"/>
  <c r="R641" i="6"/>
  <c r="T641" i="6" s="1"/>
  <c r="R640" i="6"/>
  <c r="T640" i="6" s="1"/>
  <c r="R639" i="6"/>
  <c r="T639" i="6" s="1"/>
  <c r="R638" i="6"/>
  <c r="T638" i="6" s="1"/>
  <c r="R637" i="6"/>
  <c r="T637" i="6" s="1"/>
  <c r="R636" i="6"/>
  <c r="T636" i="6" s="1"/>
  <c r="R635" i="6"/>
  <c r="T635" i="6" s="1"/>
  <c r="R634" i="6"/>
  <c r="T634" i="6" s="1"/>
  <c r="R633" i="6"/>
  <c r="T633" i="6" s="1"/>
  <c r="R632" i="6"/>
  <c r="T632" i="6" s="1"/>
  <c r="R631" i="6"/>
  <c r="T631" i="6" s="1"/>
  <c r="R630" i="6"/>
  <c r="T630" i="6" s="1"/>
  <c r="R629" i="6"/>
  <c r="T629" i="6" s="1"/>
  <c r="R628" i="6"/>
  <c r="T628" i="6" s="1"/>
  <c r="R627" i="6"/>
  <c r="T627" i="6" s="1"/>
  <c r="R626" i="6"/>
  <c r="T626" i="6" s="1"/>
  <c r="R625" i="6"/>
  <c r="T625" i="6" s="1"/>
  <c r="R624" i="6"/>
  <c r="T624" i="6" s="1"/>
  <c r="R623" i="6"/>
  <c r="T623" i="6" s="1"/>
  <c r="R622" i="6"/>
  <c r="T622" i="6" s="1"/>
  <c r="R621" i="6"/>
  <c r="T621" i="6" s="1"/>
  <c r="R620" i="6"/>
  <c r="T620" i="6" s="1"/>
  <c r="R619" i="6"/>
  <c r="T619" i="6" s="1"/>
  <c r="R618" i="6"/>
  <c r="T618" i="6" s="1"/>
  <c r="R617" i="6"/>
  <c r="T617" i="6" s="1"/>
  <c r="R616" i="6"/>
  <c r="T616" i="6" s="1"/>
  <c r="R615" i="6"/>
  <c r="T615" i="6" s="1"/>
  <c r="R614" i="6"/>
  <c r="T614" i="6" s="1"/>
  <c r="R613" i="6"/>
  <c r="T613" i="6" s="1"/>
  <c r="R612" i="6"/>
  <c r="T612" i="6" s="1"/>
  <c r="R611" i="6"/>
  <c r="T611" i="6" s="1"/>
  <c r="R610" i="6"/>
  <c r="T610" i="6" s="1"/>
  <c r="R609" i="6"/>
  <c r="T609" i="6" s="1"/>
  <c r="R608" i="6"/>
  <c r="T608" i="6" s="1"/>
  <c r="R607" i="6"/>
  <c r="T607" i="6" s="1"/>
  <c r="R606" i="6"/>
  <c r="T606" i="6" s="1"/>
  <c r="R605" i="6"/>
  <c r="T605" i="6" s="1"/>
  <c r="R604" i="6"/>
  <c r="T604" i="6" s="1"/>
  <c r="R603" i="6"/>
  <c r="T603" i="6" s="1"/>
  <c r="R602" i="6"/>
  <c r="T602" i="6" s="1"/>
  <c r="R601" i="6"/>
  <c r="T601" i="6" s="1"/>
  <c r="R600" i="6"/>
  <c r="T600" i="6" s="1"/>
  <c r="R599" i="6"/>
  <c r="T599" i="6" s="1"/>
  <c r="R598" i="6"/>
  <c r="T598" i="6" s="1"/>
  <c r="R597" i="6"/>
  <c r="T597" i="6" s="1"/>
  <c r="R596" i="6"/>
  <c r="T596" i="6" s="1"/>
  <c r="R595" i="6"/>
  <c r="T595" i="6" s="1"/>
  <c r="R594" i="6"/>
  <c r="T594" i="6" s="1"/>
  <c r="R593" i="6"/>
  <c r="T593" i="6" s="1"/>
  <c r="R592" i="6"/>
  <c r="T592" i="6" s="1"/>
  <c r="R591" i="6"/>
  <c r="T591" i="6" s="1"/>
  <c r="R590" i="6"/>
  <c r="T590" i="6" s="1"/>
  <c r="R589" i="6"/>
  <c r="T589" i="6" s="1"/>
  <c r="R588" i="6"/>
  <c r="T588" i="6" s="1"/>
  <c r="R587" i="6"/>
  <c r="T587" i="6" s="1"/>
  <c r="R586" i="6"/>
  <c r="T586" i="6" s="1"/>
  <c r="R585" i="6"/>
  <c r="T585" i="6" s="1"/>
  <c r="R584" i="6"/>
  <c r="T584" i="6" s="1"/>
  <c r="R583" i="6"/>
  <c r="T583" i="6" s="1"/>
  <c r="R582" i="6"/>
  <c r="T582" i="6" s="1"/>
  <c r="R581" i="6"/>
  <c r="T581" i="6" s="1"/>
  <c r="R580" i="6"/>
  <c r="T580" i="6" s="1"/>
  <c r="R579" i="6"/>
  <c r="T579" i="6" s="1"/>
  <c r="R578" i="6"/>
  <c r="T578" i="6" s="1"/>
  <c r="R577" i="6"/>
  <c r="T577" i="6" s="1"/>
  <c r="R576" i="6"/>
  <c r="T576" i="6" s="1"/>
  <c r="R575" i="6"/>
  <c r="T575" i="6" s="1"/>
  <c r="R574" i="6"/>
  <c r="T574" i="6" s="1"/>
  <c r="R573" i="6"/>
  <c r="T573" i="6" s="1"/>
  <c r="R572" i="6"/>
  <c r="T572" i="6" s="1"/>
  <c r="R571" i="6"/>
  <c r="T571" i="6" s="1"/>
  <c r="R570" i="6"/>
  <c r="T570" i="6" s="1"/>
  <c r="R569" i="6"/>
  <c r="T569" i="6" s="1"/>
  <c r="R568" i="6"/>
  <c r="T568" i="6" s="1"/>
  <c r="R567" i="6"/>
  <c r="T567" i="6" s="1"/>
  <c r="R566" i="6"/>
  <c r="T566" i="6" s="1"/>
  <c r="R565" i="6"/>
  <c r="T565" i="6" s="1"/>
  <c r="R564" i="6"/>
  <c r="T564" i="6" s="1"/>
  <c r="R563" i="6"/>
  <c r="T563" i="6" s="1"/>
  <c r="R562" i="6"/>
  <c r="T562" i="6" s="1"/>
  <c r="R561" i="6"/>
  <c r="T561" i="6" s="1"/>
  <c r="R560" i="6"/>
  <c r="T560" i="6" s="1"/>
  <c r="R559" i="6"/>
  <c r="T559" i="6" s="1"/>
  <c r="R558" i="6"/>
  <c r="T558" i="6" s="1"/>
  <c r="R557" i="6"/>
  <c r="T557" i="6" s="1"/>
  <c r="R556" i="6"/>
  <c r="T556" i="6" s="1"/>
  <c r="R555" i="6"/>
  <c r="T555" i="6" s="1"/>
  <c r="R554" i="6"/>
  <c r="T554" i="6" s="1"/>
  <c r="R553" i="6"/>
  <c r="T553" i="6" s="1"/>
  <c r="R552" i="6"/>
  <c r="T552" i="6" s="1"/>
  <c r="R551" i="6"/>
  <c r="T551" i="6" s="1"/>
  <c r="R550" i="6"/>
  <c r="T550" i="6" s="1"/>
  <c r="R549" i="6"/>
  <c r="T549" i="6" s="1"/>
  <c r="R548" i="6"/>
  <c r="T548" i="6" s="1"/>
  <c r="R547" i="6"/>
  <c r="T547" i="6" s="1"/>
  <c r="R546" i="6"/>
  <c r="T546" i="6" s="1"/>
  <c r="R545" i="6"/>
  <c r="T545" i="6" s="1"/>
  <c r="R544" i="6"/>
  <c r="T544" i="6" s="1"/>
  <c r="R543" i="6"/>
  <c r="T543" i="6" s="1"/>
  <c r="R542" i="6"/>
  <c r="T542" i="6" s="1"/>
  <c r="R541" i="6"/>
  <c r="T541" i="6" s="1"/>
  <c r="R540" i="6"/>
  <c r="T540" i="6" s="1"/>
  <c r="R539" i="6"/>
  <c r="T539" i="6" s="1"/>
  <c r="R538" i="6"/>
  <c r="T538" i="6" s="1"/>
  <c r="R537" i="6"/>
  <c r="T537" i="6" s="1"/>
  <c r="R536" i="6"/>
  <c r="T536" i="6" s="1"/>
  <c r="R535" i="6"/>
  <c r="T535" i="6" s="1"/>
  <c r="R534" i="6"/>
  <c r="T534" i="6" s="1"/>
  <c r="R533" i="6"/>
  <c r="T533" i="6" s="1"/>
  <c r="R532" i="6"/>
  <c r="T532" i="6" s="1"/>
  <c r="R531" i="6"/>
  <c r="T531" i="6" s="1"/>
  <c r="R530" i="6"/>
  <c r="T530" i="6" s="1"/>
  <c r="R529" i="6"/>
  <c r="T529" i="6" s="1"/>
  <c r="R528" i="6"/>
  <c r="T528" i="6" s="1"/>
  <c r="R527" i="6"/>
  <c r="T527" i="6" s="1"/>
  <c r="R526" i="6"/>
  <c r="T526" i="6" s="1"/>
  <c r="R525" i="6"/>
  <c r="T525" i="6" s="1"/>
  <c r="R524" i="6"/>
  <c r="T524" i="6" s="1"/>
  <c r="R523" i="6"/>
  <c r="T523" i="6" s="1"/>
  <c r="R522" i="6"/>
  <c r="T522" i="6" s="1"/>
  <c r="R521" i="6"/>
  <c r="T521" i="6" s="1"/>
  <c r="R520" i="6"/>
  <c r="T520" i="6" s="1"/>
  <c r="R519" i="6"/>
  <c r="T519" i="6" s="1"/>
  <c r="R518" i="6"/>
  <c r="T518" i="6" s="1"/>
  <c r="R517" i="6"/>
  <c r="T517" i="6" s="1"/>
  <c r="R516" i="6"/>
  <c r="T516" i="6" s="1"/>
  <c r="R515" i="6"/>
  <c r="T515" i="6" s="1"/>
  <c r="R514" i="6"/>
  <c r="T514" i="6" s="1"/>
  <c r="R513" i="6"/>
  <c r="T513" i="6" s="1"/>
  <c r="R512" i="6"/>
  <c r="T512" i="6" s="1"/>
  <c r="R511" i="6"/>
  <c r="T511" i="6" s="1"/>
  <c r="R510" i="6"/>
  <c r="T510" i="6" s="1"/>
  <c r="R509" i="6"/>
  <c r="T509" i="6" s="1"/>
  <c r="R508" i="6"/>
  <c r="T508" i="6" s="1"/>
  <c r="R507" i="6"/>
  <c r="T507" i="6" s="1"/>
  <c r="R506" i="6"/>
  <c r="T506" i="6" s="1"/>
  <c r="R505" i="6"/>
  <c r="T505" i="6" s="1"/>
  <c r="R504" i="6"/>
  <c r="T504" i="6" s="1"/>
  <c r="R503" i="6"/>
  <c r="T503" i="6" s="1"/>
  <c r="R502" i="6"/>
  <c r="T502" i="6" s="1"/>
  <c r="R501" i="6"/>
  <c r="T501" i="6" s="1"/>
  <c r="R500" i="6"/>
  <c r="T500" i="6" s="1"/>
  <c r="R499" i="6"/>
  <c r="T499" i="6" s="1"/>
  <c r="R498" i="6"/>
  <c r="T498" i="6" s="1"/>
  <c r="R497" i="6"/>
  <c r="T497" i="6" s="1"/>
  <c r="R496" i="6"/>
  <c r="T496" i="6" s="1"/>
  <c r="R495" i="6"/>
  <c r="T495" i="6" s="1"/>
  <c r="R494" i="6"/>
  <c r="T494" i="6" s="1"/>
  <c r="R493" i="6"/>
  <c r="T493" i="6" s="1"/>
  <c r="R492" i="6"/>
  <c r="T492" i="6" s="1"/>
  <c r="R491" i="6"/>
  <c r="T491" i="6" s="1"/>
  <c r="R490" i="6"/>
  <c r="T490" i="6" s="1"/>
  <c r="R489" i="6"/>
  <c r="T489" i="6" s="1"/>
  <c r="R488" i="6"/>
  <c r="T488" i="6" s="1"/>
  <c r="R487" i="6"/>
  <c r="T487" i="6" s="1"/>
  <c r="R486" i="6"/>
  <c r="T486" i="6" s="1"/>
  <c r="R485" i="6"/>
  <c r="T485" i="6" s="1"/>
  <c r="R484" i="6"/>
  <c r="T484" i="6" s="1"/>
  <c r="R483" i="6"/>
  <c r="T483" i="6" s="1"/>
  <c r="R482" i="6"/>
  <c r="T482" i="6" s="1"/>
  <c r="R481" i="6"/>
  <c r="T481" i="6" s="1"/>
  <c r="R480" i="6"/>
  <c r="T480" i="6" s="1"/>
  <c r="R479" i="6"/>
  <c r="T479" i="6" s="1"/>
  <c r="R478" i="6"/>
  <c r="T478" i="6" s="1"/>
  <c r="R477" i="6"/>
  <c r="T477" i="6" s="1"/>
  <c r="R476" i="6"/>
  <c r="T476" i="6" s="1"/>
  <c r="R475" i="6"/>
  <c r="T475" i="6" s="1"/>
  <c r="R474" i="6"/>
  <c r="T474" i="6" s="1"/>
  <c r="R473" i="6"/>
  <c r="T473" i="6" s="1"/>
  <c r="R472" i="6"/>
  <c r="T472" i="6" s="1"/>
  <c r="R471" i="6"/>
  <c r="T471" i="6" s="1"/>
  <c r="R470" i="6"/>
  <c r="T470" i="6" s="1"/>
  <c r="R469" i="6"/>
  <c r="T469" i="6" s="1"/>
  <c r="R468" i="6"/>
  <c r="T468" i="6" s="1"/>
  <c r="R467" i="6"/>
  <c r="T467" i="6" s="1"/>
  <c r="R466" i="6"/>
  <c r="T466" i="6" s="1"/>
  <c r="R465" i="6"/>
  <c r="T465" i="6" s="1"/>
  <c r="R464" i="6"/>
  <c r="T464" i="6" s="1"/>
  <c r="R463" i="6"/>
  <c r="T463" i="6" s="1"/>
  <c r="R462" i="6"/>
  <c r="T462" i="6" s="1"/>
  <c r="R461" i="6"/>
  <c r="T461" i="6" s="1"/>
  <c r="R460" i="6"/>
  <c r="T460" i="6" s="1"/>
  <c r="R459" i="6"/>
  <c r="T459" i="6" s="1"/>
  <c r="R458" i="6"/>
  <c r="T458" i="6" s="1"/>
  <c r="R457" i="6"/>
  <c r="T457" i="6" s="1"/>
  <c r="R456" i="6"/>
  <c r="T456" i="6" s="1"/>
  <c r="R455" i="6"/>
  <c r="T455" i="6" s="1"/>
  <c r="R454" i="6"/>
  <c r="T454" i="6" s="1"/>
  <c r="R453" i="6"/>
  <c r="T453" i="6" s="1"/>
  <c r="R452" i="6"/>
  <c r="T452" i="6" s="1"/>
  <c r="R451" i="6"/>
  <c r="T451" i="6" s="1"/>
  <c r="R450" i="6"/>
  <c r="T450" i="6" s="1"/>
  <c r="R449" i="6"/>
  <c r="T449" i="6" s="1"/>
  <c r="R448" i="6"/>
  <c r="T448" i="6" s="1"/>
  <c r="R447" i="6"/>
  <c r="T447" i="6" s="1"/>
  <c r="R446" i="6"/>
  <c r="T446" i="6" s="1"/>
  <c r="R445" i="6"/>
  <c r="T445" i="6" s="1"/>
  <c r="R444" i="6"/>
  <c r="T444" i="6" s="1"/>
  <c r="R443" i="6"/>
  <c r="T443" i="6" s="1"/>
  <c r="R442" i="6"/>
  <c r="T442" i="6" s="1"/>
  <c r="R441" i="6"/>
  <c r="T441" i="6" s="1"/>
  <c r="R440" i="6"/>
  <c r="T440" i="6" s="1"/>
  <c r="R439" i="6"/>
  <c r="T439" i="6" s="1"/>
  <c r="R438" i="6"/>
  <c r="T438" i="6" s="1"/>
  <c r="R437" i="6"/>
  <c r="T437" i="6" s="1"/>
  <c r="R436" i="6"/>
  <c r="T436" i="6" s="1"/>
  <c r="R435" i="6"/>
  <c r="T435" i="6" s="1"/>
  <c r="R434" i="6"/>
  <c r="T434" i="6" s="1"/>
  <c r="R433" i="6"/>
  <c r="T433" i="6" s="1"/>
  <c r="R432" i="6"/>
  <c r="T432" i="6" s="1"/>
  <c r="R431" i="6"/>
  <c r="T431" i="6" s="1"/>
  <c r="R430" i="6"/>
  <c r="T430" i="6" s="1"/>
  <c r="R429" i="6"/>
  <c r="T429" i="6" s="1"/>
  <c r="R428" i="6"/>
  <c r="T428" i="6" s="1"/>
  <c r="R427" i="6"/>
  <c r="T427" i="6" s="1"/>
  <c r="R426" i="6"/>
  <c r="T426" i="6" s="1"/>
  <c r="R425" i="6"/>
  <c r="T425" i="6" s="1"/>
  <c r="R424" i="6"/>
  <c r="T424" i="6" s="1"/>
  <c r="R423" i="6"/>
  <c r="T423" i="6" s="1"/>
  <c r="R422" i="6"/>
  <c r="T422" i="6" s="1"/>
  <c r="R421" i="6"/>
  <c r="T421" i="6" s="1"/>
  <c r="R420" i="6"/>
  <c r="T420" i="6" s="1"/>
  <c r="R419" i="6"/>
  <c r="T419" i="6" s="1"/>
  <c r="R418" i="6"/>
  <c r="T418" i="6" s="1"/>
  <c r="R417" i="6"/>
  <c r="T417" i="6" s="1"/>
  <c r="R416" i="6"/>
  <c r="T416" i="6" s="1"/>
  <c r="R415" i="6"/>
  <c r="T415" i="6" s="1"/>
  <c r="R414" i="6"/>
  <c r="T414" i="6" s="1"/>
  <c r="R413" i="6"/>
  <c r="T413" i="6" s="1"/>
  <c r="R412" i="6"/>
  <c r="T412" i="6" s="1"/>
  <c r="R411" i="6"/>
  <c r="T411" i="6" s="1"/>
  <c r="R410" i="6"/>
  <c r="T410" i="6" s="1"/>
  <c r="R409" i="6"/>
  <c r="T409" i="6" s="1"/>
  <c r="R408" i="6"/>
  <c r="T408" i="6" s="1"/>
  <c r="R407" i="6"/>
  <c r="T407" i="6" s="1"/>
  <c r="R406" i="6"/>
  <c r="T406" i="6" s="1"/>
  <c r="R405" i="6"/>
  <c r="T405" i="6" s="1"/>
  <c r="R404" i="6"/>
  <c r="T404" i="6" s="1"/>
  <c r="R403" i="6"/>
  <c r="T403" i="6" s="1"/>
  <c r="R402" i="6"/>
  <c r="T402" i="6" s="1"/>
  <c r="R401" i="6"/>
  <c r="T401" i="6" s="1"/>
  <c r="R400" i="6"/>
  <c r="T400" i="6" s="1"/>
  <c r="R399" i="6"/>
  <c r="T399" i="6" s="1"/>
  <c r="R398" i="6"/>
  <c r="T398" i="6" s="1"/>
  <c r="R397" i="6"/>
  <c r="T397" i="6" s="1"/>
  <c r="R396" i="6"/>
  <c r="T396" i="6" s="1"/>
  <c r="R395" i="6"/>
  <c r="T395" i="6" s="1"/>
  <c r="R394" i="6"/>
  <c r="T394" i="6" s="1"/>
  <c r="R393" i="6"/>
  <c r="T393" i="6" s="1"/>
  <c r="R392" i="6"/>
  <c r="T392" i="6" s="1"/>
  <c r="R391" i="6"/>
  <c r="T391" i="6" s="1"/>
  <c r="R390" i="6"/>
  <c r="T390" i="6" s="1"/>
  <c r="R389" i="6"/>
  <c r="T389" i="6" s="1"/>
  <c r="R388" i="6"/>
  <c r="T388" i="6" s="1"/>
  <c r="R387" i="6"/>
  <c r="T387" i="6" s="1"/>
  <c r="R386" i="6"/>
  <c r="T386" i="6" s="1"/>
  <c r="R385" i="6"/>
  <c r="T385" i="6" s="1"/>
  <c r="R384" i="6"/>
  <c r="T384" i="6" s="1"/>
  <c r="R383" i="6"/>
  <c r="T383" i="6" s="1"/>
  <c r="R382" i="6"/>
  <c r="T382" i="6" s="1"/>
  <c r="R381" i="6"/>
  <c r="T381" i="6" s="1"/>
  <c r="R380" i="6"/>
  <c r="T380" i="6" s="1"/>
  <c r="R379" i="6"/>
  <c r="T379" i="6" s="1"/>
  <c r="R378" i="6"/>
  <c r="T378" i="6" s="1"/>
  <c r="R377" i="6"/>
  <c r="T377" i="6" s="1"/>
  <c r="R376" i="6"/>
  <c r="T376" i="6" s="1"/>
  <c r="R375" i="6"/>
  <c r="T375" i="6" s="1"/>
  <c r="R374" i="6"/>
  <c r="T374" i="6" s="1"/>
  <c r="R373" i="6"/>
  <c r="T373" i="6" s="1"/>
  <c r="R372" i="6"/>
  <c r="T372" i="6" s="1"/>
  <c r="R371" i="6"/>
  <c r="T371" i="6" s="1"/>
  <c r="R370" i="6"/>
  <c r="T370" i="6" s="1"/>
  <c r="R369" i="6"/>
  <c r="T369" i="6" s="1"/>
  <c r="R368" i="6"/>
  <c r="T368" i="6" s="1"/>
  <c r="R367" i="6"/>
  <c r="T367" i="6" s="1"/>
  <c r="R366" i="6"/>
  <c r="T366" i="6" s="1"/>
  <c r="R365" i="6"/>
  <c r="T365" i="6" s="1"/>
  <c r="R364" i="6"/>
  <c r="T364" i="6" s="1"/>
  <c r="R363" i="6"/>
  <c r="T363" i="6" s="1"/>
  <c r="R362" i="6"/>
  <c r="T362" i="6" s="1"/>
  <c r="R361" i="6"/>
  <c r="T361" i="6" s="1"/>
  <c r="R360" i="6"/>
  <c r="T360" i="6" s="1"/>
  <c r="R359" i="6"/>
  <c r="T359" i="6" s="1"/>
  <c r="R358" i="6"/>
  <c r="T358" i="6" s="1"/>
  <c r="R357" i="6"/>
  <c r="T357" i="6" s="1"/>
  <c r="R356" i="6"/>
  <c r="T356" i="6" s="1"/>
  <c r="R355" i="6"/>
  <c r="T355" i="6" s="1"/>
  <c r="R354" i="6"/>
  <c r="T354" i="6" s="1"/>
  <c r="R353" i="6"/>
  <c r="T353" i="6" s="1"/>
  <c r="R352" i="6"/>
  <c r="T352" i="6" s="1"/>
  <c r="R351" i="6"/>
  <c r="T351" i="6" s="1"/>
  <c r="R350" i="6"/>
  <c r="T350" i="6" s="1"/>
  <c r="R349" i="6"/>
  <c r="T349" i="6" s="1"/>
  <c r="R348" i="6"/>
  <c r="T348" i="6" s="1"/>
  <c r="R347" i="6"/>
  <c r="T347" i="6" s="1"/>
  <c r="R346" i="6"/>
  <c r="T346" i="6" s="1"/>
  <c r="R345" i="6"/>
  <c r="T345" i="6" s="1"/>
  <c r="R344" i="6"/>
  <c r="T344" i="6" s="1"/>
  <c r="R343" i="6"/>
  <c r="T343" i="6" s="1"/>
  <c r="R342" i="6"/>
  <c r="T342" i="6" s="1"/>
  <c r="R341" i="6"/>
  <c r="T341" i="6" s="1"/>
  <c r="R340" i="6"/>
  <c r="T340" i="6" s="1"/>
  <c r="R339" i="6"/>
  <c r="T339" i="6" s="1"/>
  <c r="R338" i="6"/>
  <c r="T338" i="6" s="1"/>
  <c r="R337" i="6"/>
  <c r="T337" i="6" s="1"/>
  <c r="R336" i="6"/>
  <c r="T336" i="6" s="1"/>
  <c r="R335" i="6"/>
  <c r="T335" i="6" s="1"/>
  <c r="R334" i="6"/>
  <c r="T334" i="6" s="1"/>
  <c r="R333" i="6"/>
  <c r="T333" i="6" s="1"/>
  <c r="R332" i="6"/>
  <c r="T332" i="6" s="1"/>
  <c r="R331" i="6"/>
  <c r="T331" i="6" s="1"/>
  <c r="R330" i="6"/>
  <c r="T330" i="6" s="1"/>
  <c r="R329" i="6"/>
  <c r="T329" i="6" s="1"/>
  <c r="R328" i="6"/>
  <c r="T328" i="6" s="1"/>
  <c r="R327" i="6"/>
  <c r="T327" i="6" s="1"/>
  <c r="R326" i="6"/>
  <c r="T326" i="6" s="1"/>
  <c r="R325" i="6"/>
  <c r="T325" i="6" s="1"/>
  <c r="R324" i="6"/>
  <c r="T324" i="6" s="1"/>
  <c r="R323" i="6"/>
  <c r="T323" i="6" s="1"/>
  <c r="R322" i="6"/>
  <c r="T322" i="6" s="1"/>
  <c r="R321" i="6"/>
  <c r="T321" i="6" s="1"/>
  <c r="R320" i="6"/>
  <c r="T320" i="6" s="1"/>
  <c r="R319" i="6"/>
  <c r="T319" i="6" s="1"/>
  <c r="R318" i="6"/>
  <c r="T318" i="6" s="1"/>
  <c r="R317" i="6"/>
  <c r="T317" i="6" s="1"/>
  <c r="R316" i="6"/>
  <c r="T316" i="6" s="1"/>
  <c r="R315" i="6"/>
  <c r="T315" i="6" s="1"/>
  <c r="R314" i="6"/>
  <c r="T314" i="6" s="1"/>
  <c r="R313" i="6"/>
  <c r="T313" i="6" s="1"/>
  <c r="R312" i="6"/>
  <c r="T312" i="6" s="1"/>
  <c r="R311" i="6"/>
  <c r="T311" i="6" s="1"/>
  <c r="R310" i="6"/>
  <c r="T310" i="6" s="1"/>
  <c r="R309" i="6"/>
  <c r="T309" i="6" s="1"/>
  <c r="R308" i="6"/>
  <c r="T308" i="6" s="1"/>
  <c r="R307" i="6"/>
  <c r="T307" i="6" s="1"/>
  <c r="R306" i="6"/>
  <c r="T306" i="6" s="1"/>
  <c r="R305" i="6"/>
  <c r="T305" i="6" s="1"/>
  <c r="R304" i="6"/>
  <c r="T304" i="6" s="1"/>
  <c r="R303" i="6"/>
  <c r="T303" i="6" s="1"/>
  <c r="R302" i="6"/>
  <c r="T302" i="6" s="1"/>
  <c r="R301" i="6"/>
  <c r="T301" i="6" s="1"/>
  <c r="R300" i="6"/>
  <c r="T300" i="6" s="1"/>
  <c r="R299" i="6"/>
  <c r="T299" i="6" s="1"/>
  <c r="R298" i="6"/>
  <c r="T298" i="6" s="1"/>
  <c r="R297" i="6"/>
  <c r="T297" i="6" s="1"/>
  <c r="R296" i="6"/>
  <c r="T296" i="6" s="1"/>
  <c r="R295" i="6"/>
  <c r="T295" i="6" s="1"/>
  <c r="R294" i="6"/>
  <c r="T294" i="6" s="1"/>
  <c r="R293" i="6"/>
  <c r="T293" i="6" s="1"/>
  <c r="R292" i="6"/>
  <c r="T292" i="6" s="1"/>
  <c r="R291" i="6"/>
  <c r="T291" i="6" s="1"/>
  <c r="R290" i="6"/>
  <c r="T290" i="6" s="1"/>
  <c r="R289" i="6"/>
  <c r="T289" i="6" s="1"/>
  <c r="R288" i="6"/>
  <c r="T288" i="6" s="1"/>
  <c r="R287" i="6"/>
  <c r="T287" i="6" s="1"/>
  <c r="R286" i="6"/>
  <c r="T286" i="6" s="1"/>
  <c r="R285" i="6"/>
  <c r="T285" i="6" s="1"/>
  <c r="R284" i="6"/>
  <c r="T284" i="6" s="1"/>
  <c r="R283" i="6"/>
  <c r="T283" i="6" s="1"/>
  <c r="R282" i="6"/>
  <c r="T282" i="6" s="1"/>
  <c r="R281" i="6"/>
  <c r="T281" i="6" s="1"/>
  <c r="R280" i="6"/>
  <c r="T280" i="6" s="1"/>
  <c r="R279" i="6"/>
  <c r="T279" i="6" s="1"/>
  <c r="R278" i="6"/>
  <c r="T278" i="6" s="1"/>
  <c r="R277" i="6"/>
  <c r="T277" i="6" s="1"/>
  <c r="R276" i="6"/>
  <c r="T276" i="6" s="1"/>
  <c r="R275" i="6"/>
  <c r="T275" i="6" s="1"/>
  <c r="R274" i="6"/>
  <c r="T274" i="6" s="1"/>
  <c r="R273" i="6"/>
  <c r="T273" i="6" s="1"/>
  <c r="R272" i="6"/>
  <c r="T272" i="6" s="1"/>
  <c r="R271" i="6"/>
  <c r="T271" i="6" s="1"/>
  <c r="R270" i="6"/>
  <c r="T270" i="6" s="1"/>
  <c r="R269" i="6"/>
  <c r="T269" i="6" s="1"/>
  <c r="R268" i="6"/>
  <c r="T268" i="6" s="1"/>
  <c r="R267" i="6"/>
  <c r="T267" i="6" s="1"/>
  <c r="R266" i="6"/>
  <c r="T266" i="6" s="1"/>
  <c r="R265" i="6"/>
  <c r="T265" i="6" s="1"/>
  <c r="R264" i="6"/>
  <c r="T264" i="6" s="1"/>
  <c r="R263" i="6"/>
  <c r="T263" i="6" s="1"/>
  <c r="R262" i="6"/>
  <c r="T262" i="6" s="1"/>
  <c r="R261" i="6"/>
  <c r="T261" i="6" s="1"/>
  <c r="R260" i="6"/>
  <c r="T260" i="6" s="1"/>
  <c r="R259" i="6"/>
  <c r="T259" i="6" s="1"/>
  <c r="R258" i="6"/>
  <c r="T258" i="6" s="1"/>
  <c r="R257" i="6"/>
  <c r="T257" i="6" s="1"/>
  <c r="R256" i="6"/>
  <c r="T256" i="6" s="1"/>
  <c r="R255" i="6"/>
  <c r="T255" i="6" s="1"/>
  <c r="R254" i="6"/>
  <c r="T254" i="6" s="1"/>
  <c r="R253" i="6"/>
  <c r="T253" i="6" s="1"/>
  <c r="R252" i="6"/>
  <c r="T252" i="6" s="1"/>
  <c r="R251" i="6"/>
  <c r="T251" i="6" s="1"/>
  <c r="R250" i="6"/>
  <c r="T250" i="6" s="1"/>
  <c r="R249" i="6"/>
  <c r="T249" i="6" s="1"/>
  <c r="R248" i="6"/>
  <c r="T248" i="6" s="1"/>
  <c r="R247" i="6"/>
  <c r="T247" i="6" s="1"/>
  <c r="R246" i="6"/>
  <c r="T246" i="6" s="1"/>
  <c r="R245" i="6"/>
  <c r="T245" i="6" s="1"/>
  <c r="R244" i="6"/>
  <c r="T244" i="6" s="1"/>
  <c r="R243" i="6"/>
  <c r="T243" i="6" s="1"/>
  <c r="R242" i="6"/>
  <c r="T242" i="6" s="1"/>
  <c r="R241" i="6"/>
  <c r="T241" i="6" s="1"/>
  <c r="R240" i="6"/>
  <c r="T240" i="6" s="1"/>
  <c r="R239" i="6"/>
  <c r="T239" i="6" s="1"/>
  <c r="R238" i="6"/>
  <c r="T238" i="6" s="1"/>
  <c r="R237" i="6"/>
  <c r="T237" i="6" s="1"/>
  <c r="R236" i="6"/>
  <c r="T236" i="6" s="1"/>
  <c r="R235" i="6"/>
  <c r="T235" i="6" s="1"/>
  <c r="R234" i="6"/>
  <c r="T234" i="6" s="1"/>
  <c r="R233" i="6"/>
  <c r="T233" i="6" s="1"/>
  <c r="R232" i="6"/>
  <c r="T232" i="6" s="1"/>
  <c r="R231" i="6"/>
  <c r="T231" i="6" s="1"/>
  <c r="R230" i="6"/>
  <c r="T230" i="6" s="1"/>
  <c r="R229" i="6"/>
  <c r="T229" i="6" s="1"/>
  <c r="R228" i="6"/>
  <c r="T228" i="6" s="1"/>
  <c r="R227" i="6"/>
  <c r="T227" i="6" s="1"/>
  <c r="R226" i="6"/>
  <c r="T226" i="6" s="1"/>
  <c r="R225" i="6"/>
  <c r="T225" i="6" s="1"/>
  <c r="R224" i="6"/>
  <c r="T224" i="6" s="1"/>
  <c r="R223" i="6"/>
  <c r="T223" i="6" s="1"/>
  <c r="R222" i="6"/>
  <c r="T222" i="6" s="1"/>
  <c r="R221" i="6"/>
  <c r="T221" i="6" s="1"/>
  <c r="R220" i="6"/>
  <c r="T220" i="6" s="1"/>
  <c r="R219" i="6"/>
  <c r="T219" i="6" s="1"/>
  <c r="R218" i="6"/>
  <c r="T218" i="6" s="1"/>
  <c r="R217" i="6"/>
  <c r="T217" i="6" s="1"/>
  <c r="R216" i="6"/>
  <c r="T216" i="6" s="1"/>
  <c r="R215" i="6"/>
  <c r="T215" i="6" s="1"/>
  <c r="R214" i="6"/>
  <c r="T214" i="6" s="1"/>
  <c r="R213" i="6"/>
  <c r="T213" i="6" s="1"/>
  <c r="R212" i="6"/>
  <c r="T212" i="6" s="1"/>
  <c r="R211" i="6"/>
  <c r="T211" i="6" s="1"/>
  <c r="R210" i="6"/>
  <c r="T210" i="6" s="1"/>
  <c r="R209" i="6"/>
  <c r="T209" i="6" s="1"/>
  <c r="R208" i="6"/>
  <c r="T208" i="6" s="1"/>
  <c r="R207" i="6"/>
  <c r="T207" i="6" s="1"/>
  <c r="R206" i="6"/>
  <c r="T206" i="6" s="1"/>
  <c r="R205" i="6"/>
  <c r="T205" i="6" s="1"/>
  <c r="R204" i="6"/>
  <c r="T204" i="6" s="1"/>
  <c r="R203" i="6"/>
  <c r="T203" i="6" s="1"/>
  <c r="R202" i="6"/>
  <c r="T202" i="6" s="1"/>
  <c r="R201" i="6"/>
  <c r="T201" i="6" s="1"/>
  <c r="R200" i="6"/>
  <c r="T200" i="6" s="1"/>
  <c r="R199" i="6"/>
  <c r="T199" i="6" s="1"/>
  <c r="R198" i="6"/>
  <c r="T198" i="6" s="1"/>
  <c r="R197" i="6"/>
  <c r="T197" i="6" s="1"/>
  <c r="R196" i="6"/>
  <c r="T196" i="6" s="1"/>
  <c r="R195" i="6"/>
  <c r="T195" i="6" s="1"/>
  <c r="R194" i="6"/>
  <c r="T194" i="6" s="1"/>
  <c r="R193" i="6"/>
  <c r="T193" i="6" s="1"/>
  <c r="R192" i="6"/>
  <c r="T192" i="6" s="1"/>
  <c r="R191" i="6"/>
  <c r="T191" i="6" s="1"/>
  <c r="R190" i="6"/>
  <c r="T190" i="6" s="1"/>
  <c r="R189" i="6"/>
  <c r="T189" i="6" s="1"/>
  <c r="R188" i="6"/>
  <c r="T188" i="6" s="1"/>
  <c r="R187" i="6"/>
  <c r="T187" i="6" s="1"/>
  <c r="R186" i="6"/>
  <c r="T186" i="6" s="1"/>
  <c r="R185" i="6"/>
  <c r="T185" i="6" s="1"/>
  <c r="R184" i="6"/>
  <c r="T184" i="6" s="1"/>
  <c r="R183" i="6"/>
  <c r="T183" i="6" s="1"/>
  <c r="R182" i="6"/>
  <c r="T182" i="6" s="1"/>
  <c r="R181" i="6"/>
  <c r="T181" i="6" s="1"/>
  <c r="R180" i="6"/>
  <c r="T180" i="6" s="1"/>
  <c r="R179" i="6"/>
  <c r="T179" i="6" s="1"/>
  <c r="R178" i="6"/>
  <c r="T178" i="6" s="1"/>
  <c r="R177" i="6"/>
  <c r="T177" i="6" s="1"/>
  <c r="R176" i="6"/>
  <c r="T176" i="6" s="1"/>
  <c r="R175" i="6"/>
  <c r="T175" i="6" s="1"/>
  <c r="R174" i="6"/>
  <c r="T174" i="6" s="1"/>
  <c r="R173" i="6"/>
  <c r="T173" i="6" s="1"/>
  <c r="R172" i="6"/>
  <c r="T172" i="6" s="1"/>
  <c r="R171" i="6"/>
  <c r="T171" i="6" s="1"/>
  <c r="R170" i="6"/>
  <c r="T170" i="6" s="1"/>
  <c r="R169" i="6"/>
  <c r="T169" i="6" s="1"/>
  <c r="R168" i="6"/>
  <c r="T168" i="6" s="1"/>
  <c r="R167" i="6"/>
  <c r="T167" i="6" s="1"/>
  <c r="R166" i="6"/>
  <c r="T166" i="6" s="1"/>
  <c r="R165" i="6"/>
  <c r="T165" i="6" s="1"/>
  <c r="R164" i="6"/>
  <c r="T164" i="6" s="1"/>
  <c r="R163" i="6"/>
  <c r="T163" i="6" s="1"/>
  <c r="R162" i="6"/>
  <c r="T162" i="6" s="1"/>
  <c r="R161" i="6"/>
  <c r="T161" i="6" s="1"/>
  <c r="R160" i="6"/>
  <c r="T160" i="6" s="1"/>
  <c r="R159" i="6"/>
  <c r="T159" i="6" s="1"/>
  <c r="R158" i="6"/>
  <c r="T158" i="6" s="1"/>
  <c r="R157" i="6"/>
  <c r="T157" i="6" s="1"/>
  <c r="R156" i="6"/>
  <c r="T156" i="6" s="1"/>
  <c r="R155" i="6"/>
  <c r="T155" i="6" s="1"/>
  <c r="R154" i="6"/>
  <c r="T154" i="6" s="1"/>
  <c r="R153" i="6"/>
  <c r="T153" i="6" s="1"/>
  <c r="R152" i="6"/>
  <c r="T152" i="6" s="1"/>
  <c r="R151" i="6"/>
  <c r="T151" i="6" s="1"/>
  <c r="R150" i="6"/>
  <c r="T150" i="6" s="1"/>
  <c r="R149" i="6"/>
  <c r="T149" i="6" s="1"/>
  <c r="R148" i="6"/>
  <c r="T148" i="6" s="1"/>
  <c r="R147" i="6"/>
  <c r="T147" i="6" s="1"/>
  <c r="R146" i="6"/>
  <c r="T146" i="6" s="1"/>
  <c r="R145" i="6"/>
  <c r="T145" i="6" s="1"/>
  <c r="R144" i="6"/>
  <c r="T144" i="6" s="1"/>
  <c r="R143" i="6"/>
  <c r="T143" i="6" s="1"/>
  <c r="R142" i="6"/>
  <c r="T142" i="6" s="1"/>
  <c r="R141" i="6"/>
  <c r="T141" i="6" s="1"/>
  <c r="R140" i="6"/>
  <c r="T140" i="6" s="1"/>
  <c r="R139" i="6"/>
  <c r="T139" i="6" s="1"/>
  <c r="R138" i="6"/>
  <c r="T138" i="6" s="1"/>
  <c r="R137" i="6"/>
  <c r="T137" i="6" s="1"/>
  <c r="R136" i="6"/>
  <c r="T136" i="6" s="1"/>
  <c r="R135" i="6"/>
  <c r="T135" i="6" s="1"/>
  <c r="R134" i="6"/>
  <c r="T134" i="6" s="1"/>
  <c r="R133" i="6"/>
  <c r="T133" i="6" s="1"/>
  <c r="R132" i="6"/>
  <c r="T132" i="6" s="1"/>
  <c r="R131" i="6"/>
  <c r="T131" i="6" s="1"/>
  <c r="R130" i="6"/>
  <c r="T130" i="6" s="1"/>
  <c r="R129" i="6"/>
  <c r="T129" i="6" s="1"/>
  <c r="R128" i="6"/>
  <c r="T128" i="6" s="1"/>
  <c r="R127" i="6"/>
  <c r="T127" i="6" s="1"/>
  <c r="R126" i="6"/>
  <c r="T126" i="6" s="1"/>
  <c r="R125" i="6"/>
  <c r="T125" i="6" s="1"/>
  <c r="R124" i="6"/>
  <c r="T124" i="6" s="1"/>
  <c r="R123" i="6"/>
  <c r="T123" i="6" s="1"/>
  <c r="R122" i="6"/>
  <c r="T122" i="6" s="1"/>
  <c r="R121" i="6"/>
  <c r="T121" i="6" s="1"/>
  <c r="R120" i="6"/>
  <c r="T120" i="6" s="1"/>
  <c r="R119" i="6"/>
  <c r="T119" i="6" s="1"/>
  <c r="R118" i="6"/>
  <c r="T118" i="6" s="1"/>
  <c r="R117" i="6"/>
  <c r="T117" i="6" s="1"/>
  <c r="R116" i="6"/>
  <c r="T116" i="6" s="1"/>
  <c r="R115" i="6"/>
  <c r="T115" i="6" s="1"/>
  <c r="R114" i="6"/>
  <c r="T114" i="6" s="1"/>
  <c r="R113" i="6"/>
  <c r="T113" i="6" s="1"/>
  <c r="R112" i="6"/>
  <c r="T112" i="6" s="1"/>
  <c r="R111" i="6"/>
  <c r="T111" i="6" s="1"/>
  <c r="R110" i="6"/>
  <c r="T110" i="6" s="1"/>
  <c r="R109" i="6"/>
  <c r="T109" i="6" s="1"/>
  <c r="R108" i="6"/>
  <c r="T108" i="6" s="1"/>
  <c r="R107" i="6"/>
  <c r="T107" i="6" s="1"/>
  <c r="R106" i="6"/>
  <c r="T106" i="6" s="1"/>
  <c r="R105" i="6"/>
  <c r="T105" i="6" s="1"/>
  <c r="R104" i="6"/>
  <c r="T104" i="6" s="1"/>
  <c r="R103" i="6"/>
  <c r="T103" i="6" s="1"/>
  <c r="R102" i="6"/>
  <c r="T102" i="6" s="1"/>
  <c r="R101" i="6"/>
  <c r="T101" i="6" s="1"/>
  <c r="R100" i="6"/>
  <c r="T100" i="6" s="1"/>
  <c r="R99" i="6"/>
  <c r="T99" i="6" s="1"/>
  <c r="R98" i="6"/>
  <c r="T98" i="6" s="1"/>
  <c r="R97" i="6"/>
  <c r="T97" i="6" s="1"/>
  <c r="R96" i="6"/>
  <c r="T96" i="6" s="1"/>
  <c r="R95" i="6"/>
  <c r="T95" i="6" s="1"/>
  <c r="R94" i="6"/>
  <c r="T94" i="6" s="1"/>
  <c r="R93" i="6"/>
  <c r="T93" i="6" s="1"/>
  <c r="R92" i="6"/>
  <c r="T92" i="6" s="1"/>
  <c r="R91" i="6"/>
  <c r="T91" i="6" s="1"/>
  <c r="R90" i="6"/>
  <c r="T90" i="6" s="1"/>
  <c r="R89" i="6"/>
  <c r="T89" i="6" s="1"/>
  <c r="R88" i="6"/>
  <c r="T88" i="6" s="1"/>
  <c r="R87" i="6"/>
  <c r="T87" i="6" s="1"/>
  <c r="R86" i="6"/>
  <c r="T86" i="6" s="1"/>
  <c r="R85" i="6"/>
  <c r="T85" i="6" s="1"/>
  <c r="R84" i="6"/>
  <c r="T84" i="6" s="1"/>
  <c r="R83" i="6"/>
  <c r="T83" i="6" s="1"/>
  <c r="R82" i="6"/>
  <c r="T82" i="6" s="1"/>
  <c r="R81" i="6"/>
  <c r="T81" i="6" s="1"/>
  <c r="R80" i="6"/>
  <c r="T80" i="6" s="1"/>
  <c r="R79" i="6"/>
  <c r="T79" i="6" s="1"/>
  <c r="R78" i="6"/>
  <c r="T78" i="6" s="1"/>
  <c r="R77" i="6"/>
  <c r="T77" i="6" s="1"/>
  <c r="R76" i="6"/>
  <c r="T76" i="6" s="1"/>
  <c r="R75" i="6"/>
  <c r="T75" i="6" s="1"/>
  <c r="R74" i="6"/>
  <c r="T74" i="6" s="1"/>
  <c r="R73" i="6"/>
  <c r="T73" i="6" s="1"/>
  <c r="R72" i="6"/>
  <c r="T72" i="6" s="1"/>
  <c r="R71" i="6"/>
  <c r="T71" i="6" s="1"/>
  <c r="R70" i="6"/>
  <c r="T70" i="6" s="1"/>
  <c r="R69" i="6"/>
  <c r="T69" i="6" s="1"/>
  <c r="R68" i="6"/>
  <c r="T68" i="6" s="1"/>
  <c r="R67" i="6"/>
  <c r="T67" i="6" s="1"/>
  <c r="R66" i="6"/>
  <c r="T66" i="6" s="1"/>
  <c r="R65" i="6"/>
  <c r="T65" i="6" s="1"/>
  <c r="R64" i="6"/>
  <c r="T64" i="6" s="1"/>
  <c r="R63" i="6"/>
  <c r="T63" i="6" s="1"/>
  <c r="R62" i="6"/>
  <c r="T62" i="6" s="1"/>
  <c r="R61" i="6"/>
  <c r="T61" i="6" s="1"/>
  <c r="R60" i="6"/>
  <c r="T60" i="6" s="1"/>
  <c r="R59" i="6"/>
  <c r="T59" i="6" s="1"/>
  <c r="R58" i="6"/>
  <c r="T58" i="6" s="1"/>
  <c r="R57" i="6"/>
  <c r="T57" i="6" s="1"/>
  <c r="R56" i="6"/>
  <c r="T56" i="6" s="1"/>
  <c r="R55" i="6"/>
  <c r="T55" i="6" s="1"/>
  <c r="R54" i="6"/>
  <c r="T54" i="6" s="1"/>
  <c r="R53" i="6"/>
  <c r="T53" i="6" s="1"/>
  <c r="R52" i="6"/>
  <c r="T52" i="6" s="1"/>
  <c r="R51" i="6"/>
  <c r="T51" i="6" s="1"/>
  <c r="R50" i="6"/>
  <c r="T50" i="6" s="1"/>
  <c r="R49" i="6"/>
  <c r="T49" i="6" s="1"/>
  <c r="R48" i="6"/>
  <c r="T48" i="6" s="1"/>
  <c r="R47" i="6"/>
  <c r="T47" i="6" s="1"/>
  <c r="R46" i="6"/>
  <c r="T46" i="6" s="1"/>
  <c r="R45" i="6"/>
  <c r="T45" i="6" s="1"/>
  <c r="R44" i="6"/>
  <c r="T44" i="6" s="1"/>
  <c r="R43" i="6"/>
  <c r="T43" i="6" s="1"/>
  <c r="R42" i="6"/>
  <c r="T42" i="6" s="1"/>
  <c r="R41" i="6"/>
  <c r="T41" i="6" s="1"/>
  <c r="R40" i="6"/>
  <c r="T40" i="6" s="1"/>
  <c r="R39" i="6"/>
  <c r="T39" i="6" s="1"/>
  <c r="R38" i="6"/>
  <c r="T38" i="6" s="1"/>
  <c r="R37" i="6"/>
  <c r="T37" i="6" s="1"/>
  <c r="R36" i="6"/>
  <c r="T36" i="6" s="1"/>
  <c r="R35" i="6"/>
  <c r="T35" i="6" s="1"/>
  <c r="R34" i="6"/>
  <c r="T34" i="6" s="1"/>
  <c r="R33" i="6"/>
  <c r="T33" i="6" s="1"/>
  <c r="R32" i="6"/>
  <c r="T32" i="6" s="1"/>
  <c r="R31" i="6"/>
  <c r="T31" i="6" s="1"/>
  <c r="R30" i="6"/>
  <c r="T30" i="6" s="1"/>
  <c r="R29" i="6"/>
  <c r="T29" i="6" s="1"/>
  <c r="R28" i="6"/>
  <c r="T28" i="6" s="1"/>
  <c r="R27" i="6"/>
  <c r="T27" i="6" s="1"/>
  <c r="R26" i="6"/>
  <c r="T26" i="6" s="1"/>
  <c r="R25" i="6"/>
  <c r="T25" i="6" s="1"/>
  <c r="R24" i="6"/>
  <c r="T24" i="6" s="1"/>
  <c r="R23" i="6"/>
  <c r="T23" i="6" s="1"/>
  <c r="R22" i="6"/>
  <c r="T22" i="6" s="1"/>
  <c r="R21" i="6"/>
  <c r="T21" i="6" s="1"/>
  <c r="R20" i="6"/>
  <c r="T20" i="6" s="1"/>
  <c r="R19" i="6"/>
  <c r="T19" i="6" s="1"/>
  <c r="R18" i="6"/>
  <c r="T18" i="6" s="1"/>
  <c r="R17" i="6"/>
  <c r="T17" i="6" s="1"/>
  <c r="R16" i="6"/>
  <c r="T16" i="6" s="1"/>
  <c r="R15" i="6"/>
  <c r="T15" i="6" s="1"/>
  <c r="R14" i="6"/>
  <c r="T14" i="6" s="1"/>
  <c r="R13" i="6"/>
  <c r="T13" i="6" s="1"/>
  <c r="R12" i="6"/>
  <c r="T12" i="6" s="1"/>
  <c r="R11" i="6"/>
  <c r="T11" i="6" s="1"/>
  <c r="R10" i="6"/>
  <c r="T10" i="6" s="1"/>
  <c r="R9" i="6"/>
  <c r="T9" i="6" s="1"/>
  <c r="R8" i="6"/>
  <c r="T8" i="6" s="1"/>
  <c r="R7" i="6"/>
  <c r="T7" i="6" s="1"/>
  <c r="Q678" i="6"/>
  <c r="Q677" i="6"/>
  <c r="Q676" i="6"/>
  <c r="Q675" i="6"/>
  <c r="Q674" i="6"/>
  <c r="Q673" i="6"/>
  <c r="Q672" i="6"/>
  <c r="Q671" i="6"/>
  <c r="Q670" i="6"/>
  <c r="Q669" i="6"/>
  <c r="Q668" i="6"/>
  <c r="Q667" i="6"/>
  <c r="Q654" i="6"/>
  <c r="Q653" i="6"/>
  <c r="Q652" i="6"/>
  <c r="Q651" i="6"/>
  <c r="Q650" i="6"/>
  <c r="Q649" i="6"/>
  <c r="Q648" i="6"/>
  <c r="Q647" i="6"/>
  <c r="Q646" i="6"/>
  <c r="Q645" i="6"/>
  <c r="Q644" i="6"/>
  <c r="Q643" i="6"/>
  <c r="Q630" i="6"/>
  <c r="Q629" i="6"/>
  <c r="Q628" i="6"/>
  <c r="Q627" i="6"/>
  <c r="Q626" i="6"/>
  <c r="Q625" i="6"/>
  <c r="Q624" i="6"/>
  <c r="Q623" i="6"/>
  <c r="Q622" i="6"/>
  <c r="Q621" i="6"/>
  <c r="Q620" i="6"/>
  <c r="Q619" i="6"/>
  <c r="Q606" i="6"/>
  <c r="Q605" i="6"/>
  <c r="Q604" i="6"/>
  <c r="Q603" i="6"/>
  <c r="Q602" i="6"/>
  <c r="Q601" i="6"/>
  <c r="Q600" i="6"/>
  <c r="Q599" i="6"/>
  <c r="Q598" i="6"/>
  <c r="Q597" i="6"/>
  <c r="Q596" i="6"/>
  <c r="Q595" i="6"/>
  <c r="Q582" i="6"/>
  <c r="Q581" i="6"/>
  <c r="Q580" i="6"/>
  <c r="Q579" i="6"/>
  <c r="Q578" i="6"/>
  <c r="Q577" i="6"/>
  <c r="Q576" i="6"/>
  <c r="Q575" i="6"/>
  <c r="Q574" i="6"/>
  <c r="Q573" i="6"/>
  <c r="Q572" i="6"/>
  <c r="Q571" i="6"/>
  <c r="Q558" i="6"/>
  <c r="Q557" i="6"/>
  <c r="Q556" i="6"/>
  <c r="Q555" i="6"/>
  <c r="Q554" i="6"/>
  <c r="Q553" i="6"/>
  <c r="Q552" i="6"/>
  <c r="Q551" i="6"/>
  <c r="Q550" i="6"/>
  <c r="Q549" i="6"/>
  <c r="Q548" i="6"/>
  <c r="Q547" i="6"/>
  <c r="Q534" i="6"/>
  <c r="Q533" i="6"/>
  <c r="Q532" i="6"/>
  <c r="Q531" i="6"/>
  <c r="Q530" i="6"/>
  <c r="Q529" i="6"/>
  <c r="Q528" i="6"/>
  <c r="Q527" i="6"/>
  <c r="Q526" i="6"/>
  <c r="Q525" i="6"/>
  <c r="Q524" i="6"/>
  <c r="Q523" i="6"/>
  <c r="Q510" i="6"/>
  <c r="Q509" i="6"/>
  <c r="Q508" i="6"/>
  <c r="Q507" i="6"/>
  <c r="Q506" i="6"/>
  <c r="Q505" i="6"/>
  <c r="Q504" i="6"/>
  <c r="Q503" i="6"/>
  <c r="Q502" i="6"/>
  <c r="Q501" i="6"/>
  <c r="Q500" i="6"/>
  <c r="Q499" i="6"/>
  <c r="Q486" i="6"/>
  <c r="Q485" i="6"/>
  <c r="Q484" i="6"/>
  <c r="Q483" i="6"/>
  <c r="Q482" i="6"/>
  <c r="Q481" i="6"/>
  <c r="Q480" i="6"/>
  <c r="Q479" i="6"/>
  <c r="Q478" i="6"/>
  <c r="Q477" i="6"/>
  <c r="Q476" i="6"/>
  <c r="Q475" i="6"/>
  <c r="Q462" i="6"/>
  <c r="Q461" i="6"/>
  <c r="Q460" i="6"/>
  <c r="Q459" i="6"/>
  <c r="Q458" i="6"/>
  <c r="Q457" i="6"/>
  <c r="Q456" i="6"/>
  <c r="Q455" i="6"/>
  <c r="Q454" i="6"/>
  <c r="Q453" i="6"/>
  <c r="Q452" i="6"/>
  <c r="Q451" i="6"/>
  <c r="Q438" i="6"/>
  <c r="Q437" i="6"/>
  <c r="Q436" i="6"/>
  <c r="Q435" i="6"/>
  <c r="Q434" i="6"/>
  <c r="Q433" i="6"/>
  <c r="Q432" i="6"/>
  <c r="Q431" i="6"/>
  <c r="Q430" i="6"/>
  <c r="Q429" i="6"/>
  <c r="Q428" i="6"/>
  <c r="Q427" i="6"/>
  <c r="Q414" i="6"/>
  <c r="Q413" i="6"/>
  <c r="Q412" i="6"/>
  <c r="Q411" i="6"/>
  <c r="Q410" i="6"/>
  <c r="Q409" i="6"/>
  <c r="Q408" i="6"/>
  <c r="Q407" i="6"/>
  <c r="Q406" i="6"/>
  <c r="Q405" i="6"/>
  <c r="Q404" i="6"/>
  <c r="Q403" i="6"/>
  <c r="Q390" i="6"/>
  <c r="Q389" i="6"/>
  <c r="Q388" i="6"/>
  <c r="Q387" i="6"/>
  <c r="Q386" i="6"/>
  <c r="Q385" i="6"/>
  <c r="Q384" i="6"/>
  <c r="Q383" i="6"/>
  <c r="Q382" i="6"/>
  <c r="Q381" i="6"/>
  <c r="Q380" i="6"/>
  <c r="Q379" i="6"/>
  <c r="Q366" i="6"/>
  <c r="Q365" i="6"/>
  <c r="Q364" i="6"/>
  <c r="Q363" i="6"/>
  <c r="Q362" i="6"/>
  <c r="Q361" i="6"/>
  <c r="Q360" i="6"/>
  <c r="Q359" i="6"/>
  <c r="Q358" i="6"/>
  <c r="Q357" i="6"/>
  <c r="Q356" i="6"/>
  <c r="Q355" i="6"/>
  <c r="Q342" i="6"/>
  <c r="Q341" i="6"/>
  <c r="Q340" i="6"/>
  <c r="Q339" i="6"/>
  <c r="Q338" i="6"/>
  <c r="Q337" i="6"/>
  <c r="Q336" i="6"/>
  <c r="Q335" i="6"/>
  <c r="Q334" i="6"/>
  <c r="Q333" i="6"/>
  <c r="Q332" i="6"/>
  <c r="Q331" i="6"/>
  <c r="Q318" i="6"/>
  <c r="Q317" i="6"/>
  <c r="Q316" i="6"/>
  <c r="Q315" i="6"/>
  <c r="Q314" i="6"/>
  <c r="Q313" i="6"/>
  <c r="Q312" i="6"/>
  <c r="Q311" i="6"/>
  <c r="Q310" i="6"/>
  <c r="Q309" i="6"/>
  <c r="Q308" i="6"/>
  <c r="Q307" i="6"/>
  <c r="Q294" i="6"/>
  <c r="Q293" i="6"/>
  <c r="Q292" i="6"/>
  <c r="Q291" i="6"/>
  <c r="Q290" i="6"/>
  <c r="Q289" i="6"/>
  <c r="Q288" i="6"/>
  <c r="Q287" i="6"/>
  <c r="Q286" i="6"/>
  <c r="Q285" i="6"/>
  <c r="Q284" i="6"/>
  <c r="Q283" i="6"/>
  <c r="Q270" i="6"/>
  <c r="Q269" i="6"/>
  <c r="Q268" i="6"/>
  <c r="Q267" i="6"/>
  <c r="Q266" i="6"/>
  <c r="Q265" i="6"/>
  <c r="Q264" i="6"/>
  <c r="Q263" i="6"/>
  <c r="Q262" i="6"/>
  <c r="Q261" i="6"/>
  <c r="Q260" i="6"/>
  <c r="Q259" i="6"/>
  <c r="Q246" i="6"/>
  <c r="Q245" i="6"/>
  <c r="Q244" i="6"/>
  <c r="Q243" i="6"/>
  <c r="Q242" i="6"/>
  <c r="Q241" i="6"/>
  <c r="Q240" i="6"/>
  <c r="Q239" i="6"/>
  <c r="Q238" i="6"/>
  <c r="Q237" i="6"/>
  <c r="Q236" i="6"/>
  <c r="Q235" i="6"/>
  <c r="Q222" i="6"/>
  <c r="Q221" i="6"/>
  <c r="Q220" i="6"/>
  <c r="Q219" i="6"/>
  <c r="Q218" i="6"/>
  <c r="Q217" i="6"/>
  <c r="Q216" i="6"/>
  <c r="Q215" i="6"/>
  <c r="Q214" i="6"/>
  <c r="Q213" i="6"/>
  <c r="Q212" i="6"/>
  <c r="Q211" i="6"/>
  <c r="Q198" i="6"/>
  <c r="Q197" i="6"/>
  <c r="Q196" i="6"/>
  <c r="Q195" i="6"/>
  <c r="Q194" i="6"/>
  <c r="Q193" i="6"/>
  <c r="Q192" i="6"/>
  <c r="Q191" i="6"/>
  <c r="Q190" i="6"/>
  <c r="Q189" i="6"/>
  <c r="Q188" i="6"/>
  <c r="Q187" i="6"/>
  <c r="Q174" i="6"/>
  <c r="Q173" i="6"/>
  <c r="Q172" i="6"/>
  <c r="Q171" i="6"/>
  <c r="Q170" i="6"/>
  <c r="Q169" i="6"/>
  <c r="Q168" i="6"/>
  <c r="Q167" i="6"/>
  <c r="Q166" i="6"/>
  <c r="Q165" i="6"/>
  <c r="Q164" i="6"/>
  <c r="Q163" i="6"/>
  <c r="Q150" i="6"/>
  <c r="Q149" i="6"/>
  <c r="Q148" i="6"/>
  <c r="Q147" i="6"/>
  <c r="Q146" i="6"/>
  <c r="Q145" i="6"/>
  <c r="Q144" i="6"/>
  <c r="Q143" i="6"/>
  <c r="Q142" i="6"/>
  <c r="Q141" i="6"/>
  <c r="Q140" i="6"/>
  <c r="Q139" i="6"/>
  <c r="Q126" i="6"/>
  <c r="Q125" i="6"/>
  <c r="Q124" i="6"/>
  <c r="Q123" i="6"/>
  <c r="Q122" i="6"/>
  <c r="Q121" i="6"/>
  <c r="Q120" i="6"/>
  <c r="Q119" i="6"/>
  <c r="Q118" i="6"/>
  <c r="Q117" i="6"/>
  <c r="Q116" i="6"/>
  <c r="Q115" i="6"/>
  <c r="Q102" i="6"/>
  <c r="Q101" i="6"/>
  <c r="Q100" i="6"/>
  <c r="Q99" i="6"/>
  <c r="Q98" i="6"/>
  <c r="Q97" i="6"/>
  <c r="Q96" i="6"/>
  <c r="Q95" i="6"/>
  <c r="Q94" i="6"/>
  <c r="Q93" i="6"/>
  <c r="Q92" i="6"/>
  <c r="Q91" i="6"/>
  <c r="Q78" i="6"/>
  <c r="Q77" i="6"/>
  <c r="Q76" i="6"/>
  <c r="Q75" i="6"/>
  <c r="Q74" i="6"/>
  <c r="Q73" i="6"/>
  <c r="Q72" i="6"/>
  <c r="Q71" i="6"/>
  <c r="Q70" i="6"/>
  <c r="Q69" i="6"/>
  <c r="Q68" i="6"/>
  <c r="Q67" i="6"/>
  <c r="P667" i="6"/>
  <c r="P668" i="6" s="1"/>
  <c r="P669" i="6" s="1"/>
  <c r="P670" i="6" s="1"/>
  <c r="P671" i="6" s="1"/>
  <c r="P672" i="6" s="1"/>
  <c r="P673" i="6" s="1"/>
  <c r="P674" i="6" s="1"/>
  <c r="P675" i="6" s="1"/>
  <c r="P676" i="6" s="1"/>
  <c r="P677" i="6" s="1"/>
  <c r="P678" i="6" s="1"/>
  <c r="P679" i="6" s="1"/>
  <c r="P680" i="6" s="1"/>
  <c r="P681" i="6" s="1"/>
  <c r="P682" i="6" s="1"/>
  <c r="P683" i="6" s="1"/>
  <c r="P684" i="6" s="1"/>
  <c r="P685" i="6" s="1"/>
  <c r="P686" i="6" s="1"/>
  <c r="P687" i="6" s="1"/>
  <c r="P688" i="6" s="1"/>
  <c r="P689" i="6" s="1"/>
  <c r="P690" i="6" s="1"/>
  <c r="P535" i="6"/>
  <c r="P536" i="6" s="1"/>
  <c r="P537" i="6" s="1"/>
  <c r="P538" i="6" s="1"/>
  <c r="P539" i="6" s="1"/>
  <c r="P540" i="6" s="1"/>
  <c r="P541" i="6" s="1"/>
  <c r="P542" i="6" s="1"/>
  <c r="P543" i="6" s="1"/>
  <c r="P544" i="6" s="1"/>
  <c r="P545" i="6" s="1"/>
  <c r="P546" i="6" s="1"/>
  <c r="P547" i="6" s="1"/>
  <c r="P548" i="6" s="1"/>
  <c r="P549" i="6" s="1"/>
  <c r="P550" i="6" s="1"/>
  <c r="P551" i="6" s="1"/>
  <c r="P552" i="6" s="1"/>
  <c r="P553" i="6" s="1"/>
  <c r="P554" i="6" s="1"/>
  <c r="P555" i="6" s="1"/>
  <c r="P556" i="6" s="1"/>
  <c r="P557" i="6" s="1"/>
  <c r="P558" i="6" s="1"/>
  <c r="P559" i="6" s="1"/>
  <c r="P560" i="6" s="1"/>
  <c r="P561" i="6" s="1"/>
  <c r="P562" i="6" s="1"/>
  <c r="P563" i="6" s="1"/>
  <c r="P564" i="6" s="1"/>
  <c r="P565" i="6" s="1"/>
  <c r="P566" i="6" s="1"/>
  <c r="P567" i="6" s="1"/>
  <c r="P568" i="6" s="1"/>
  <c r="P569" i="6" s="1"/>
  <c r="P570" i="6" s="1"/>
  <c r="P571" i="6" s="1"/>
  <c r="P572" i="6" s="1"/>
  <c r="P573" i="6" s="1"/>
  <c r="P574" i="6" s="1"/>
  <c r="P575" i="6" s="1"/>
  <c r="P576" i="6" s="1"/>
  <c r="P577" i="6" s="1"/>
  <c r="P578" i="6" s="1"/>
  <c r="P579" i="6" s="1"/>
  <c r="P580" i="6" s="1"/>
  <c r="P581" i="6" s="1"/>
  <c r="P582" i="6" s="1"/>
  <c r="P583" i="6" s="1"/>
  <c r="P584" i="6" s="1"/>
  <c r="P585" i="6" s="1"/>
  <c r="P586" i="6" s="1"/>
  <c r="P587" i="6" s="1"/>
  <c r="P588" i="6" s="1"/>
  <c r="P589" i="6" s="1"/>
  <c r="P590" i="6" s="1"/>
  <c r="P591" i="6" s="1"/>
  <c r="P592" i="6" s="1"/>
  <c r="P593" i="6" s="1"/>
  <c r="P594" i="6" s="1"/>
  <c r="P595" i="6" s="1"/>
  <c r="P596" i="6" s="1"/>
  <c r="P597" i="6" s="1"/>
  <c r="P598" i="6" s="1"/>
  <c r="P599" i="6" s="1"/>
  <c r="P600" i="6" s="1"/>
  <c r="P601" i="6" s="1"/>
  <c r="P602" i="6" s="1"/>
  <c r="P603" i="6" s="1"/>
  <c r="P604" i="6" s="1"/>
  <c r="P605" i="6" s="1"/>
  <c r="P606" i="6" s="1"/>
  <c r="P607" i="6" s="1"/>
  <c r="P608" i="6" s="1"/>
  <c r="P609" i="6" s="1"/>
  <c r="P610" i="6" s="1"/>
  <c r="P611" i="6" s="1"/>
  <c r="P612" i="6" s="1"/>
  <c r="P613" i="6" s="1"/>
  <c r="P614" i="6" s="1"/>
  <c r="P615" i="6" s="1"/>
  <c r="P616" i="6" s="1"/>
  <c r="P617" i="6" s="1"/>
  <c r="P618" i="6" s="1"/>
  <c r="P619" i="6" s="1"/>
  <c r="P620" i="6" s="1"/>
  <c r="P621" i="6" s="1"/>
  <c r="P622" i="6" s="1"/>
  <c r="P623" i="6" s="1"/>
  <c r="P624" i="6" s="1"/>
  <c r="P625" i="6" s="1"/>
  <c r="P626" i="6" s="1"/>
  <c r="P627" i="6" s="1"/>
  <c r="P628" i="6" s="1"/>
  <c r="P629" i="6" s="1"/>
  <c r="P630" i="6" s="1"/>
  <c r="P631" i="6" s="1"/>
  <c r="P632" i="6" s="1"/>
  <c r="P633" i="6" s="1"/>
  <c r="P634" i="6" s="1"/>
  <c r="P635" i="6" s="1"/>
  <c r="P636" i="6" s="1"/>
  <c r="P637" i="6" s="1"/>
  <c r="P638" i="6" s="1"/>
  <c r="P639" i="6" s="1"/>
  <c r="P640" i="6" s="1"/>
  <c r="P641" i="6" s="1"/>
  <c r="P642" i="6" s="1"/>
  <c r="P643" i="6" s="1"/>
  <c r="P644" i="6" s="1"/>
  <c r="P645" i="6" s="1"/>
  <c r="P646" i="6" s="1"/>
  <c r="P647" i="6" s="1"/>
  <c r="P648" i="6" s="1"/>
  <c r="P649" i="6" s="1"/>
  <c r="P650" i="6" s="1"/>
  <c r="P651" i="6" s="1"/>
  <c r="P652" i="6" s="1"/>
  <c r="P653" i="6" s="1"/>
  <c r="P654" i="6" s="1"/>
  <c r="P655" i="6" s="1"/>
  <c r="P656" i="6" s="1"/>
  <c r="P657" i="6" s="1"/>
  <c r="P658" i="6" s="1"/>
  <c r="P659" i="6" s="1"/>
  <c r="P660" i="6" s="1"/>
  <c r="P661" i="6" s="1"/>
  <c r="P662" i="6" s="1"/>
  <c r="P663" i="6" s="1"/>
  <c r="P664" i="6" s="1"/>
  <c r="P665" i="6" s="1"/>
  <c r="P666" i="6" s="1"/>
  <c r="P403" i="6"/>
  <c r="P404" i="6" s="1"/>
  <c r="P405" i="6" s="1"/>
  <c r="P406" i="6" s="1"/>
  <c r="P407" i="6" s="1"/>
  <c r="P408" i="6" s="1"/>
  <c r="P409" i="6" s="1"/>
  <c r="P410" i="6" s="1"/>
  <c r="P411" i="6" s="1"/>
  <c r="P412" i="6" s="1"/>
  <c r="P413" i="6" s="1"/>
  <c r="P414" i="6" s="1"/>
  <c r="P415" i="6" s="1"/>
  <c r="P416" i="6" s="1"/>
  <c r="P417" i="6" s="1"/>
  <c r="P418" i="6" s="1"/>
  <c r="P419" i="6" s="1"/>
  <c r="P420" i="6" s="1"/>
  <c r="P421" i="6" s="1"/>
  <c r="P422" i="6" s="1"/>
  <c r="P423" i="6" s="1"/>
  <c r="P424" i="6" s="1"/>
  <c r="P425" i="6" s="1"/>
  <c r="P426" i="6" s="1"/>
  <c r="P427" i="6" s="1"/>
  <c r="P428" i="6" s="1"/>
  <c r="P429" i="6" s="1"/>
  <c r="P430" i="6" s="1"/>
  <c r="P431" i="6" s="1"/>
  <c r="P432" i="6" s="1"/>
  <c r="P433" i="6" s="1"/>
  <c r="P434" i="6" s="1"/>
  <c r="P435" i="6" s="1"/>
  <c r="P436" i="6" s="1"/>
  <c r="P437" i="6" s="1"/>
  <c r="P438" i="6" s="1"/>
  <c r="P439" i="6" s="1"/>
  <c r="P440" i="6" s="1"/>
  <c r="P441" i="6" s="1"/>
  <c r="P442" i="6" s="1"/>
  <c r="P443" i="6" s="1"/>
  <c r="P444" i="6" s="1"/>
  <c r="P445" i="6" s="1"/>
  <c r="P446" i="6" s="1"/>
  <c r="P447" i="6" s="1"/>
  <c r="P448" i="6" s="1"/>
  <c r="P449" i="6" s="1"/>
  <c r="P450" i="6" s="1"/>
  <c r="P451" i="6" s="1"/>
  <c r="P452" i="6" s="1"/>
  <c r="P453" i="6" s="1"/>
  <c r="P454" i="6" s="1"/>
  <c r="P455" i="6" s="1"/>
  <c r="P456" i="6" s="1"/>
  <c r="P457" i="6" s="1"/>
  <c r="P458" i="6" s="1"/>
  <c r="P459" i="6" s="1"/>
  <c r="P460" i="6" s="1"/>
  <c r="P461" i="6" s="1"/>
  <c r="P462" i="6" s="1"/>
  <c r="P463" i="6" s="1"/>
  <c r="P464" i="6" s="1"/>
  <c r="P465" i="6" s="1"/>
  <c r="P466" i="6" s="1"/>
  <c r="P467" i="6" s="1"/>
  <c r="P468" i="6" s="1"/>
  <c r="P469" i="6" s="1"/>
  <c r="P470" i="6" s="1"/>
  <c r="P471" i="6" s="1"/>
  <c r="P472" i="6" s="1"/>
  <c r="P473" i="6" s="1"/>
  <c r="P474" i="6" s="1"/>
  <c r="P475" i="6" s="1"/>
  <c r="P476" i="6" s="1"/>
  <c r="P477" i="6" s="1"/>
  <c r="P478" i="6" s="1"/>
  <c r="P479" i="6" s="1"/>
  <c r="P480" i="6" s="1"/>
  <c r="P481" i="6" s="1"/>
  <c r="P482" i="6" s="1"/>
  <c r="P483" i="6" s="1"/>
  <c r="P484" i="6" s="1"/>
  <c r="P485" i="6" s="1"/>
  <c r="P486" i="6" s="1"/>
  <c r="P487" i="6" s="1"/>
  <c r="P488" i="6" s="1"/>
  <c r="P489" i="6" s="1"/>
  <c r="P490" i="6" s="1"/>
  <c r="P491" i="6" s="1"/>
  <c r="P492" i="6" s="1"/>
  <c r="P493" i="6" s="1"/>
  <c r="P494" i="6" s="1"/>
  <c r="P495" i="6" s="1"/>
  <c r="P496" i="6" s="1"/>
  <c r="P497" i="6" s="1"/>
  <c r="P498" i="6" s="1"/>
  <c r="P499" i="6" s="1"/>
  <c r="P500" i="6" s="1"/>
  <c r="P501" i="6" s="1"/>
  <c r="P502" i="6" s="1"/>
  <c r="P503" i="6" s="1"/>
  <c r="P504" i="6" s="1"/>
  <c r="P505" i="6" s="1"/>
  <c r="P506" i="6" s="1"/>
  <c r="P507" i="6" s="1"/>
  <c r="P508" i="6" s="1"/>
  <c r="P509" i="6" s="1"/>
  <c r="P510" i="6" s="1"/>
  <c r="P511" i="6" s="1"/>
  <c r="P512" i="6" s="1"/>
  <c r="P513" i="6" s="1"/>
  <c r="P514" i="6" s="1"/>
  <c r="P515" i="6" s="1"/>
  <c r="P516" i="6" s="1"/>
  <c r="P517" i="6" s="1"/>
  <c r="P518" i="6" s="1"/>
  <c r="P519" i="6" s="1"/>
  <c r="P520" i="6" s="1"/>
  <c r="P521" i="6" s="1"/>
  <c r="P522" i="6" s="1"/>
  <c r="P523" i="6" s="1"/>
  <c r="P524" i="6" s="1"/>
  <c r="P525" i="6" s="1"/>
  <c r="P526" i="6" s="1"/>
  <c r="P527" i="6" s="1"/>
  <c r="P528" i="6" s="1"/>
  <c r="P529" i="6" s="1"/>
  <c r="P530" i="6" s="1"/>
  <c r="P531" i="6" s="1"/>
  <c r="P532" i="6" s="1"/>
  <c r="P533" i="6" s="1"/>
  <c r="P534" i="6" s="1"/>
  <c r="P271" i="6"/>
  <c r="P272" i="6" s="1"/>
  <c r="P273" i="6" s="1"/>
  <c r="P274" i="6" s="1"/>
  <c r="P275" i="6" s="1"/>
  <c r="P276" i="6" s="1"/>
  <c r="P277" i="6" s="1"/>
  <c r="P278" i="6" s="1"/>
  <c r="P279" i="6" s="1"/>
  <c r="P280" i="6" s="1"/>
  <c r="P281" i="6" s="1"/>
  <c r="P282" i="6" s="1"/>
  <c r="P283" i="6" s="1"/>
  <c r="P284" i="6" s="1"/>
  <c r="P285" i="6" s="1"/>
  <c r="P286" i="6" s="1"/>
  <c r="P287" i="6" s="1"/>
  <c r="P288" i="6" s="1"/>
  <c r="P289" i="6" s="1"/>
  <c r="P290" i="6" s="1"/>
  <c r="P291" i="6" s="1"/>
  <c r="P292" i="6" s="1"/>
  <c r="P293" i="6" s="1"/>
  <c r="P294" i="6" s="1"/>
  <c r="P295" i="6" s="1"/>
  <c r="P296" i="6" s="1"/>
  <c r="P297" i="6" s="1"/>
  <c r="P298" i="6" s="1"/>
  <c r="P299" i="6" s="1"/>
  <c r="P300" i="6" s="1"/>
  <c r="P301" i="6" s="1"/>
  <c r="P302" i="6" s="1"/>
  <c r="P303" i="6" s="1"/>
  <c r="P304" i="6" s="1"/>
  <c r="P305" i="6" s="1"/>
  <c r="P306" i="6" s="1"/>
  <c r="P307" i="6" s="1"/>
  <c r="P308" i="6" s="1"/>
  <c r="P309" i="6" s="1"/>
  <c r="P310" i="6" s="1"/>
  <c r="P311" i="6" s="1"/>
  <c r="P312" i="6" s="1"/>
  <c r="P313" i="6" s="1"/>
  <c r="P314" i="6" s="1"/>
  <c r="P315" i="6" s="1"/>
  <c r="P316" i="6" s="1"/>
  <c r="P317" i="6" s="1"/>
  <c r="P318" i="6" s="1"/>
  <c r="P319" i="6" s="1"/>
  <c r="P320" i="6" s="1"/>
  <c r="P321" i="6" s="1"/>
  <c r="P322" i="6" s="1"/>
  <c r="P323" i="6" s="1"/>
  <c r="P324" i="6" s="1"/>
  <c r="P325" i="6" s="1"/>
  <c r="P326" i="6" s="1"/>
  <c r="P327" i="6" s="1"/>
  <c r="P328" i="6" s="1"/>
  <c r="P329" i="6" s="1"/>
  <c r="P330" i="6" s="1"/>
  <c r="P331" i="6" s="1"/>
  <c r="P332" i="6" s="1"/>
  <c r="P333" i="6" s="1"/>
  <c r="P334" i="6" s="1"/>
  <c r="P335" i="6" s="1"/>
  <c r="P336" i="6" s="1"/>
  <c r="P337" i="6" s="1"/>
  <c r="P338" i="6" s="1"/>
  <c r="P339" i="6" s="1"/>
  <c r="P340" i="6" s="1"/>
  <c r="P341" i="6" s="1"/>
  <c r="P342" i="6" s="1"/>
  <c r="P343" i="6" s="1"/>
  <c r="P344" i="6" s="1"/>
  <c r="P345" i="6" s="1"/>
  <c r="P346" i="6" s="1"/>
  <c r="P347" i="6" s="1"/>
  <c r="P348" i="6" s="1"/>
  <c r="P349" i="6" s="1"/>
  <c r="P350" i="6" s="1"/>
  <c r="P351" i="6" s="1"/>
  <c r="P352" i="6" s="1"/>
  <c r="P353" i="6" s="1"/>
  <c r="P354" i="6" s="1"/>
  <c r="P355" i="6" s="1"/>
  <c r="P356" i="6" s="1"/>
  <c r="P357" i="6" s="1"/>
  <c r="P358" i="6" s="1"/>
  <c r="P359" i="6" s="1"/>
  <c r="P360" i="6" s="1"/>
  <c r="P361" i="6" s="1"/>
  <c r="P362" i="6" s="1"/>
  <c r="P363" i="6" s="1"/>
  <c r="P364" i="6" s="1"/>
  <c r="P365" i="6" s="1"/>
  <c r="P366" i="6" s="1"/>
  <c r="P367" i="6" s="1"/>
  <c r="P368" i="6" s="1"/>
  <c r="P369" i="6" s="1"/>
  <c r="P370" i="6" s="1"/>
  <c r="P371" i="6" s="1"/>
  <c r="P372" i="6" s="1"/>
  <c r="P373" i="6" s="1"/>
  <c r="P374" i="6" s="1"/>
  <c r="P375" i="6" s="1"/>
  <c r="P376" i="6" s="1"/>
  <c r="P377" i="6" s="1"/>
  <c r="P378" i="6" s="1"/>
  <c r="P379" i="6" s="1"/>
  <c r="P380" i="6" s="1"/>
  <c r="P381" i="6" s="1"/>
  <c r="P382" i="6" s="1"/>
  <c r="P383" i="6" s="1"/>
  <c r="P384" i="6" s="1"/>
  <c r="P385" i="6" s="1"/>
  <c r="P386" i="6" s="1"/>
  <c r="P387" i="6" s="1"/>
  <c r="P388" i="6" s="1"/>
  <c r="P389" i="6" s="1"/>
  <c r="P390" i="6" s="1"/>
  <c r="P391" i="6" s="1"/>
  <c r="P392" i="6" s="1"/>
  <c r="P393" i="6" s="1"/>
  <c r="P394" i="6" s="1"/>
  <c r="P395" i="6" s="1"/>
  <c r="P396" i="6" s="1"/>
  <c r="P397" i="6" s="1"/>
  <c r="P398" i="6" s="1"/>
  <c r="P399" i="6" s="1"/>
  <c r="P400" i="6" s="1"/>
  <c r="P401" i="6" s="1"/>
  <c r="P402" i="6" s="1"/>
  <c r="P139" i="6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P151" i="6" s="1"/>
  <c r="P152" i="6" s="1"/>
  <c r="P153" i="6" s="1"/>
  <c r="P154" i="6" s="1"/>
  <c r="P155" i="6" s="1"/>
  <c r="P156" i="6" s="1"/>
  <c r="P157" i="6" s="1"/>
  <c r="P158" i="6" s="1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P175" i="6" s="1"/>
  <c r="P176" i="6" s="1"/>
  <c r="P177" i="6" s="1"/>
  <c r="P178" i="6" s="1"/>
  <c r="P179" i="6" s="1"/>
  <c r="P180" i="6" s="1"/>
  <c r="P181" i="6" s="1"/>
  <c r="P182" i="6" s="1"/>
  <c r="P183" i="6" s="1"/>
  <c r="P184" i="6" s="1"/>
  <c r="P185" i="6" s="1"/>
  <c r="P186" i="6" s="1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P197" i="6" s="1"/>
  <c r="P198" i="6" s="1"/>
  <c r="P199" i="6" s="1"/>
  <c r="P200" i="6" s="1"/>
  <c r="P201" i="6" s="1"/>
  <c r="P202" i="6" s="1"/>
  <c r="P203" i="6" s="1"/>
  <c r="P204" i="6" s="1"/>
  <c r="P205" i="6" s="1"/>
  <c r="P206" i="6" s="1"/>
  <c r="P207" i="6" s="1"/>
  <c r="P208" i="6" s="1"/>
  <c r="P209" i="6" s="1"/>
  <c r="P210" i="6" s="1"/>
  <c r="P211" i="6" s="1"/>
  <c r="P212" i="6" s="1"/>
  <c r="P213" i="6" s="1"/>
  <c r="P214" i="6" s="1"/>
  <c r="P215" i="6" s="1"/>
  <c r="P216" i="6" s="1"/>
  <c r="P217" i="6" s="1"/>
  <c r="P218" i="6" s="1"/>
  <c r="P219" i="6" s="1"/>
  <c r="P220" i="6" s="1"/>
  <c r="P221" i="6" s="1"/>
  <c r="P222" i="6" s="1"/>
  <c r="P223" i="6" s="1"/>
  <c r="P224" i="6" s="1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P241" i="6" s="1"/>
  <c r="P242" i="6" s="1"/>
  <c r="P243" i="6" s="1"/>
  <c r="P244" i="6" s="1"/>
  <c r="P245" i="6" s="1"/>
  <c r="P246" i="6" s="1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P263" i="6" s="1"/>
  <c r="P264" i="6" s="1"/>
  <c r="P265" i="6" s="1"/>
  <c r="P266" i="6" s="1"/>
  <c r="P267" i="6" s="1"/>
  <c r="P268" i="6" s="1"/>
  <c r="P269" i="6" s="1"/>
  <c r="P270" i="6" s="1"/>
  <c r="Q54" i="6"/>
  <c r="Q53" i="6"/>
  <c r="Q52" i="6"/>
  <c r="Q51" i="6"/>
  <c r="Q50" i="6"/>
  <c r="Q49" i="6"/>
  <c r="Q48" i="6"/>
  <c r="Q47" i="6"/>
  <c r="Q46" i="6"/>
  <c r="Q45" i="6"/>
  <c r="Q44" i="6"/>
  <c r="Q43" i="6"/>
  <c r="Q30" i="6"/>
  <c r="Q29" i="6"/>
  <c r="Q28" i="6"/>
  <c r="Q27" i="6"/>
  <c r="Q26" i="6"/>
  <c r="Q25" i="6"/>
  <c r="Q24" i="6"/>
  <c r="Q23" i="6"/>
  <c r="Q22" i="6"/>
  <c r="Q21" i="6"/>
  <c r="Q20" i="6"/>
  <c r="Q19" i="6"/>
  <c r="P7" i="6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P65" i="6" s="1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P90" i="6" s="1"/>
  <c r="P91" i="6" s="1"/>
  <c r="P92" i="6" s="1"/>
  <c r="P93" i="6" s="1"/>
  <c r="P94" i="6" s="1"/>
  <c r="P95" i="6" s="1"/>
  <c r="P96" i="6" s="1"/>
  <c r="P97" i="6" s="1"/>
  <c r="P98" i="6" s="1"/>
  <c r="P99" i="6" s="1"/>
  <c r="P100" i="6" s="1"/>
  <c r="P101" i="6" s="1"/>
  <c r="P102" i="6" s="1"/>
  <c r="P103" i="6" s="1"/>
  <c r="P104" i="6" s="1"/>
  <c r="P105" i="6" s="1"/>
  <c r="P106" i="6" s="1"/>
  <c r="P107" i="6" s="1"/>
  <c r="P108" i="6" s="1"/>
  <c r="P109" i="6" s="1"/>
  <c r="P110" i="6" s="1"/>
  <c r="P111" i="6" s="1"/>
  <c r="P112" i="6" s="1"/>
  <c r="P113" i="6" s="1"/>
  <c r="P114" i="6" s="1"/>
  <c r="P115" i="6" s="1"/>
  <c r="P116" i="6" s="1"/>
  <c r="P117" i="6" s="1"/>
  <c r="P118" i="6" s="1"/>
  <c r="P119" i="6" s="1"/>
  <c r="P120" i="6" s="1"/>
  <c r="P121" i="6" s="1"/>
  <c r="P122" i="6" s="1"/>
  <c r="P123" i="6" s="1"/>
  <c r="P124" i="6" s="1"/>
  <c r="P125" i="6" s="1"/>
  <c r="P126" i="6" s="1"/>
  <c r="P127" i="6" s="1"/>
  <c r="P128" i="6" s="1"/>
  <c r="P129" i="6" s="1"/>
  <c r="P130" i="6" s="1"/>
  <c r="P131" i="6" s="1"/>
  <c r="P132" i="6" s="1"/>
  <c r="P133" i="6" s="1"/>
  <c r="P134" i="6" s="1"/>
  <c r="P135" i="6" s="1"/>
  <c r="P136" i="6" s="1"/>
  <c r="P137" i="6" s="1"/>
  <c r="P138" i="6" s="1"/>
  <c r="D8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7" i="1"/>
  <c r="D6" i="1"/>
  <c r="D5" i="1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2" i="5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G433" i="5" s="1"/>
  <c r="E434" i="5"/>
  <c r="E435" i="5"/>
  <c r="E436" i="5"/>
  <c r="G436" i="5" s="1"/>
  <c r="I436" i="5" s="1"/>
  <c r="E437" i="5"/>
  <c r="E438" i="5"/>
  <c r="E439" i="5"/>
  <c r="G439" i="5" s="1"/>
  <c r="J439" i="5" s="1"/>
  <c r="E440" i="5"/>
  <c r="E441" i="5"/>
  <c r="E442" i="5"/>
  <c r="G442" i="5" s="1"/>
  <c r="J442" i="5" s="1"/>
  <c r="E443" i="5"/>
  <c r="E444" i="5"/>
  <c r="E445" i="5"/>
  <c r="G445" i="5" s="1"/>
  <c r="I445" i="5" s="1"/>
  <c r="E446" i="5"/>
  <c r="E447" i="5"/>
  <c r="E448" i="5"/>
  <c r="G448" i="5" s="1"/>
  <c r="J448" i="5" s="1"/>
  <c r="E449" i="5"/>
  <c r="E450" i="5"/>
  <c r="E451" i="5"/>
  <c r="G451" i="5" s="1"/>
  <c r="J451" i="5" s="1"/>
  <c r="E452" i="5"/>
  <c r="E453" i="5"/>
  <c r="E454" i="5"/>
  <c r="G454" i="5" s="1"/>
  <c r="J454" i="5" s="1"/>
  <c r="E455" i="5"/>
  <c r="E456" i="5"/>
  <c r="E457" i="5"/>
  <c r="G457" i="5" s="1"/>
  <c r="I457" i="5" s="1"/>
  <c r="E458" i="5"/>
  <c r="E459" i="5"/>
  <c r="E460" i="5"/>
  <c r="G460" i="5" s="1"/>
  <c r="I460" i="5" s="1"/>
  <c r="E461" i="5"/>
  <c r="E462" i="5"/>
  <c r="E463" i="5"/>
  <c r="G463" i="5" s="1"/>
  <c r="J463" i="5" s="1"/>
  <c r="E464" i="5"/>
  <c r="E465" i="5"/>
  <c r="E466" i="5"/>
  <c r="G466" i="5" s="1"/>
  <c r="I466" i="5" s="1"/>
  <c r="E467" i="5"/>
  <c r="E468" i="5"/>
  <c r="E469" i="5"/>
  <c r="G469" i="5" s="1"/>
  <c r="I469" i="5" s="1"/>
  <c r="E470" i="5"/>
  <c r="E471" i="5"/>
  <c r="E472" i="5"/>
  <c r="G472" i="5" s="1"/>
  <c r="J472" i="5" s="1"/>
  <c r="E473" i="5"/>
  <c r="E474" i="5"/>
  <c r="E475" i="5"/>
  <c r="G475" i="5" s="1"/>
  <c r="J475" i="5" s="1"/>
  <c r="E476" i="5"/>
  <c r="E477" i="5"/>
  <c r="E478" i="5"/>
  <c r="G478" i="5" s="1"/>
  <c r="J478" i="5" s="1"/>
  <c r="E479" i="5"/>
  <c r="E480" i="5"/>
  <c r="E481" i="5"/>
  <c r="G481" i="5" s="1"/>
  <c r="I481" i="5" s="1"/>
  <c r="E482" i="5"/>
  <c r="E483" i="5"/>
  <c r="E484" i="5"/>
  <c r="G484" i="5" s="1"/>
  <c r="J484" i="5" s="1"/>
  <c r="E485" i="5"/>
  <c r="E486" i="5"/>
  <c r="E487" i="5"/>
  <c r="G487" i="5" s="1"/>
  <c r="I487" i="5" s="1"/>
  <c r="E488" i="5"/>
  <c r="E489" i="5"/>
  <c r="E490" i="5"/>
  <c r="G490" i="5" s="1"/>
  <c r="J490" i="5" s="1"/>
  <c r="E491" i="5"/>
  <c r="E492" i="5"/>
  <c r="E493" i="5"/>
  <c r="G493" i="5" s="1"/>
  <c r="I493" i="5" s="1"/>
  <c r="E494" i="5"/>
  <c r="E495" i="5"/>
  <c r="E496" i="5"/>
  <c r="G496" i="5" s="1"/>
  <c r="J496" i="5" s="1"/>
  <c r="E497" i="5"/>
  <c r="E498" i="5"/>
  <c r="E499" i="5"/>
  <c r="G499" i="5" s="1"/>
  <c r="H499" i="5" s="1"/>
  <c r="E500" i="5"/>
  <c r="E501" i="5"/>
  <c r="E502" i="5"/>
  <c r="G502" i="5" s="1"/>
  <c r="J502" i="5" s="1"/>
  <c r="E503" i="5"/>
  <c r="E504" i="5"/>
  <c r="E505" i="5"/>
  <c r="G505" i="5" s="1"/>
  <c r="I505" i="5" s="1"/>
  <c r="E506" i="5"/>
  <c r="E507" i="5"/>
  <c r="E508" i="5"/>
  <c r="G508" i="5" s="1"/>
  <c r="I508" i="5" s="1"/>
  <c r="E509" i="5"/>
  <c r="E510" i="5"/>
  <c r="E511" i="5"/>
  <c r="G511" i="5" s="1"/>
  <c r="I511" i="5" s="1"/>
  <c r="E512" i="5"/>
  <c r="E513" i="5"/>
  <c r="E514" i="5"/>
  <c r="G514" i="5" s="1"/>
  <c r="I514" i="5" s="1"/>
  <c r="E515" i="5"/>
  <c r="E516" i="5"/>
  <c r="E517" i="5"/>
  <c r="G517" i="5" s="1"/>
  <c r="I517" i="5" s="1"/>
  <c r="E518" i="5"/>
  <c r="E519" i="5"/>
  <c r="E520" i="5"/>
  <c r="G520" i="5" s="1"/>
  <c r="J520" i="5" s="1"/>
  <c r="E521" i="5"/>
  <c r="E522" i="5"/>
  <c r="E523" i="5"/>
  <c r="G523" i="5" s="1"/>
  <c r="J523" i="5" s="1"/>
  <c r="E524" i="5"/>
  <c r="E525" i="5"/>
  <c r="E526" i="5"/>
  <c r="G526" i="5" s="1"/>
  <c r="I526" i="5" s="1"/>
  <c r="E527" i="5"/>
  <c r="E528" i="5"/>
  <c r="E529" i="5"/>
  <c r="G529" i="5" s="1"/>
  <c r="I529" i="5" s="1"/>
  <c r="E530" i="5"/>
  <c r="E531" i="5"/>
  <c r="E532" i="5"/>
  <c r="G532" i="5" s="1"/>
  <c r="I532" i="5" s="1"/>
  <c r="E533" i="5"/>
  <c r="E534" i="5"/>
  <c r="E535" i="5"/>
  <c r="G535" i="5" s="1"/>
  <c r="I535" i="5" s="1"/>
  <c r="E536" i="5"/>
  <c r="E537" i="5"/>
  <c r="E538" i="5"/>
  <c r="G538" i="5" s="1"/>
  <c r="I538" i="5" s="1"/>
  <c r="E539" i="5"/>
  <c r="E540" i="5"/>
  <c r="E541" i="5"/>
  <c r="G541" i="5" s="1"/>
  <c r="I541" i="5" s="1"/>
  <c r="E542" i="5"/>
  <c r="E543" i="5"/>
  <c r="E544" i="5"/>
  <c r="G544" i="5" s="1"/>
  <c r="J544" i="5" s="1"/>
  <c r="E545" i="5"/>
  <c r="E546" i="5"/>
  <c r="E547" i="5"/>
  <c r="G547" i="5" s="1"/>
  <c r="I547" i="5" s="1"/>
  <c r="E548" i="5"/>
  <c r="E549" i="5"/>
  <c r="E550" i="5"/>
  <c r="G550" i="5" s="1"/>
  <c r="J550" i="5" s="1"/>
  <c r="E551" i="5"/>
  <c r="E552" i="5"/>
  <c r="E553" i="5"/>
  <c r="G553" i="5" s="1"/>
  <c r="I553" i="5" s="1"/>
  <c r="E554" i="5"/>
  <c r="E555" i="5"/>
  <c r="E556" i="5"/>
  <c r="G556" i="5" s="1"/>
  <c r="I556" i="5" s="1"/>
  <c r="E557" i="5"/>
  <c r="E558" i="5"/>
  <c r="E559" i="5"/>
  <c r="G559" i="5" s="1"/>
  <c r="J559" i="5" s="1"/>
  <c r="E560" i="5"/>
  <c r="E561" i="5"/>
  <c r="E562" i="5"/>
  <c r="G562" i="5" s="1"/>
  <c r="I562" i="5" s="1"/>
  <c r="E563" i="5"/>
  <c r="E564" i="5"/>
  <c r="E565" i="5"/>
  <c r="G565" i="5" s="1"/>
  <c r="I565" i="5" s="1"/>
  <c r="E566" i="5"/>
  <c r="E567" i="5"/>
  <c r="E568" i="5"/>
  <c r="G568" i="5" s="1"/>
  <c r="I568" i="5" s="1"/>
  <c r="E569" i="5"/>
  <c r="E570" i="5"/>
  <c r="E571" i="5"/>
  <c r="G571" i="5" s="1"/>
  <c r="J571" i="5" s="1"/>
  <c r="E572" i="5"/>
  <c r="E573" i="5"/>
  <c r="E574" i="5"/>
  <c r="G574" i="5" s="1"/>
  <c r="J574" i="5" s="1"/>
  <c r="E575" i="5"/>
  <c r="E576" i="5"/>
  <c r="E577" i="5"/>
  <c r="G577" i="5" s="1"/>
  <c r="J577" i="5" s="1"/>
  <c r="E578" i="5"/>
  <c r="E579" i="5"/>
  <c r="E580" i="5"/>
  <c r="G580" i="5" s="1"/>
  <c r="I580" i="5" s="1"/>
  <c r="E581" i="5"/>
  <c r="E582" i="5"/>
  <c r="E583" i="5"/>
  <c r="G583" i="5" s="1"/>
  <c r="J583" i="5" s="1"/>
  <c r="E584" i="5"/>
  <c r="E585" i="5"/>
  <c r="E586" i="5"/>
  <c r="G586" i="5" s="1"/>
  <c r="J586" i="5" s="1"/>
  <c r="E587" i="5"/>
  <c r="E588" i="5"/>
  <c r="E589" i="5"/>
  <c r="G589" i="5" s="1"/>
  <c r="J589" i="5" s="1"/>
  <c r="E590" i="5"/>
  <c r="E591" i="5"/>
  <c r="E592" i="5"/>
  <c r="G592" i="5" s="1"/>
  <c r="I592" i="5" s="1"/>
  <c r="E593" i="5"/>
  <c r="E594" i="5"/>
  <c r="E595" i="5"/>
  <c r="G595" i="5" s="1"/>
  <c r="J595" i="5" s="1"/>
  <c r="E596" i="5"/>
  <c r="E597" i="5"/>
  <c r="E598" i="5"/>
  <c r="G598" i="5" s="1"/>
  <c r="J598" i="5" s="1"/>
  <c r="E599" i="5"/>
  <c r="E600" i="5"/>
  <c r="E601" i="5"/>
  <c r="G601" i="5" s="1"/>
  <c r="J601" i="5" s="1"/>
  <c r="E602" i="5"/>
  <c r="E603" i="5"/>
  <c r="E604" i="5"/>
  <c r="G604" i="5" s="1"/>
  <c r="I604" i="5" s="1"/>
  <c r="E605" i="5"/>
  <c r="E606" i="5"/>
  <c r="E607" i="5"/>
  <c r="G607" i="5" s="1"/>
  <c r="I607" i="5" s="1"/>
  <c r="E608" i="5"/>
  <c r="E609" i="5"/>
  <c r="E610" i="5"/>
  <c r="G610" i="5" s="1"/>
  <c r="I610" i="5" s="1"/>
  <c r="E611" i="5"/>
  <c r="E612" i="5"/>
  <c r="E613" i="5"/>
  <c r="G613" i="5" s="1"/>
  <c r="I613" i="5" s="1"/>
  <c r="E614" i="5"/>
  <c r="E615" i="5"/>
  <c r="E616" i="5"/>
  <c r="G616" i="5" s="1"/>
  <c r="I616" i="5" s="1"/>
  <c r="E617" i="5"/>
  <c r="E618" i="5"/>
  <c r="E619" i="5"/>
  <c r="G619" i="5" s="1"/>
  <c r="I619" i="5" s="1"/>
  <c r="E620" i="5"/>
  <c r="E621" i="5"/>
  <c r="E622" i="5"/>
  <c r="G622" i="5" s="1"/>
  <c r="H622" i="5" s="1"/>
  <c r="E623" i="5"/>
  <c r="E624" i="5"/>
  <c r="E625" i="5"/>
  <c r="G625" i="5" s="1"/>
  <c r="I625" i="5" s="1"/>
  <c r="E626" i="5"/>
  <c r="E627" i="5"/>
  <c r="E628" i="5"/>
  <c r="G628" i="5" s="1"/>
  <c r="I628" i="5" s="1"/>
  <c r="E629" i="5"/>
  <c r="E630" i="5"/>
  <c r="E631" i="5"/>
  <c r="G631" i="5" s="1"/>
  <c r="J631" i="5" s="1"/>
  <c r="E632" i="5"/>
  <c r="E633" i="5"/>
  <c r="E634" i="5"/>
  <c r="G634" i="5" s="1"/>
  <c r="I634" i="5" s="1"/>
  <c r="E635" i="5"/>
  <c r="E636" i="5"/>
  <c r="E637" i="5"/>
  <c r="G637" i="5" s="1"/>
  <c r="I637" i="5" s="1"/>
  <c r="E638" i="5"/>
  <c r="E639" i="5"/>
  <c r="E640" i="5"/>
  <c r="G640" i="5" s="1"/>
  <c r="I640" i="5" s="1"/>
  <c r="E641" i="5"/>
  <c r="E642" i="5"/>
  <c r="E643" i="5"/>
  <c r="G643" i="5" s="1"/>
  <c r="I643" i="5" s="1"/>
  <c r="E644" i="5"/>
  <c r="E645" i="5"/>
  <c r="E646" i="5"/>
  <c r="G646" i="5" s="1"/>
  <c r="I646" i="5" s="1"/>
  <c r="E647" i="5"/>
  <c r="E648" i="5"/>
  <c r="E649" i="5"/>
  <c r="G649" i="5" s="1"/>
  <c r="J649" i="5" s="1"/>
  <c r="E650" i="5"/>
  <c r="E651" i="5"/>
  <c r="E652" i="5"/>
  <c r="G652" i="5" s="1"/>
  <c r="I652" i="5" s="1"/>
  <c r="E653" i="5"/>
  <c r="E654" i="5"/>
  <c r="E655" i="5"/>
  <c r="G655" i="5" s="1"/>
  <c r="I655" i="5" s="1"/>
  <c r="E656" i="5"/>
  <c r="E657" i="5"/>
  <c r="E658" i="5"/>
  <c r="G658" i="5" s="1"/>
  <c r="I658" i="5" s="1"/>
  <c r="E659" i="5"/>
  <c r="E660" i="5"/>
  <c r="E661" i="5"/>
  <c r="G661" i="5" s="1"/>
  <c r="J661" i="5" s="1"/>
  <c r="E662" i="5"/>
  <c r="E663" i="5"/>
  <c r="E664" i="5"/>
  <c r="G664" i="5" s="1"/>
  <c r="I664" i="5" s="1"/>
  <c r="E665" i="5"/>
  <c r="E666" i="5"/>
  <c r="E667" i="5"/>
  <c r="G667" i="5" s="1"/>
  <c r="I667" i="5" s="1"/>
  <c r="E668" i="5"/>
  <c r="E669" i="5"/>
  <c r="E670" i="5"/>
  <c r="G670" i="5" s="1"/>
  <c r="I670" i="5" s="1"/>
  <c r="E671" i="5"/>
  <c r="E672" i="5"/>
  <c r="E673" i="5"/>
  <c r="G673" i="5" s="1"/>
  <c r="J673" i="5" s="1"/>
  <c r="E674" i="5"/>
  <c r="E675" i="5"/>
  <c r="E676" i="5"/>
  <c r="G676" i="5" s="1"/>
  <c r="I676" i="5" s="1"/>
  <c r="E677" i="5"/>
  <c r="E678" i="5"/>
  <c r="E679" i="5"/>
  <c r="G679" i="5" s="1"/>
  <c r="J679" i="5" s="1"/>
  <c r="E680" i="5"/>
  <c r="E681" i="5"/>
  <c r="E682" i="5"/>
  <c r="G682" i="5" s="1"/>
  <c r="I682" i="5" s="1"/>
  <c r="E683" i="5"/>
  <c r="E684" i="5"/>
  <c r="E685" i="5"/>
  <c r="G685" i="5" s="1"/>
  <c r="J685" i="5" s="1"/>
  <c r="E2" i="5"/>
  <c r="G2" i="5" s="1"/>
  <c r="J433" i="5"/>
  <c r="I433" i="5"/>
  <c r="J445" i="5"/>
  <c r="J469" i="5"/>
  <c r="J481" i="5"/>
  <c r="I502" i="5"/>
  <c r="J526" i="5"/>
  <c r="H433" i="5"/>
  <c r="H445" i="5"/>
  <c r="H457" i="5"/>
  <c r="H469" i="5"/>
  <c r="H481" i="5"/>
  <c r="H493" i="5"/>
  <c r="H517" i="5"/>
  <c r="H66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F48" i="2"/>
  <c r="G48" i="2"/>
  <c r="F49" i="2"/>
  <c r="G49" i="2"/>
  <c r="F50" i="2"/>
  <c r="G50" i="2"/>
  <c r="F51" i="2"/>
  <c r="G51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59" i="2"/>
  <c r="G59" i="2"/>
  <c r="F60" i="2"/>
  <c r="G60" i="2"/>
  <c r="F61" i="2"/>
  <c r="G61" i="2"/>
  <c r="F62" i="2"/>
  <c r="G62" i="2"/>
  <c r="F63" i="2"/>
  <c r="G63" i="2"/>
  <c r="F64" i="2"/>
  <c r="G64" i="2"/>
  <c r="F8" i="2"/>
  <c r="G8" i="2"/>
  <c r="K460" i="5"/>
  <c r="D66" i="2"/>
  <c r="F66" i="2" l="1"/>
  <c r="H577" i="5"/>
  <c r="J541" i="5"/>
  <c r="I451" i="5"/>
  <c r="K448" i="5"/>
  <c r="H505" i="5"/>
  <c r="J517" i="5"/>
  <c r="H529" i="5"/>
  <c r="J505" i="5"/>
  <c r="I478" i="5"/>
  <c r="I550" i="5"/>
  <c r="J514" i="5"/>
  <c r="I454" i="5"/>
  <c r="I490" i="5"/>
  <c r="J466" i="5"/>
  <c r="I442" i="5"/>
  <c r="G66" i="2"/>
  <c r="H541" i="5"/>
  <c r="K556" i="5"/>
  <c r="H439" i="5"/>
  <c r="J511" i="5"/>
  <c r="J499" i="5"/>
  <c r="J613" i="5"/>
  <c r="H511" i="5"/>
  <c r="I499" i="5"/>
  <c r="H487" i="5"/>
  <c r="I463" i="5"/>
  <c r="K532" i="5"/>
  <c r="H463" i="5"/>
  <c r="H553" i="5"/>
  <c r="J565" i="5"/>
  <c r="I523" i="5"/>
  <c r="I589" i="5"/>
  <c r="J553" i="5"/>
  <c r="H637" i="5"/>
  <c r="H601" i="5"/>
  <c r="H589" i="5"/>
  <c r="H646" i="5"/>
  <c r="H559" i="5"/>
  <c r="J625" i="5"/>
  <c r="H685" i="5"/>
  <c r="I598" i="5"/>
  <c r="J508" i="5"/>
  <c r="H634" i="5"/>
  <c r="I574" i="5"/>
  <c r="K676" i="5"/>
  <c r="H661" i="5"/>
  <c r="H625" i="5"/>
  <c r="H565" i="5"/>
  <c r="H535" i="5"/>
  <c r="I601" i="5"/>
  <c r="I577" i="5"/>
  <c r="J634" i="5"/>
  <c r="K580" i="5"/>
  <c r="K484" i="5"/>
  <c r="H547" i="5"/>
  <c r="H523" i="5"/>
  <c r="H475" i="5"/>
  <c r="H451" i="5"/>
  <c r="J487" i="5"/>
  <c r="I439" i="5"/>
  <c r="K652" i="5"/>
  <c r="K508" i="5"/>
  <c r="K436" i="5"/>
  <c r="H583" i="5"/>
  <c r="I475" i="5"/>
  <c r="H673" i="5"/>
  <c r="K604" i="5"/>
  <c r="H598" i="5"/>
  <c r="H574" i="5"/>
  <c r="J682" i="5"/>
  <c r="I586" i="5"/>
  <c r="J562" i="5"/>
  <c r="J538" i="5"/>
  <c r="I583" i="5"/>
  <c r="H607" i="5"/>
  <c r="H571" i="5"/>
  <c r="I571" i="5"/>
  <c r="J532" i="5"/>
  <c r="K628" i="5"/>
  <c r="H619" i="5"/>
  <c r="H595" i="5"/>
  <c r="J535" i="5"/>
  <c r="H631" i="5"/>
  <c r="J658" i="5"/>
  <c r="K664" i="5"/>
  <c r="K616" i="5"/>
  <c r="K568" i="5"/>
  <c r="K520" i="5"/>
  <c r="K472" i="5"/>
  <c r="H682" i="5"/>
  <c r="H658" i="5"/>
  <c r="H610" i="5"/>
  <c r="H562" i="5"/>
  <c r="H550" i="5"/>
  <c r="H538" i="5"/>
  <c r="H526" i="5"/>
  <c r="H514" i="5"/>
  <c r="H502" i="5"/>
  <c r="H490" i="5"/>
  <c r="H478" i="5"/>
  <c r="H466" i="5"/>
  <c r="H454" i="5"/>
  <c r="H442" i="5"/>
  <c r="J622" i="5"/>
  <c r="J568" i="5"/>
  <c r="I472" i="5"/>
  <c r="J670" i="5"/>
  <c r="J646" i="5"/>
  <c r="I622" i="5"/>
  <c r="J610" i="5"/>
  <c r="K640" i="5"/>
  <c r="K592" i="5"/>
  <c r="K544" i="5"/>
  <c r="K496" i="5"/>
  <c r="H670" i="5"/>
  <c r="H586" i="5"/>
  <c r="H556" i="5"/>
  <c r="H544" i="5"/>
  <c r="H532" i="5"/>
  <c r="H520" i="5"/>
  <c r="H508" i="5"/>
  <c r="H496" i="5"/>
  <c r="H484" i="5"/>
  <c r="H472" i="5"/>
  <c r="H460" i="5"/>
  <c r="H448" i="5"/>
  <c r="H436" i="5"/>
  <c r="J460" i="5"/>
  <c r="J436" i="5"/>
  <c r="H652" i="5"/>
  <c r="J607" i="5"/>
  <c r="J547" i="5"/>
  <c r="H649" i="5"/>
  <c r="H613" i="5"/>
  <c r="J556" i="5"/>
  <c r="J529" i="5"/>
  <c r="I520" i="5"/>
  <c r="J493" i="5"/>
  <c r="I484" i="5"/>
  <c r="J457" i="5"/>
  <c r="H664" i="5"/>
  <c r="H676" i="5"/>
  <c r="H640" i="5"/>
  <c r="H628" i="5"/>
  <c r="H616" i="5"/>
  <c r="H604" i="5"/>
  <c r="H592" i="5"/>
  <c r="H580" i="5"/>
  <c r="H568" i="5"/>
  <c r="I673" i="5"/>
  <c r="I544" i="5"/>
  <c r="I496" i="5"/>
  <c r="I448" i="5"/>
  <c r="J655" i="5"/>
  <c r="J643" i="5"/>
  <c r="H679" i="5"/>
  <c r="H667" i="5"/>
  <c r="H655" i="5"/>
  <c r="H643" i="5"/>
  <c r="I631" i="5"/>
  <c r="J604" i="5"/>
  <c r="I595" i="5"/>
  <c r="I559" i="5"/>
  <c r="J676" i="5"/>
  <c r="I661" i="5"/>
  <c r="I685" i="5"/>
  <c r="I649" i="5"/>
  <c r="J637" i="5"/>
  <c r="I679" i="5"/>
  <c r="J667" i="5"/>
  <c r="J619" i="5"/>
  <c r="J616" i="5"/>
  <c r="J592" i="5"/>
  <c r="J652" i="5"/>
  <c r="J664" i="5"/>
  <c r="J628" i="5"/>
  <c r="J580" i="5"/>
  <c r="J640" i="5"/>
  <c r="G684" i="5"/>
  <c r="J684" i="5" s="1"/>
  <c r="G683" i="5"/>
  <c r="J683" i="5" s="1"/>
  <c r="G681" i="5"/>
  <c r="J681" i="5" s="1"/>
  <c r="G680" i="5"/>
  <c r="J680" i="5" s="1"/>
  <c r="G678" i="5"/>
  <c r="K678" i="5" s="1"/>
  <c r="G677" i="5"/>
  <c r="K677" i="5" s="1"/>
  <c r="G675" i="5"/>
  <c r="J675" i="5" s="1"/>
  <c r="G674" i="5"/>
  <c r="J674" i="5" s="1"/>
  <c r="G672" i="5"/>
  <c r="J672" i="5" s="1"/>
  <c r="G671" i="5"/>
  <c r="J671" i="5" s="1"/>
  <c r="G669" i="5"/>
  <c r="J669" i="5" s="1"/>
  <c r="G668" i="5"/>
  <c r="J668" i="5" s="1"/>
  <c r="G666" i="5"/>
  <c r="K666" i="5" s="1"/>
  <c r="G665" i="5"/>
  <c r="K665" i="5" s="1"/>
  <c r="G663" i="5"/>
  <c r="J663" i="5" s="1"/>
  <c r="G662" i="5"/>
  <c r="J662" i="5" s="1"/>
  <c r="G660" i="5"/>
  <c r="J660" i="5" s="1"/>
  <c r="G659" i="5"/>
  <c r="J659" i="5" s="1"/>
  <c r="G657" i="5"/>
  <c r="J657" i="5" s="1"/>
  <c r="G656" i="5"/>
  <c r="J656" i="5" s="1"/>
  <c r="G654" i="5"/>
  <c r="K654" i="5" s="1"/>
  <c r="G653" i="5"/>
  <c r="K653" i="5" s="1"/>
  <c r="G651" i="5"/>
  <c r="J651" i="5" s="1"/>
  <c r="G650" i="5"/>
  <c r="J650" i="5" s="1"/>
  <c r="G648" i="5"/>
  <c r="J648" i="5" s="1"/>
  <c r="G647" i="5"/>
  <c r="J647" i="5" s="1"/>
  <c r="G645" i="5"/>
  <c r="J645" i="5" s="1"/>
  <c r="G644" i="5"/>
  <c r="J644" i="5" s="1"/>
  <c r="G642" i="5"/>
  <c r="K642" i="5" s="1"/>
  <c r="G641" i="5"/>
  <c r="K641" i="5" s="1"/>
  <c r="G639" i="5"/>
  <c r="J639" i="5" s="1"/>
  <c r="G638" i="5"/>
  <c r="J638" i="5" s="1"/>
  <c r="G636" i="5"/>
  <c r="J636" i="5" s="1"/>
  <c r="G635" i="5"/>
  <c r="J635" i="5" s="1"/>
  <c r="G633" i="5"/>
  <c r="J633" i="5" s="1"/>
  <c r="G632" i="5"/>
  <c r="J632" i="5" s="1"/>
  <c r="G630" i="5"/>
  <c r="K630" i="5" s="1"/>
  <c r="G629" i="5"/>
  <c r="K629" i="5" s="1"/>
  <c r="G627" i="5"/>
  <c r="J627" i="5" s="1"/>
  <c r="G626" i="5"/>
  <c r="J626" i="5" s="1"/>
  <c r="G624" i="5"/>
  <c r="J624" i="5" s="1"/>
  <c r="G623" i="5"/>
  <c r="J623" i="5" s="1"/>
  <c r="G621" i="5"/>
  <c r="J621" i="5" s="1"/>
  <c r="G620" i="5"/>
  <c r="J620" i="5" s="1"/>
  <c r="G618" i="5"/>
  <c r="K618" i="5" s="1"/>
  <c r="G617" i="5"/>
  <c r="K617" i="5" s="1"/>
  <c r="G615" i="5"/>
  <c r="J615" i="5" s="1"/>
  <c r="G614" i="5"/>
  <c r="J614" i="5" s="1"/>
  <c r="G612" i="5"/>
  <c r="J612" i="5" s="1"/>
  <c r="G611" i="5"/>
  <c r="J611" i="5" s="1"/>
  <c r="G609" i="5"/>
  <c r="J609" i="5" s="1"/>
  <c r="G608" i="5"/>
  <c r="J608" i="5" s="1"/>
  <c r="G606" i="5"/>
  <c r="K606" i="5" s="1"/>
  <c r="G605" i="5"/>
  <c r="K605" i="5" s="1"/>
  <c r="G603" i="5"/>
  <c r="J603" i="5" s="1"/>
  <c r="G602" i="5"/>
  <c r="J602" i="5" s="1"/>
  <c r="G600" i="5"/>
  <c r="J600" i="5" s="1"/>
  <c r="G599" i="5"/>
  <c r="J599" i="5" s="1"/>
  <c r="G597" i="5"/>
  <c r="J597" i="5" s="1"/>
  <c r="G596" i="5"/>
  <c r="J596" i="5" s="1"/>
  <c r="G594" i="5"/>
  <c r="K594" i="5" s="1"/>
  <c r="G593" i="5"/>
  <c r="K593" i="5" s="1"/>
  <c r="G591" i="5"/>
  <c r="J591" i="5" s="1"/>
  <c r="G590" i="5"/>
  <c r="J590" i="5" s="1"/>
  <c r="G588" i="5"/>
  <c r="J588" i="5" s="1"/>
  <c r="G587" i="5"/>
  <c r="J587" i="5" s="1"/>
  <c r="G585" i="5"/>
  <c r="J585" i="5" s="1"/>
  <c r="G584" i="5"/>
  <c r="J584" i="5" s="1"/>
  <c r="G582" i="5"/>
  <c r="K582" i="5" s="1"/>
  <c r="G581" i="5"/>
  <c r="K581" i="5" s="1"/>
  <c r="G579" i="5"/>
  <c r="J579" i="5" s="1"/>
  <c r="G578" i="5"/>
  <c r="J578" i="5" s="1"/>
  <c r="G576" i="5"/>
  <c r="J576" i="5" s="1"/>
  <c r="G575" i="5"/>
  <c r="J575" i="5" s="1"/>
  <c r="G573" i="5"/>
  <c r="J573" i="5" s="1"/>
  <c r="G572" i="5"/>
  <c r="J572" i="5" s="1"/>
  <c r="G570" i="5"/>
  <c r="K570" i="5" s="1"/>
  <c r="G569" i="5"/>
  <c r="K569" i="5" s="1"/>
  <c r="G567" i="5"/>
  <c r="J567" i="5" s="1"/>
  <c r="G566" i="5"/>
  <c r="J566" i="5" s="1"/>
  <c r="G564" i="5"/>
  <c r="J564" i="5" s="1"/>
  <c r="G563" i="5"/>
  <c r="J563" i="5" s="1"/>
  <c r="G561" i="5"/>
  <c r="J561" i="5" s="1"/>
  <c r="G560" i="5"/>
  <c r="J560" i="5" s="1"/>
  <c r="G558" i="5"/>
  <c r="K558" i="5" s="1"/>
  <c r="G557" i="5"/>
  <c r="K557" i="5" s="1"/>
  <c r="G555" i="5"/>
  <c r="J555" i="5" s="1"/>
  <c r="G554" i="5"/>
  <c r="J554" i="5" s="1"/>
  <c r="G552" i="5"/>
  <c r="J552" i="5" s="1"/>
  <c r="G551" i="5"/>
  <c r="J551" i="5" s="1"/>
  <c r="G549" i="5"/>
  <c r="J549" i="5" s="1"/>
  <c r="G548" i="5"/>
  <c r="J548" i="5" s="1"/>
  <c r="G546" i="5"/>
  <c r="K546" i="5" s="1"/>
  <c r="G545" i="5"/>
  <c r="K545" i="5" s="1"/>
  <c r="G543" i="5"/>
  <c r="J543" i="5" s="1"/>
  <c r="G542" i="5"/>
  <c r="J542" i="5" s="1"/>
  <c r="G540" i="5"/>
  <c r="J540" i="5" s="1"/>
  <c r="G539" i="5"/>
  <c r="J539" i="5" s="1"/>
  <c r="G537" i="5"/>
  <c r="J537" i="5" s="1"/>
  <c r="G536" i="5"/>
  <c r="J536" i="5" s="1"/>
  <c r="G534" i="5"/>
  <c r="K534" i="5" s="1"/>
  <c r="G533" i="5"/>
  <c r="K533" i="5" s="1"/>
  <c r="G531" i="5"/>
  <c r="J531" i="5" s="1"/>
  <c r="G530" i="5"/>
  <c r="J530" i="5" s="1"/>
  <c r="G528" i="5"/>
  <c r="J528" i="5" s="1"/>
  <c r="G527" i="5"/>
  <c r="J527" i="5" s="1"/>
  <c r="G525" i="5"/>
  <c r="J525" i="5" s="1"/>
  <c r="G524" i="5"/>
  <c r="J524" i="5" s="1"/>
  <c r="G522" i="5"/>
  <c r="K522" i="5" s="1"/>
  <c r="G521" i="5"/>
  <c r="K521" i="5" s="1"/>
  <c r="G519" i="5"/>
  <c r="J519" i="5" s="1"/>
  <c r="G518" i="5"/>
  <c r="J518" i="5" s="1"/>
  <c r="G516" i="5"/>
  <c r="J516" i="5" s="1"/>
  <c r="G515" i="5"/>
  <c r="J515" i="5" s="1"/>
  <c r="G513" i="5"/>
  <c r="J513" i="5" s="1"/>
  <c r="G512" i="5"/>
  <c r="J512" i="5" s="1"/>
  <c r="G510" i="5"/>
  <c r="K510" i="5" s="1"/>
  <c r="G509" i="5"/>
  <c r="K509" i="5" s="1"/>
  <c r="G507" i="5"/>
  <c r="J507" i="5" s="1"/>
  <c r="G506" i="5"/>
  <c r="J506" i="5" s="1"/>
  <c r="G504" i="5"/>
  <c r="J504" i="5" s="1"/>
  <c r="G503" i="5"/>
  <c r="J503" i="5" s="1"/>
  <c r="G501" i="5"/>
  <c r="J501" i="5" s="1"/>
  <c r="G500" i="5"/>
  <c r="J500" i="5" s="1"/>
  <c r="G498" i="5"/>
  <c r="K498" i="5" s="1"/>
  <c r="G497" i="5"/>
  <c r="K497" i="5" s="1"/>
  <c r="G495" i="5"/>
  <c r="J495" i="5" s="1"/>
  <c r="G494" i="5"/>
  <c r="J494" i="5" s="1"/>
  <c r="G492" i="5"/>
  <c r="J492" i="5" s="1"/>
  <c r="G491" i="5"/>
  <c r="J491" i="5" s="1"/>
  <c r="G489" i="5"/>
  <c r="J489" i="5" s="1"/>
  <c r="G488" i="5"/>
  <c r="J488" i="5" s="1"/>
  <c r="G486" i="5"/>
  <c r="K486" i="5" s="1"/>
  <c r="G485" i="5"/>
  <c r="K485" i="5" s="1"/>
  <c r="G483" i="5"/>
  <c r="J483" i="5" s="1"/>
  <c r="G482" i="5"/>
  <c r="J482" i="5" s="1"/>
  <c r="G480" i="5"/>
  <c r="J480" i="5" s="1"/>
  <c r="G479" i="5"/>
  <c r="J479" i="5" s="1"/>
  <c r="G477" i="5"/>
  <c r="J477" i="5" s="1"/>
  <c r="G476" i="5"/>
  <c r="J476" i="5" s="1"/>
  <c r="G474" i="5"/>
  <c r="K474" i="5" s="1"/>
  <c r="G473" i="5"/>
  <c r="K473" i="5" s="1"/>
  <c r="G471" i="5"/>
  <c r="J471" i="5" s="1"/>
  <c r="G470" i="5"/>
  <c r="J470" i="5" s="1"/>
  <c r="G468" i="5"/>
  <c r="J468" i="5" s="1"/>
  <c r="G467" i="5"/>
  <c r="J467" i="5" s="1"/>
  <c r="G465" i="5"/>
  <c r="J465" i="5" s="1"/>
  <c r="G464" i="5"/>
  <c r="J464" i="5" s="1"/>
  <c r="G462" i="5"/>
  <c r="K462" i="5" s="1"/>
  <c r="G461" i="5"/>
  <c r="K461" i="5" s="1"/>
  <c r="G459" i="5"/>
  <c r="J459" i="5" s="1"/>
  <c r="G458" i="5"/>
  <c r="J458" i="5" s="1"/>
  <c r="G456" i="5"/>
  <c r="J456" i="5" s="1"/>
  <c r="G455" i="5"/>
  <c r="J455" i="5" s="1"/>
  <c r="G453" i="5"/>
  <c r="J453" i="5" s="1"/>
  <c r="G452" i="5"/>
  <c r="J452" i="5" s="1"/>
  <c r="G450" i="5"/>
  <c r="K450" i="5" s="1"/>
  <c r="G449" i="5"/>
  <c r="K449" i="5" s="1"/>
  <c r="G447" i="5"/>
  <c r="J447" i="5" s="1"/>
  <c r="G446" i="5"/>
  <c r="J446" i="5" s="1"/>
  <c r="G444" i="5"/>
  <c r="J444" i="5" s="1"/>
  <c r="G443" i="5"/>
  <c r="J443" i="5" s="1"/>
  <c r="G441" i="5"/>
  <c r="J441" i="5" s="1"/>
  <c r="G440" i="5"/>
  <c r="J440" i="5" s="1"/>
  <c r="G438" i="5"/>
  <c r="K438" i="5" s="1"/>
  <c r="G437" i="5"/>
  <c r="K437" i="5" s="1"/>
  <c r="G435" i="5"/>
  <c r="J435" i="5" s="1"/>
  <c r="G434" i="5"/>
  <c r="J434" i="5" s="1"/>
  <c r="G432" i="5"/>
  <c r="J432" i="5" s="1"/>
  <c r="G431" i="5"/>
  <c r="J431" i="5" s="1"/>
  <c r="G430" i="5"/>
  <c r="G429" i="5"/>
  <c r="J429" i="5" s="1"/>
  <c r="G428" i="5"/>
  <c r="J428" i="5" s="1"/>
  <c r="G427" i="5"/>
  <c r="G426" i="5"/>
  <c r="K426" i="5" s="1"/>
  <c r="G425" i="5"/>
  <c r="K425" i="5" s="1"/>
  <c r="G424" i="5"/>
  <c r="G423" i="5"/>
  <c r="J423" i="5" s="1"/>
  <c r="G422" i="5"/>
  <c r="J422" i="5" s="1"/>
  <c r="G421" i="5"/>
  <c r="G420" i="5"/>
  <c r="J420" i="5" s="1"/>
  <c r="G419" i="5"/>
  <c r="J419" i="5" s="1"/>
  <c r="G418" i="5"/>
  <c r="G417" i="5"/>
  <c r="J417" i="5" s="1"/>
  <c r="G416" i="5"/>
  <c r="J416" i="5" s="1"/>
  <c r="G415" i="5"/>
  <c r="G414" i="5"/>
  <c r="K414" i="5" s="1"/>
  <c r="G413" i="5"/>
  <c r="K413" i="5" s="1"/>
  <c r="G412" i="5"/>
  <c r="G411" i="5"/>
  <c r="J411" i="5" s="1"/>
  <c r="G410" i="5"/>
  <c r="J410" i="5" s="1"/>
  <c r="G409" i="5"/>
  <c r="G408" i="5"/>
  <c r="J408" i="5" s="1"/>
  <c r="G407" i="5"/>
  <c r="J407" i="5" s="1"/>
  <c r="G406" i="5"/>
  <c r="G405" i="5"/>
  <c r="J405" i="5" s="1"/>
  <c r="G404" i="5"/>
  <c r="J404" i="5" s="1"/>
  <c r="G403" i="5"/>
  <c r="G402" i="5"/>
  <c r="K402" i="5" s="1"/>
  <c r="G401" i="5"/>
  <c r="K401" i="5" s="1"/>
  <c r="G400" i="5"/>
  <c r="G399" i="5"/>
  <c r="J399" i="5" s="1"/>
  <c r="G398" i="5"/>
  <c r="J398" i="5" s="1"/>
  <c r="G397" i="5"/>
  <c r="G396" i="5"/>
  <c r="J396" i="5" s="1"/>
  <c r="G395" i="5"/>
  <c r="J395" i="5" s="1"/>
  <c r="G394" i="5"/>
  <c r="G393" i="5"/>
  <c r="J393" i="5" s="1"/>
  <c r="G392" i="5"/>
  <c r="J392" i="5" s="1"/>
  <c r="G391" i="5"/>
  <c r="G390" i="5"/>
  <c r="K390" i="5" s="1"/>
  <c r="G389" i="5"/>
  <c r="K389" i="5" s="1"/>
  <c r="G388" i="5"/>
  <c r="G387" i="5"/>
  <c r="J387" i="5" s="1"/>
  <c r="G386" i="5"/>
  <c r="J386" i="5" s="1"/>
  <c r="G385" i="5"/>
  <c r="G384" i="5"/>
  <c r="J384" i="5" s="1"/>
  <c r="G383" i="5"/>
  <c r="J383" i="5" s="1"/>
  <c r="G382" i="5"/>
  <c r="G381" i="5"/>
  <c r="J381" i="5" s="1"/>
  <c r="G380" i="5"/>
  <c r="J380" i="5" s="1"/>
  <c r="G379" i="5"/>
  <c r="G378" i="5"/>
  <c r="K378" i="5" s="1"/>
  <c r="G377" i="5"/>
  <c r="K377" i="5" s="1"/>
  <c r="G376" i="5"/>
  <c r="G375" i="5"/>
  <c r="J375" i="5" s="1"/>
  <c r="G374" i="5"/>
  <c r="J374" i="5" s="1"/>
  <c r="G373" i="5"/>
  <c r="G372" i="5"/>
  <c r="J372" i="5" s="1"/>
  <c r="G371" i="5"/>
  <c r="J371" i="5" s="1"/>
  <c r="G370" i="5"/>
  <c r="G369" i="5"/>
  <c r="J369" i="5" s="1"/>
  <c r="G368" i="5"/>
  <c r="J368" i="5" s="1"/>
  <c r="G367" i="5"/>
  <c r="G366" i="5"/>
  <c r="K366" i="5" s="1"/>
  <c r="G365" i="5"/>
  <c r="K365" i="5" s="1"/>
  <c r="G364" i="5"/>
  <c r="G363" i="5"/>
  <c r="J363" i="5" s="1"/>
  <c r="G362" i="5"/>
  <c r="J362" i="5" s="1"/>
  <c r="G361" i="5"/>
  <c r="G360" i="5"/>
  <c r="J360" i="5" s="1"/>
  <c r="G359" i="5"/>
  <c r="J359" i="5" s="1"/>
  <c r="G358" i="5"/>
  <c r="G357" i="5"/>
  <c r="J357" i="5" s="1"/>
  <c r="G356" i="5"/>
  <c r="J356" i="5" s="1"/>
  <c r="G355" i="5"/>
  <c r="G354" i="5"/>
  <c r="K354" i="5" s="1"/>
  <c r="G353" i="5"/>
  <c r="K353" i="5" s="1"/>
  <c r="G352" i="5"/>
  <c r="G351" i="5"/>
  <c r="J351" i="5" s="1"/>
  <c r="G350" i="5"/>
  <c r="J350" i="5" s="1"/>
  <c r="G349" i="5"/>
  <c r="G348" i="5"/>
  <c r="J348" i="5" s="1"/>
  <c r="G347" i="5"/>
  <c r="J347" i="5" s="1"/>
  <c r="G346" i="5"/>
  <c r="G345" i="5"/>
  <c r="J345" i="5" s="1"/>
  <c r="G344" i="5"/>
  <c r="J344" i="5" s="1"/>
  <c r="G343" i="5"/>
  <c r="G342" i="5"/>
  <c r="K342" i="5" s="1"/>
  <c r="G341" i="5"/>
  <c r="K341" i="5" s="1"/>
  <c r="G340" i="5"/>
  <c r="G339" i="5"/>
  <c r="J339" i="5" s="1"/>
  <c r="G338" i="5"/>
  <c r="J338" i="5" s="1"/>
  <c r="G337" i="5"/>
  <c r="G336" i="5"/>
  <c r="J336" i="5" s="1"/>
  <c r="G335" i="5"/>
  <c r="J335" i="5" s="1"/>
  <c r="G334" i="5"/>
  <c r="G333" i="5"/>
  <c r="J333" i="5" s="1"/>
  <c r="G332" i="5"/>
  <c r="J332" i="5" s="1"/>
  <c r="G331" i="5"/>
  <c r="G330" i="5"/>
  <c r="K330" i="5" s="1"/>
  <c r="G329" i="5"/>
  <c r="K329" i="5" s="1"/>
  <c r="G328" i="5"/>
  <c r="G327" i="5"/>
  <c r="J327" i="5" s="1"/>
  <c r="G326" i="5"/>
  <c r="J326" i="5" s="1"/>
  <c r="G325" i="5"/>
  <c r="G324" i="5"/>
  <c r="J324" i="5" s="1"/>
  <c r="G323" i="5"/>
  <c r="J323" i="5" s="1"/>
  <c r="G322" i="5"/>
  <c r="G321" i="5"/>
  <c r="J321" i="5" s="1"/>
  <c r="G320" i="5"/>
  <c r="J320" i="5" s="1"/>
  <c r="G319" i="5"/>
  <c r="G318" i="5"/>
  <c r="K318" i="5" s="1"/>
  <c r="G317" i="5"/>
  <c r="K317" i="5" s="1"/>
  <c r="G316" i="5"/>
  <c r="G315" i="5"/>
  <c r="J315" i="5" s="1"/>
  <c r="G314" i="5"/>
  <c r="J314" i="5" s="1"/>
  <c r="G313" i="5"/>
  <c r="G312" i="5"/>
  <c r="J312" i="5" s="1"/>
  <c r="G311" i="5"/>
  <c r="J311" i="5" s="1"/>
  <c r="G310" i="5"/>
  <c r="G309" i="5"/>
  <c r="J309" i="5" s="1"/>
  <c r="G308" i="5"/>
  <c r="J308" i="5" s="1"/>
  <c r="G307" i="5"/>
  <c r="G306" i="5"/>
  <c r="K306" i="5" s="1"/>
  <c r="G305" i="5"/>
  <c r="K305" i="5" s="1"/>
  <c r="G304" i="5"/>
  <c r="G303" i="5"/>
  <c r="J303" i="5" s="1"/>
  <c r="G302" i="5"/>
  <c r="J302" i="5" s="1"/>
  <c r="G301" i="5"/>
  <c r="G300" i="5"/>
  <c r="J300" i="5" s="1"/>
  <c r="G299" i="5"/>
  <c r="J299" i="5" s="1"/>
  <c r="G298" i="5"/>
  <c r="G297" i="5"/>
  <c r="J297" i="5" s="1"/>
  <c r="G296" i="5"/>
  <c r="J296" i="5" s="1"/>
  <c r="G295" i="5"/>
  <c r="G294" i="5"/>
  <c r="K294" i="5" s="1"/>
  <c r="G293" i="5"/>
  <c r="K293" i="5" s="1"/>
  <c r="G292" i="5"/>
  <c r="G291" i="5"/>
  <c r="J291" i="5" s="1"/>
  <c r="G290" i="5"/>
  <c r="J290" i="5" s="1"/>
  <c r="G289" i="5"/>
  <c r="G288" i="5"/>
  <c r="J288" i="5" s="1"/>
  <c r="G287" i="5"/>
  <c r="J287" i="5" s="1"/>
  <c r="G286" i="5"/>
  <c r="G285" i="5"/>
  <c r="J285" i="5" s="1"/>
  <c r="G284" i="5"/>
  <c r="J284" i="5" s="1"/>
  <c r="G283" i="5"/>
  <c r="G282" i="5"/>
  <c r="K282" i="5" s="1"/>
  <c r="G281" i="5"/>
  <c r="K281" i="5" s="1"/>
  <c r="G280" i="5"/>
  <c r="G279" i="5"/>
  <c r="J279" i="5" s="1"/>
  <c r="G278" i="5"/>
  <c r="J278" i="5" s="1"/>
  <c r="G277" i="5"/>
  <c r="G276" i="5"/>
  <c r="J276" i="5" s="1"/>
  <c r="G275" i="5"/>
  <c r="J275" i="5" s="1"/>
  <c r="G274" i="5"/>
  <c r="G273" i="5"/>
  <c r="J273" i="5" s="1"/>
  <c r="G272" i="5"/>
  <c r="J272" i="5" s="1"/>
  <c r="G271" i="5"/>
  <c r="G270" i="5"/>
  <c r="K270" i="5" s="1"/>
  <c r="G269" i="5"/>
  <c r="K269" i="5" s="1"/>
  <c r="G268" i="5"/>
  <c r="G267" i="5"/>
  <c r="J267" i="5" s="1"/>
  <c r="G266" i="5"/>
  <c r="J266" i="5" s="1"/>
  <c r="G265" i="5"/>
  <c r="G264" i="5"/>
  <c r="J264" i="5" s="1"/>
  <c r="G263" i="5"/>
  <c r="J263" i="5" s="1"/>
  <c r="G262" i="5"/>
  <c r="G261" i="5"/>
  <c r="J261" i="5" s="1"/>
  <c r="G260" i="5"/>
  <c r="J260" i="5" s="1"/>
  <c r="G259" i="5"/>
  <c r="H662" i="5"/>
  <c r="H663" i="5" s="1"/>
  <c r="E225" i="1" s="1"/>
  <c r="G225" i="1" s="1"/>
  <c r="H554" i="5"/>
  <c r="H488" i="5"/>
  <c r="H489" i="5" s="1"/>
  <c r="E167" i="1" s="1"/>
  <c r="G167" i="1" s="1"/>
  <c r="H452" i="5"/>
  <c r="H440" i="5"/>
  <c r="I680" i="5"/>
  <c r="I681" i="5" s="1"/>
  <c r="F231" i="1" s="1"/>
  <c r="O231" i="1" s="1"/>
  <c r="I668" i="5"/>
  <c r="I656" i="5"/>
  <c r="I657" i="5" s="1"/>
  <c r="F223" i="1" s="1"/>
  <c r="O223" i="1" s="1"/>
  <c r="I644" i="5"/>
  <c r="I645" i="5" s="1"/>
  <c r="F219" i="1" s="1"/>
  <c r="O219" i="1" s="1"/>
  <c r="I620" i="5"/>
  <c r="I621" i="5" s="1"/>
  <c r="F211" i="1" s="1"/>
  <c r="O211" i="1" s="1"/>
  <c r="I608" i="5"/>
  <c r="I596" i="5"/>
  <c r="I597" i="5" s="1"/>
  <c r="F203" i="1" s="1"/>
  <c r="O203" i="1" s="1"/>
  <c r="I584" i="5"/>
  <c r="I585" i="5" s="1"/>
  <c r="F199" i="1" s="1"/>
  <c r="O199" i="1" s="1"/>
  <c r="I572" i="5"/>
  <c r="I573" i="5" s="1"/>
  <c r="F195" i="1" s="1"/>
  <c r="O195" i="1" s="1"/>
  <c r="I560" i="5"/>
  <c r="I548" i="5"/>
  <c r="I549" i="5" s="1"/>
  <c r="F187" i="1" s="1"/>
  <c r="O187" i="1" s="1"/>
  <c r="I536" i="5"/>
  <c r="I537" i="5" s="1"/>
  <c r="F183" i="1" s="1"/>
  <c r="O183" i="1" s="1"/>
  <c r="I524" i="5"/>
  <c r="I525" i="5" s="1"/>
  <c r="F179" i="1" s="1"/>
  <c r="O179" i="1" s="1"/>
  <c r="I512" i="5"/>
  <c r="I513" i="5" s="1"/>
  <c r="F175" i="1" s="1"/>
  <c r="O175" i="1" s="1"/>
  <c r="I503" i="5"/>
  <c r="I488" i="5"/>
  <c r="I489" i="5" s="1"/>
  <c r="F167" i="1" s="1"/>
  <c r="O167" i="1" s="1"/>
  <c r="I485" i="5"/>
  <c r="I486" i="5" s="1"/>
  <c r="F166" i="1" s="1"/>
  <c r="O166" i="1" s="1"/>
  <c r="I476" i="5"/>
  <c r="I477" i="5" s="1"/>
  <c r="F163" i="1" s="1"/>
  <c r="O163" i="1" s="1"/>
  <c r="I464" i="5"/>
  <c r="I465" i="5" s="1"/>
  <c r="F159" i="1" s="1"/>
  <c r="H159" i="1" s="1"/>
  <c r="I455" i="5"/>
  <c r="I452" i="5"/>
  <c r="I453" i="5" s="1"/>
  <c r="F155" i="1" s="1"/>
  <c r="O155" i="1" s="1"/>
  <c r="I437" i="5"/>
  <c r="I438" i="5" s="1"/>
  <c r="F150" i="1" s="1"/>
  <c r="O150" i="1" s="1"/>
  <c r="G258" i="5"/>
  <c r="K258" i="5" s="1"/>
  <c r="G257" i="5"/>
  <c r="K257" i="5" s="1"/>
  <c r="G256" i="5"/>
  <c r="G255" i="5"/>
  <c r="J255" i="5" s="1"/>
  <c r="G254" i="5"/>
  <c r="J254" i="5" s="1"/>
  <c r="G253" i="5"/>
  <c r="G252" i="5"/>
  <c r="J252" i="5" s="1"/>
  <c r="G251" i="5"/>
  <c r="J251" i="5" s="1"/>
  <c r="G250" i="5"/>
  <c r="G249" i="5"/>
  <c r="J249" i="5" s="1"/>
  <c r="G248" i="5"/>
  <c r="J248" i="5" s="1"/>
  <c r="G247" i="5"/>
  <c r="G246" i="5"/>
  <c r="K246" i="5" s="1"/>
  <c r="G245" i="5"/>
  <c r="K245" i="5" s="1"/>
  <c r="G244" i="5"/>
  <c r="G243" i="5"/>
  <c r="J243" i="5" s="1"/>
  <c r="G242" i="5"/>
  <c r="J242" i="5" s="1"/>
  <c r="G241" i="5"/>
  <c r="G240" i="5"/>
  <c r="J240" i="5" s="1"/>
  <c r="G239" i="5"/>
  <c r="J239" i="5" s="1"/>
  <c r="G238" i="5"/>
  <c r="G237" i="5"/>
  <c r="J237" i="5" s="1"/>
  <c r="G236" i="5"/>
  <c r="J236" i="5" s="1"/>
  <c r="G235" i="5"/>
  <c r="G234" i="5"/>
  <c r="K234" i="5" s="1"/>
  <c r="G233" i="5"/>
  <c r="K233" i="5" s="1"/>
  <c r="G232" i="5"/>
  <c r="G231" i="5"/>
  <c r="J231" i="5" s="1"/>
  <c r="G230" i="5"/>
  <c r="J230" i="5" s="1"/>
  <c r="G229" i="5"/>
  <c r="G228" i="5"/>
  <c r="J228" i="5" s="1"/>
  <c r="G227" i="5"/>
  <c r="J227" i="5" s="1"/>
  <c r="G226" i="5"/>
  <c r="G225" i="5"/>
  <c r="J225" i="5" s="1"/>
  <c r="G224" i="5"/>
  <c r="J224" i="5" s="1"/>
  <c r="G223" i="5"/>
  <c r="G222" i="5"/>
  <c r="K222" i="5" s="1"/>
  <c r="G221" i="5"/>
  <c r="K221" i="5" s="1"/>
  <c r="G220" i="5"/>
  <c r="G219" i="5"/>
  <c r="J219" i="5" s="1"/>
  <c r="G218" i="5"/>
  <c r="J218" i="5" s="1"/>
  <c r="G217" i="5"/>
  <c r="G216" i="5"/>
  <c r="J216" i="5" s="1"/>
  <c r="G215" i="5"/>
  <c r="J215" i="5" s="1"/>
  <c r="G214" i="5"/>
  <c r="G213" i="5"/>
  <c r="J213" i="5" s="1"/>
  <c r="G212" i="5"/>
  <c r="J212" i="5" s="1"/>
  <c r="G211" i="5"/>
  <c r="G210" i="5"/>
  <c r="K210" i="5" s="1"/>
  <c r="G209" i="5"/>
  <c r="K209" i="5" s="1"/>
  <c r="G208" i="5"/>
  <c r="G207" i="5"/>
  <c r="J207" i="5" s="1"/>
  <c r="G206" i="5"/>
  <c r="J206" i="5" s="1"/>
  <c r="G205" i="5"/>
  <c r="G204" i="5"/>
  <c r="J204" i="5" s="1"/>
  <c r="G203" i="5"/>
  <c r="J203" i="5" s="1"/>
  <c r="G202" i="5"/>
  <c r="G201" i="5"/>
  <c r="J201" i="5" s="1"/>
  <c r="G200" i="5"/>
  <c r="J200" i="5" s="1"/>
  <c r="G199" i="5"/>
  <c r="G198" i="5"/>
  <c r="K198" i="5" s="1"/>
  <c r="G197" i="5"/>
  <c r="K197" i="5" s="1"/>
  <c r="G196" i="5"/>
  <c r="G195" i="5"/>
  <c r="J195" i="5" s="1"/>
  <c r="G194" i="5"/>
  <c r="J194" i="5" s="1"/>
  <c r="G193" i="5"/>
  <c r="G192" i="5"/>
  <c r="J192" i="5" s="1"/>
  <c r="G191" i="5"/>
  <c r="J191" i="5" s="1"/>
  <c r="G190" i="5"/>
  <c r="G189" i="5"/>
  <c r="J189" i="5" s="1"/>
  <c r="G188" i="5"/>
  <c r="J188" i="5" s="1"/>
  <c r="G187" i="5"/>
  <c r="G186" i="5"/>
  <c r="K186" i="5" s="1"/>
  <c r="G185" i="5"/>
  <c r="K185" i="5" s="1"/>
  <c r="G184" i="5"/>
  <c r="G183" i="5"/>
  <c r="J183" i="5" s="1"/>
  <c r="G182" i="5"/>
  <c r="J182" i="5" s="1"/>
  <c r="G181" i="5"/>
  <c r="G180" i="5"/>
  <c r="J180" i="5" s="1"/>
  <c r="G179" i="5"/>
  <c r="J179" i="5" s="1"/>
  <c r="G178" i="5"/>
  <c r="G177" i="5"/>
  <c r="J177" i="5" s="1"/>
  <c r="G176" i="5"/>
  <c r="J176" i="5" s="1"/>
  <c r="G175" i="5"/>
  <c r="G174" i="5"/>
  <c r="K174" i="5" s="1"/>
  <c r="G173" i="5"/>
  <c r="K173" i="5" s="1"/>
  <c r="G172" i="5"/>
  <c r="G171" i="5"/>
  <c r="J171" i="5" s="1"/>
  <c r="G170" i="5"/>
  <c r="J170" i="5" s="1"/>
  <c r="G169" i="5"/>
  <c r="G168" i="5"/>
  <c r="J168" i="5" s="1"/>
  <c r="G167" i="5"/>
  <c r="J167" i="5" s="1"/>
  <c r="G166" i="5"/>
  <c r="G165" i="5"/>
  <c r="J165" i="5" s="1"/>
  <c r="G164" i="5"/>
  <c r="J164" i="5" s="1"/>
  <c r="G163" i="5"/>
  <c r="G162" i="5"/>
  <c r="K162" i="5" s="1"/>
  <c r="G161" i="5"/>
  <c r="K161" i="5" s="1"/>
  <c r="G160" i="5"/>
  <c r="G159" i="5"/>
  <c r="J159" i="5" s="1"/>
  <c r="G158" i="5"/>
  <c r="J158" i="5" s="1"/>
  <c r="G157" i="5"/>
  <c r="G156" i="5"/>
  <c r="J156" i="5" s="1"/>
  <c r="G155" i="5"/>
  <c r="J155" i="5" s="1"/>
  <c r="G154" i="5"/>
  <c r="G153" i="5"/>
  <c r="J153" i="5" s="1"/>
  <c r="G152" i="5"/>
  <c r="J152" i="5" s="1"/>
  <c r="G151" i="5"/>
  <c r="G150" i="5"/>
  <c r="K150" i="5" s="1"/>
  <c r="G149" i="5"/>
  <c r="K149" i="5" s="1"/>
  <c r="G148" i="5"/>
  <c r="G147" i="5"/>
  <c r="J147" i="5" s="1"/>
  <c r="G146" i="5"/>
  <c r="J146" i="5" s="1"/>
  <c r="G145" i="5"/>
  <c r="G144" i="5"/>
  <c r="J144" i="5" s="1"/>
  <c r="G143" i="5"/>
  <c r="J143" i="5" s="1"/>
  <c r="G142" i="5"/>
  <c r="G141" i="5"/>
  <c r="J141" i="5" s="1"/>
  <c r="G140" i="5"/>
  <c r="J140" i="5" s="1"/>
  <c r="G139" i="5"/>
  <c r="G138" i="5"/>
  <c r="K138" i="5" s="1"/>
  <c r="G137" i="5"/>
  <c r="K137" i="5" s="1"/>
  <c r="G136" i="5"/>
  <c r="G135" i="5"/>
  <c r="J135" i="5" s="1"/>
  <c r="G134" i="5"/>
  <c r="J134" i="5" s="1"/>
  <c r="G133" i="5"/>
  <c r="G132" i="5"/>
  <c r="J132" i="5" s="1"/>
  <c r="G131" i="5"/>
  <c r="J131" i="5" s="1"/>
  <c r="G130" i="5"/>
  <c r="G129" i="5"/>
  <c r="J129" i="5" s="1"/>
  <c r="G128" i="5"/>
  <c r="J128" i="5" s="1"/>
  <c r="G127" i="5"/>
  <c r="G126" i="5"/>
  <c r="K126" i="5" s="1"/>
  <c r="G125" i="5"/>
  <c r="K125" i="5" s="1"/>
  <c r="G124" i="5"/>
  <c r="G123" i="5"/>
  <c r="J123" i="5" s="1"/>
  <c r="G122" i="5"/>
  <c r="J122" i="5" s="1"/>
  <c r="G121" i="5"/>
  <c r="G120" i="5"/>
  <c r="J120" i="5" s="1"/>
  <c r="G119" i="5"/>
  <c r="J119" i="5" s="1"/>
  <c r="G118" i="5"/>
  <c r="G117" i="5"/>
  <c r="J117" i="5" s="1"/>
  <c r="G116" i="5"/>
  <c r="J116" i="5" s="1"/>
  <c r="G115" i="5"/>
  <c r="G114" i="5"/>
  <c r="K114" i="5" s="1"/>
  <c r="G113" i="5"/>
  <c r="K113" i="5" s="1"/>
  <c r="G112" i="5"/>
  <c r="G111" i="5"/>
  <c r="J111" i="5" s="1"/>
  <c r="G110" i="5"/>
  <c r="J110" i="5" s="1"/>
  <c r="G109" i="5"/>
  <c r="G108" i="5"/>
  <c r="J108" i="5" s="1"/>
  <c r="G107" i="5"/>
  <c r="J107" i="5" s="1"/>
  <c r="G106" i="5"/>
  <c r="G105" i="5"/>
  <c r="J105" i="5" s="1"/>
  <c r="G104" i="5"/>
  <c r="J104" i="5" s="1"/>
  <c r="G103" i="5"/>
  <c r="G102" i="5"/>
  <c r="K102" i="5" s="1"/>
  <c r="G101" i="5"/>
  <c r="K101" i="5" s="1"/>
  <c r="G100" i="5"/>
  <c r="G99" i="5"/>
  <c r="J99" i="5" s="1"/>
  <c r="G98" i="5"/>
  <c r="J98" i="5" s="1"/>
  <c r="G97" i="5"/>
  <c r="G96" i="5"/>
  <c r="J96" i="5" s="1"/>
  <c r="G95" i="5"/>
  <c r="J95" i="5" s="1"/>
  <c r="G94" i="5"/>
  <c r="G93" i="5"/>
  <c r="J93" i="5" s="1"/>
  <c r="G92" i="5"/>
  <c r="J92" i="5" s="1"/>
  <c r="G91" i="5"/>
  <c r="G90" i="5"/>
  <c r="K90" i="5" s="1"/>
  <c r="G89" i="5"/>
  <c r="K89" i="5" s="1"/>
  <c r="G88" i="5"/>
  <c r="G87" i="5"/>
  <c r="J87" i="5" s="1"/>
  <c r="G86" i="5"/>
  <c r="J86" i="5" s="1"/>
  <c r="G85" i="5"/>
  <c r="G84" i="5"/>
  <c r="J84" i="5" s="1"/>
  <c r="G83" i="5"/>
  <c r="J83" i="5" s="1"/>
  <c r="G82" i="5"/>
  <c r="G81" i="5"/>
  <c r="J81" i="5" s="1"/>
  <c r="G80" i="5"/>
  <c r="J80" i="5" s="1"/>
  <c r="G79" i="5"/>
  <c r="G78" i="5"/>
  <c r="K78" i="5" s="1"/>
  <c r="G77" i="5"/>
  <c r="K77" i="5" s="1"/>
  <c r="G76" i="5"/>
  <c r="G75" i="5"/>
  <c r="J75" i="5" s="1"/>
  <c r="G74" i="5"/>
  <c r="J74" i="5" s="1"/>
  <c r="G73" i="5"/>
  <c r="G72" i="5"/>
  <c r="J72" i="5" s="1"/>
  <c r="G71" i="5"/>
  <c r="J71" i="5" s="1"/>
  <c r="G70" i="5"/>
  <c r="G69" i="5"/>
  <c r="J69" i="5" s="1"/>
  <c r="G68" i="5"/>
  <c r="J68" i="5" s="1"/>
  <c r="G67" i="5"/>
  <c r="G66" i="5"/>
  <c r="K66" i="5" s="1"/>
  <c r="G65" i="5"/>
  <c r="K65" i="5" s="1"/>
  <c r="G64" i="5"/>
  <c r="G63" i="5"/>
  <c r="J63" i="5" s="1"/>
  <c r="G62" i="5"/>
  <c r="J62" i="5" s="1"/>
  <c r="G61" i="5"/>
  <c r="G60" i="5"/>
  <c r="J60" i="5" s="1"/>
  <c r="G59" i="5"/>
  <c r="J59" i="5" s="1"/>
  <c r="G58" i="5"/>
  <c r="G57" i="5"/>
  <c r="J57" i="5" s="1"/>
  <c r="G56" i="5"/>
  <c r="J56" i="5" s="1"/>
  <c r="G55" i="5"/>
  <c r="G54" i="5"/>
  <c r="K54" i="5" s="1"/>
  <c r="G53" i="5"/>
  <c r="K53" i="5" s="1"/>
  <c r="G52" i="5"/>
  <c r="G51" i="5"/>
  <c r="J51" i="5" s="1"/>
  <c r="G50" i="5"/>
  <c r="J50" i="5" s="1"/>
  <c r="G49" i="5"/>
  <c r="G48" i="5"/>
  <c r="J48" i="5" s="1"/>
  <c r="G47" i="5"/>
  <c r="J47" i="5" s="1"/>
  <c r="G46" i="5"/>
  <c r="G45" i="5"/>
  <c r="J45" i="5" s="1"/>
  <c r="G44" i="5"/>
  <c r="J44" i="5" s="1"/>
  <c r="G43" i="5"/>
  <c r="G42" i="5"/>
  <c r="K42" i="5" s="1"/>
  <c r="G41" i="5"/>
  <c r="K41" i="5" s="1"/>
  <c r="G40" i="5"/>
  <c r="G39" i="5"/>
  <c r="J39" i="5" s="1"/>
  <c r="G38" i="5"/>
  <c r="J38" i="5" s="1"/>
  <c r="G37" i="5"/>
  <c r="G36" i="5"/>
  <c r="J36" i="5" s="1"/>
  <c r="G35" i="5"/>
  <c r="J35" i="5" s="1"/>
  <c r="G34" i="5"/>
  <c r="G33" i="5"/>
  <c r="J33" i="5" s="1"/>
  <c r="G32" i="5"/>
  <c r="J32" i="5" s="1"/>
  <c r="G31" i="5"/>
  <c r="G30" i="5"/>
  <c r="K30" i="5" s="1"/>
  <c r="G29" i="5"/>
  <c r="K29" i="5" s="1"/>
  <c r="G28" i="5"/>
  <c r="G27" i="5"/>
  <c r="J27" i="5" s="1"/>
  <c r="G26" i="5"/>
  <c r="J26" i="5" s="1"/>
  <c r="G25" i="5"/>
  <c r="G24" i="5"/>
  <c r="J24" i="5" s="1"/>
  <c r="G23" i="5"/>
  <c r="J23" i="5" s="1"/>
  <c r="G22" i="5"/>
  <c r="G21" i="5"/>
  <c r="J21" i="5" s="1"/>
  <c r="G20" i="5"/>
  <c r="J20" i="5" s="1"/>
  <c r="G19" i="5"/>
  <c r="G18" i="5"/>
  <c r="K18" i="5" s="1"/>
  <c r="G17" i="5"/>
  <c r="K17" i="5" s="1"/>
  <c r="G16" i="5"/>
  <c r="G15" i="5"/>
  <c r="J15" i="5" s="1"/>
  <c r="G14" i="5"/>
  <c r="J14" i="5" s="1"/>
  <c r="G13" i="5"/>
  <c r="G12" i="5"/>
  <c r="J12" i="5" s="1"/>
  <c r="G11" i="5"/>
  <c r="J11" i="5" s="1"/>
  <c r="G10" i="5"/>
  <c r="G9" i="5"/>
  <c r="J9" i="5" s="1"/>
  <c r="G8" i="5"/>
  <c r="J8" i="5" s="1"/>
  <c r="G7" i="5"/>
  <c r="G6" i="5"/>
  <c r="K6" i="5" s="1"/>
  <c r="G5" i="5"/>
  <c r="K5" i="5" s="1"/>
  <c r="G4" i="5"/>
  <c r="G3" i="5"/>
  <c r="J3" i="5" s="1"/>
  <c r="J2" i="5"/>
  <c r="I2" i="5"/>
  <c r="H2" i="5"/>
  <c r="H223" i="1"/>
  <c r="U225" i="1"/>
  <c r="H67" i="2"/>
  <c r="F67" i="2"/>
  <c r="I521" i="5" l="1"/>
  <c r="I522" i="5" s="1"/>
  <c r="F178" i="1" s="1"/>
  <c r="O178" i="1" s="1"/>
  <c r="H575" i="5"/>
  <c r="H476" i="5"/>
  <c r="H477" i="5" s="1"/>
  <c r="E163" i="1" s="1"/>
  <c r="G163" i="1" s="1"/>
  <c r="H542" i="5"/>
  <c r="H543" i="5" s="1"/>
  <c r="E185" i="1" s="1"/>
  <c r="G185" i="1" s="1"/>
  <c r="H441" i="5"/>
  <c r="E151" i="1" s="1"/>
  <c r="G151" i="1" s="1"/>
  <c r="I561" i="5"/>
  <c r="F191" i="1" s="1"/>
  <c r="O191" i="1" s="1"/>
  <c r="I609" i="5"/>
  <c r="F207" i="1" s="1"/>
  <c r="O207" i="1" s="1"/>
  <c r="I669" i="5"/>
  <c r="F227" i="1" s="1"/>
  <c r="O227" i="1" s="1"/>
  <c r="H453" i="5"/>
  <c r="E155" i="1" s="1"/>
  <c r="G155" i="1" s="1"/>
  <c r="H555" i="5"/>
  <c r="E189" i="1" s="1"/>
  <c r="N189" i="1" s="1"/>
  <c r="I632" i="5"/>
  <c r="I633" i="5" s="1"/>
  <c r="F215" i="1" s="1"/>
  <c r="I440" i="5"/>
  <c r="I441" i="5" s="1"/>
  <c r="F151" i="1" s="1"/>
  <c r="O151" i="1" s="1"/>
  <c r="I500" i="5"/>
  <c r="I501" i="5" s="1"/>
  <c r="F171" i="1" s="1"/>
  <c r="O171" i="1" s="1"/>
  <c r="I449" i="5"/>
  <c r="I450" i="5" s="1"/>
  <c r="F154" i="1" s="1"/>
  <c r="H154" i="1" s="1"/>
  <c r="I467" i="5"/>
  <c r="I468" i="5" s="1"/>
  <c r="F160" i="1" s="1"/>
  <c r="I491" i="5"/>
  <c r="I509" i="5"/>
  <c r="I510" i="5" s="1"/>
  <c r="F174" i="1" s="1"/>
  <c r="O174" i="1" s="1"/>
  <c r="I557" i="5"/>
  <c r="I558" i="5" s="1"/>
  <c r="F190" i="1" s="1"/>
  <c r="O190" i="1" s="1"/>
  <c r="I617" i="5"/>
  <c r="I618" i="5" s="1"/>
  <c r="F210" i="1" s="1"/>
  <c r="O210" i="1" s="1"/>
  <c r="I647" i="5"/>
  <c r="H467" i="5"/>
  <c r="H515" i="5"/>
  <c r="H605" i="5"/>
  <c r="H606" i="5" s="1"/>
  <c r="E206" i="1" s="1"/>
  <c r="N206" i="1" s="1"/>
  <c r="I515" i="5"/>
  <c r="I569" i="5"/>
  <c r="I570" i="5" s="1"/>
  <c r="F194" i="1" s="1"/>
  <c r="O194" i="1" s="1"/>
  <c r="I599" i="5"/>
  <c r="I665" i="5"/>
  <c r="I666" i="5" s="1"/>
  <c r="F226" i="1" s="1"/>
  <c r="O226" i="1" s="1"/>
  <c r="H443" i="5"/>
  <c r="H485" i="5"/>
  <c r="H486" i="5" s="1"/>
  <c r="E166" i="1" s="1"/>
  <c r="I533" i="5"/>
  <c r="I534" i="5" s="1"/>
  <c r="F182" i="1" s="1"/>
  <c r="O182" i="1" s="1"/>
  <c r="H629" i="5"/>
  <c r="H630" i="5" s="1"/>
  <c r="E214" i="1" s="1"/>
  <c r="U214" i="1" s="1"/>
  <c r="H680" i="5"/>
  <c r="I497" i="5"/>
  <c r="I498" i="5" s="1"/>
  <c r="F170" i="1" s="1"/>
  <c r="O170" i="1" s="1"/>
  <c r="I575" i="5"/>
  <c r="I576" i="5" s="1"/>
  <c r="F196" i="1" s="1"/>
  <c r="H464" i="5"/>
  <c r="H465" i="5" s="1"/>
  <c r="E159" i="1" s="1"/>
  <c r="G159" i="1" s="1"/>
  <c r="I159" i="1" s="1"/>
  <c r="L159" i="1" s="1"/>
  <c r="I443" i="5"/>
  <c r="I461" i="5"/>
  <c r="I462" i="5" s="1"/>
  <c r="F158" i="1" s="1"/>
  <c r="H158" i="1" s="1"/>
  <c r="I479" i="5"/>
  <c r="I480" i="5" s="1"/>
  <c r="F164" i="1" s="1"/>
  <c r="I527" i="5"/>
  <c r="I545" i="5"/>
  <c r="I546" i="5" s="1"/>
  <c r="F186" i="1" s="1"/>
  <c r="O186" i="1" s="1"/>
  <c r="I563" i="5"/>
  <c r="I581" i="5"/>
  <c r="I582" i="5" s="1"/>
  <c r="F198" i="1" s="1"/>
  <c r="O198" i="1" s="1"/>
  <c r="I611" i="5"/>
  <c r="I629" i="5"/>
  <c r="I630" i="5" s="1"/>
  <c r="F214" i="1" s="1"/>
  <c r="O214" i="1" s="1"/>
  <c r="I659" i="5"/>
  <c r="I677" i="5"/>
  <c r="I678" i="5" s="1"/>
  <c r="F230" i="1" s="1"/>
  <c r="O230" i="1" s="1"/>
  <c r="H479" i="5"/>
  <c r="H509" i="5"/>
  <c r="H510" i="5" s="1"/>
  <c r="E174" i="1" s="1"/>
  <c r="N174" i="1" s="1"/>
  <c r="P174" i="1" s="1"/>
  <c r="R174" i="1" s="1"/>
  <c r="H533" i="5"/>
  <c r="H534" i="5" s="1"/>
  <c r="E182" i="1" s="1"/>
  <c r="H569" i="5"/>
  <c r="H570" i="5" s="1"/>
  <c r="E194" i="1" s="1"/>
  <c r="U194" i="1" s="1"/>
  <c r="W194" i="1" s="1"/>
  <c r="Y194" i="1" s="1"/>
  <c r="H599" i="5"/>
  <c r="H623" i="5"/>
  <c r="I539" i="5"/>
  <c r="I593" i="5"/>
  <c r="I594" i="5" s="1"/>
  <c r="F202" i="1" s="1"/>
  <c r="O202" i="1" s="1"/>
  <c r="I623" i="5"/>
  <c r="I641" i="5"/>
  <c r="I642" i="5" s="1"/>
  <c r="F218" i="1" s="1"/>
  <c r="O218" i="1" s="1"/>
  <c r="I671" i="5"/>
  <c r="H437" i="5"/>
  <c r="H438" i="5" s="1"/>
  <c r="E150" i="1" s="1"/>
  <c r="H461" i="5"/>
  <c r="H462" i="5" s="1"/>
  <c r="E158" i="1" s="1"/>
  <c r="H503" i="5"/>
  <c r="H527" i="5"/>
  <c r="H557" i="5"/>
  <c r="H587" i="5"/>
  <c r="H617" i="5"/>
  <c r="H618" i="5" s="1"/>
  <c r="E210" i="1" s="1"/>
  <c r="I587" i="5"/>
  <c r="I605" i="5"/>
  <c r="I606" i="5" s="1"/>
  <c r="F206" i="1" s="1"/>
  <c r="O206" i="1" s="1"/>
  <c r="I635" i="5"/>
  <c r="I653" i="5"/>
  <c r="I654" i="5" s="1"/>
  <c r="F222" i="1" s="1"/>
  <c r="O222" i="1" s="1"/>
  <c r="I683" i="5"/>
  <c r="H473" i="5"/>
  <c r="H474" i="5" s="1"/>
  <c r="E162" i="1" s="1"/>
  <c r="H521" i="5"/>
  <c r="H522" i="5" s="1"/>
  <c r="E178" i="1" s="1"/>
  <c r="H581" i="5"/>
  <c r="H582" i="5" s="1"/>
  <c r="E198" i="1" s="1"/>
  <c r="N198" i="1" s="1"/>
  <c r="P198" i="1" s="1"/>
  <c r="R198" i="1" s="1"/>
  <c r="H611" i="5"/>
  <c r="H647" i="5"/>
  <c r="H648" i="5" s="1"/>
  <c r="E220" i="1" s="1"/>
  <c r="H644" i="5"/>
  <c r="H645" i="5" s="1"/>
  <c r="E219" i="1" s="1"/>
  <c r="H593" i="5"/>
  <c r="H594" i="5" s="1"/>
  <c r="E202" i="1" s="1"/>
  <c r="U202" i="1" s="1"/>
  <c r="H641" i="5"/>
  <c r="H642" i="5" s="1"/>
  <c r="E218" i="1" s="1"/>
  <c r="U218" i="1" s="1"/>
  <c r="H558" i="5"/>
  <c r="E190" i="1" s="1"/>
  <c r="I674" i="5"/>
  <c r="I675" i="5" s="1"/>
  <c r="F229" i="1" s="1"/>
  <c r="O229" i="1" s="1"/>
  <c r="H677" i="5"/>
  <c r="H678" i="5" s="1"/>
  <c r="E230" i="1" s="1"/>
  <c r="U230" i="1" s="1"/>
  <c r="W230" i="1" s="1"/>
  <c r="Y230" i="1" s="1"/>
  <c r="H653" i="5"/>
  <c r="H654" i="5" s="1"/>
  <c r="E222" i="1" s="1"/>
  <c r="N222" i="1" s="1"/>
  <c r="H449" i="5"/>
  <c r="H450" i="5" s="1"/>
  <c r="E154" i="1" s="1"/>
  <c r="U154" i="1" s="1"/>
  <c r="H497" i="5"/>
  <c r="H498" i="5" s="1"/>
  <c r="E170" i="1" s="1"/>
  <c r="G170" i="1" s="1"/>
  <c r="I170" i="1" s="1"/>
  <c r="K170" i="1" s="1"/>
  <c r="H545" i="5"/>
  <c r="H546" i="5" s="1"/>
  <c r="E186" i="1" s="1"/>
  <c r="G186" i="1" s="1"/>
  <c r="I473" i="5"/>
  <c r="I474" i="5" s="1"/>
  <c r="F162" i="1" s="1"/>
  <c r="H162" i="1" s="1"/>
  <c r="H455" i="5"/>
  <c r="H456" i="5" s="1"/>
  <c r="E156" i="1" s="1"/>
  <c r="H551" i="5"/>
  <c r="H552" i="5" s="1"/>
  <c r="E188" i="1" s="1"/>
  <c r="H683" i="5"/>
  <c r="I602" i="5"/>
  <c r="I603" i="5" s="1"/>
  <c r="F205" i="1" s="1"/>
  <c r="H205" i="1" s="1"/>
  <c r="I551" i="5"/>
  <c r="I552" i="5" s="1"/>
  <c r="F188" i="1" s="1"/>
  <c r="U167" i="1"/>
  <c r="W167" i="1" s="1"/>
  <c r="Z167" i="1" s="1"/>
  <c r="U185" i="1"/>
  <c r="N214" i="1"/>
  <c r="N225" i="1"/>
  <c r="U163" i="1"/>
  <c r="G189" i="1"/>
  <c r="V226" i="1"/>
  <c r="I434" i="5"/>
  <c r="I435" i="5" s="1"/>
  <c r="F149" i="1" s="1"/>
  <c r="V149" i="1" s="1"/>
  <c r="I446" i="5"/>
  <c r="I447" i="5" s="1"/>
  <c r="F153" i="1" s="1"/>
  <c r="H153" i="1" s="1"/>
  <c r="I458" i="5"/>
  <c r="I459" i="5" s="1"/>
  <c r="F157" i="1" s="1"/>
  <c r="H157" i="1" s="1"/>
  <c r="I470" i="5"/>
  <c r="I471" i="5" s="1"/>
  <c r="F161" i="1" s="1"/>
  <c r="O161" i="1" s="1"/>
  <c r="I482" i="5"/>
  <c r="I483" i="5" s="1"/>
  <c r="F165" i="1" s="1"/>
  <c r="H165" i="1" s="1"/>
  <c r="I494" i="5"/>
  <c r="I495" i="5" s="1"/>
  <c r="F169" i="1" s="1"/>
  <c r="H169" i="1" s="1"/>
  <c r="I506" i="5"/>
  <c r="I507" i="5" s="1"/>
  <c r="F173" i="1" s="1"/>
  <c r="H173" i="1" s="1"/>
  <c r="I518" i="5"/>
  <c r="I519" i="5" s="1"/>
  <c r="F177" i="1" s="1"/>
  <c r="H177" i="1" s="1"/>
  <c r="I530" i="5"/>
  <c r="I531" i="5" s="1"/>
  <c r="F181" i="1" s="1"/>
  <c r="H181" i="1" s="1"/>
  <c r="I542" i="5"/>
  <c r="I543" i="5" s="1"/>
  <c r="F185" i="1" s="1"/>
  <c r="H185" i="1" s="1"/>
  <c r="I554" i="5"/>
  <c r="I555" i="5" s="1"/>
  <c r="F189" i="1" s="1"/>
  <c r="H189" i="1" s="1"/>
  <c r="I566" i="5"/>
  <c r="I567" i="5" s="1"/>
  <c r="F193" i="1" s="1"/>
  <c r="H193" i="1" s="1"/>
  <c r="I578" i="5"/>
  <c r="I579" i="5" s="1"/>
  <c r="F197" i="1" s="1"/>
  <c r="H197" i="1" s="1"/>
  <c r="I590" i="5"/>
  <c r="I591" i="5" s="1"/>
  <c r="F201" i="1" s="1"/>
  <c r="H201" i="1" s="1"/>
  <c r="I614" i="5"/>
  <c r="I615" i="5" s="1"/>
  <c r="F209" i="1" s="1"/>
  <c r="H209" i="1" s="1"/>
  <c r="I626" i="5"/>
  <c r="I627" i="5" s="1"/>
  <c r="F213" i="1" s="1"/>
  <c r="H213" i="1" s="1"/>
  <c r="I638" i="5"/>
  <c r="I639" i="5" s="1"/>
  <c r="F217" i="1" s="1"/>
  <c r="H217" i="1" s="1"/>
  <c r="I650" i="5"/>
  <c r="I651" i="5" s="1"/>
  <c r="F221" i="1" s="1"/>
  <c r="H221" i="1" s="1"/>
  <c r="I662" i="5"/>
  <c r="I663" i="5" s="1"/>
  <c r="F225" i="1" s="1"/>
  <c r="O225" i="1" s="1"/>
  <c r="H434" i="5"/>
  <c r="H435" i="5" s="1"/>
  <c r="E149" i="1" s="1"/>
  <c r="N149" i="1" s="1"/>
  <c r="H446" i="5"/>
  <c r="H447" i="5" s="1"/>
  <c r="E153" i="1" s="1"/>
  <c r="N153" i="1" s="1"/>
  <c r="H458" i="5"/>
  <c r="H459" i="5" s="1"/>
  <c r="E157" i="1" s="1"/>
  <c r="U157" i="1" s="1"/>
  <c r="W157" i="1" s="1"/>
  <c r="X157" i="1" s="1"/>
  <c r="H470" i="5"/>
  <c r="H471" i="5" s="1"/>
  <c r="E161" i="1" s="1"/>
  <c r="H482" i="5"/>
  <c r="H483" i="5" s="1"/>
  <c r="E165" i="1" s="1"/>
  <c r="N151" i="1"/>
  <c r="N163" i="1"/>
  <c r="G166" i="1"/>
  <c r="U189" i="1"/>
  <c r="H494" i="5"/>
  <c r="H495" i="5" s="1"/>
  <c r="E169" i="1" s="1"/>
  <c r="H506" i="5"/>
  <c r="H507" i="5" s="1"/>
  <c r="E173" i="1" s="1"/>
  <c r="H518" i="5"/>
  <c r="H519" i="5" s="1"/>
  <c r="E177" i="1" s="1"/>
  <c r="H530" i="5"/>
  <c r="H531" i="5" s="1"/>
  <c r="E181" i="1" s="1"/>
  <c r="H572" i="5"/>
  <c r="H573" i="5" s="1"/>
  <c r="E195" i="1" s="1"/>
  <c r="H584" i="5"/>
  <c r="H585" i="5" s="1"/>
  <c r="E199" i="1" s="1"/>
  <c r="H596" i="5"/>
  <c r="H597" i="5" s="1"/>
  <c r="E203" i="1" s="1"/>
  <c r="H608" i="5"/>
  <c r="H609" i="5" s="1"/>
  <c r="E207" i="1" s="1"/>
  <c r="H620" i="5"/>
  <c r="H621" i="5" s="1"/>
  <c r="E211" i="1" s="1"/>
  <c r="H632" i="5"/>
  <c r="H633" i="5" s="1"/>
  <c r="E215" i="1" s="1"/>
  <c r="H668" i="5"/>
  <c r="H669" i="5" s="1"/>
  <c r="E227" i="1" s="1"/>
  <c r="H500" i="5"/>
  <c r="H501" i="5" s="1"/>
  <c r="E171" i="1" s="1"/>
  <c r="H512" i="5"/>
  <c r="H513" i="5" s="1"/>
  <c r="E175" i="1" s="1"/>
  <c r="H524" i="5"/>
  <c r="H525" i="5" s="1"/>
  <c r="E179" i="1" s="1"/>
  <c r="H536" i="5"/>
  <c r="H537" i="5" s="1"/>
  <c r="E183" i="1" s="1"/>
  <c r="H566" i="5"/>
  <c r="H567" i="5" s="1"/>
  <c r="E193" i="1" s="1"/>
  <c r="H578" i="5"/>
  <c r="H579" i="5" s="1"/>
  <c r="E197" i="1" s="1"/>
  <c r="H590" i="5"/>
  <c r="H591" i="5" s="1"/>
  <c r="E201" i="1" s="1"/>
  <c r="H602" i="5"/>
  <c r="H603" i="5" s="1"/>
  <c r="E205" i="1" s="1"/>
  <c r="H614" i="5"/>
  <c r="H615" i="5" s="1"/>
  <c r="E209" i="1" s="1"/>
  <c r="H626" i="5"/>
  <c r="H627" i="5" s="1"/>
  <c r="E213" i="1" s="1"/>
  <c r="H656" i="5"/>
  <c r="H657" i="5" s="1"/>
  <c r="E223" i="1" s="1"/>
  <c r="N158" i="1"/>
  <c r="N167" i="1"/>
  <c r="P167" i="1" s="1"/>
  <c r="S167" i="1" s="1"/>
  <c r="H231" i="1"/>
  <c r="H548" i="5"/>
  <c r="H549" i="5" s="1"/>
  <c r="E187" i="1" s="1"/>
  <c r="H560" i="5"/>
  <c r="H561" i="5" s="1"/>
  <c r="E191" i="1" s="1"/>
  <c r="H638" i="5"/>
  <c r="H639" i="5" s="1"/>
  <c r="E217" i="1" s="1"/>
  <c r="H674" i="5"/>
  <c r="H675" i="5" s="1"/>
  <c r="E229" i="1" s="1"/>
  <c r="H665" i="5"/>
  <c r="H666" i="5" s="1"/>
  <c r="E226" i="1" s="1"/>
  <c r="G226" i="1" s="1"/>
  <c r="H650" i="5"/>
  <c r="H651" i="5" s="1"/>
  <c r="E221" i="1" s="1"/>
  <c r="N221" i="1" s="1"/>
  <c r="H563" i="5"/>
  <c r="H564" i="5" s="1"/>
  <c r="E192" i="1" s="1"/>
  <c r="H681" i="5"/>
  <c r="E231" i="1" s="1"/>
  <c r="U151" i="1"/>
  <c r="U155" i="1"/>
  <c r="W155" i="1" s="1"/>
  <c r="Z155" i="1" s="1"/>
  <c r="N159" i="1"/>
  <c r="P159" i="1" s="1"/>
  <c r="S159" i="1" s="1"/>
  <c r="U165" i="1"/>
  <c r="H226" i="1"/>
  <c r="G67" i="2"/>
  <c r="H218" i="1"/>
  <c r="O221" i="1"/>
  <c r="G149" i="1"/>
  <c r="O177" i="1"/>
  <c r="H186" i="1"/>
  <c r="V177" i="1"/>
  <c r="V205" i="1"/>
  <c r="V169" i="1"/>
  <c r="V161" i="1"/>
  <c r="U149" i="1"/>
  <c r="W149" i="1" s="1"/>
  <c r="X149" i="1" s="1"/>
  <c r="H178" i="1"/>
  <c r="V193" i="1"/>
  <c r="V214" i="1"/>
  <c r="W214" i="1" s="1"/>
  <c r="Y214" i="1" s="1"/>
  <c r="O193" i="1"/>
  <c r="H207" i="1"/>
  <c r="H214" i="1"/>
  <c r="H194" i="1"/>
  <c r="H211" i="1"/>
  <c r="V218" i="1"/>
  <c r="H222" i="1"/>
  <c r="H174" i="1"/>
  <c r="H190" i="1"/>
  <c r="H195" i="1"/>
  <c r="H199" i="1"/>
  <c r="O205" i="1"/>
  <c r="O213" i="1"/>
  <c r="V227" i="1"/>
  <c r="H671" i="5"/>
  <c r="H672" i="5" s="1"/>
  <c r="E228" i="1" s="1"/>
  <c r="N228" i="1" s="1"/>
  <c r="H491" i="5"/>
  <c r="H492" i="5" s="1"/>
  <c r="E168" i="1" s="1"/>
  <c r="N168" i="1" s="1"/>
  <c r="H539" i="5"/>
  <c r="H540" i="5" s="1"/>
  <c r="E184" i="1" s="1"/>
  <c r="U184" i="1" s="1"/>
  <c r="H659" i="5"/>
  <c r="H660" i="5" s="1"/>
  <c r="E224" i="1" s="1"/>
  <c r="G224" i="1" s="1"/>
  <c r="H635" i="5"/>
  <c r="H636" i="5" s="1"/>
  <c r="E216" i="1" s="1"/>
  <c r="G216" i="1" s="1"/>
  <c r="V159" i="1"/>
  <c r="V162" i="1"/>
  <c r="H166" i="1"/>
  <c r="H170" i="1"/>
  <c r="V155" i="1"/>
  <c r="H161" i="1"/>
  <c r="V166" i="1"/>
  <c r="V170" i="1"/>
  <c r="V174" i="1"/>
  <c r="V178" i="1"/>
  <c r="V186" i="1"/>
  <c r="V190" i="1"/>
  <c r="V194" i="1"/>
  <c r="H203" i="1"/>
  <c r="H206" i="1"/>
  <c r="V213" i="1"/>
  <c r="H219" i="1"/>
  <c r="V231" i="1"/>
  <c r="O159" i="1"/>
  <c r="H167" i="1"/>
  <c r="H175" i="1"/>
  <c r="H179" i="1"/>
  <c r="H183" i="1"/>
  <c r="H191" i="1"/>
  <c r="V167" i="1"/>
  <c r="V179" i="1"/>
  <c r="V199" i="1"/>
  <c r="V223" i="1"/>
  <c r="H163" i="1"/>
  <c r="I163" i="1" s="1"/>
  <c r="L163" i="1" s="1"/>
  <c r="H171" i="1"/>
  <c r="H187" i="1"/>
  <c r="V158" i="1"/>
  <c r="V163" i="1"/>
  <c r="V171" i="1"/>
  <c r="V175" i="1"/>
  <c r="V183" i="1"/>
  <c r="V187" i="1"/>
  <c r="V191" i="1"/>
  <c r="V195" i="1"/>
  <c r="V203" i="1"/>
  <c r="V207" i="1"/>
  <c r="V211" i="1"/>
  <c r="V219" i="1"/>
  <c r="H155" i="1"/>
  <c r="V157" i="1"/>
  <c r="I444" i="5"/>
  <c r="F152" i="1" s="1"/>
  <c r="O152" i="1" s="1"/>
  <c r="I456" i="5"/>
  <c r="F156" i="1" s="1"/>
  <c r="I492" i="5"/>
  <c r="F168" i="1" s="1"/>
  <c r="I504" i="5"/>
  <c r="F172" i="1" s="1"/>
  <c r="I516" i="5"/>
  <c r="F176" i="1" s="1"/>
  <c r="I528" i="5"/>
  <c r="F180" i="1" s="1"/>
  <c r="I540" i="5"/>
  <c r="F184" i="1" s="1"/>
  <c r="I564" i="5"/>
  <c r="F192" i="1" s="1"/>
  <c r="I588" i="5"/>
  <c r="F200" i="1" s="1"/>
  <c r="I600" i="5"/>
  <c r="F204" i="1" s="1"/>
  <c r="I612" i="5"/>
  <c r="F208" i="1" s="1"/>
  <c r="I624" i="5"/>
  <c r="F212" i="1" s="1"/>
  <c r="I636" i="5"/>
  <c r="F216" i="1" s="1"/>
  <c r="I648" i="5"/>
  <c r="F220" i="1" s="1"/>
  <c r="I660" i="5"/>
  <c r="F224" i="1" s="1"/>
  <c r="I672" i="5"/>
  <c r="F228" i="1" s="1"/>
  <c r="I684" i="5"/>
  <c r="F232" i="1" s="1"/>
  <c r="H444" i="5"/>
  <c r="E152" i="1" s="1"/>
  <c r="H468" i="5"/>
  <c r="E160" i="1" s="1"/>
  <c r="H480" i="5"/>
  <c r="E164" i="1" s="1"/>
  <c r="H504" i="5"/>
  <c r="E172" i="1" s="1"/>
  <c r="H516" i="5"/>
  <c r="E176" i="1" s="1"/>
  <c r="H528" i="5"/>
  <c r="E180" i="1" s="1"/>
  <c r="H576" i="5"/>
  <c r="E196" i="1" s="1"/>
  <c r="H588" i="5"/>
  <c r="E200" i="1" s="1"/>
  <c r="H600" i="5"/>
  <c r="E204" i="1" s="1"/>
  <c r="H612" i="5"/>
  <c r="E208" i="1" s="1"/>
  <c r="H624" i="5"/>
  <c r="E212" i="1" s="1"/>
  <c r="H684" i="5"/>
  <c r="E232" i="1" s="1"/>
  <c r="O158" i="1"/>
  <c r="O162" i="1"/>
  <c r="V151" i="1"/>
  <c r="W151" i="1" s="1"/>
  <c r="Z151" i="1" s="1"/>
  <c r="I3" i="5"/>
  <c r="F5" i="1" s="1"/>
  <c r="V5" i="1" s="1"/>
  <c r="H3" i="5"/>
  <c r="E5" i="1" s="1"/>
  <c r="O154" i="1"/>
  <c r="V154" i="1"/>
  <c r="H151" i="1"/>
  <c r="V150" i="1"/>
  <c r="H150" i="1"/>
  <c r="H4" i="5"/>
  <c r="H5" i="5" s="1"/>
  <c r="H6" i="5" s="1"/>
  <c r="E6" i="1" s="1"/>
  <c r="I4" i="5"/>
  <c r="I5" i="5" s="1"/>
  <c r="I6" i="5" s="1"/>
  <c r="F6" i="1" s="1"/>
  <c r="K4" i="5"/>
  <c r="H7" i="5"/>
  <c r="H8" i="5" s="1"/>
  <c r="H9" i="5" s="1"/>
  <c r="E7" i="1" s="1"/>
  <c r="I7" i="5"/>
  <c r="I8" i="5" s="1"/>
  <c r="I9" i="5" s="1"/>
  <c r="F7" i="1" s="1"/>
  <c r="H10" i="5"/>
  <c r="H11" i="5" s="1"/>
  <c r="H12" i="5" s="1"/>
  <c r="E8" i="1" s="1"/>
  <c r="I10" i="5"/>
  <c r="I11" i="5" s="1"/>
  <c r="I12" i="5" s="1"/>
  <c r="F8" i="1" s="1"/>
  <c r="H13" i="5"/>
  <c r="H14" i="5" s="1"/>
  <c r="H15" i="5" s="1"/>
  <c r="E9" i="1" s="1"/>
  <c r="I13" i="5"/>
  <c r="I14" i="5" s="1"/>
  <c r="I15" i="5" s="1"/>
  <c r="F9" i="1" s="1"/>
  <c r="H16" i="5"/>
  <c r="H17" i="5" s="1"/>
  <c r="H18" i="5" s="1"/>
  <c r="E10" i="1" s="1"/>
  <c r="I16" i="5"/>
  <c r="I17" i="5" s="1"/>
  <c r="I18" i="5" s="1"/>
  <c r="F10" i="1" s="1"/>
  <c r="K16" i="5"/>
  <c r="H19" i="5"/>
  <c r="H20" i="5" s="1"/>
  <c r="H21" i="5" s="1"/>
  <c r="E11" i="1" s="1"/>
  <c r="I19" i="5"/>
  <c r="I20" i="5" s="1"/>
  <c r="I21" i="5" s="1"/>
  <c r="F11" i="1" s="1"/>
  <c r="H22" i="5"/>
  <c r="H23" i="5" s="1"/>
  <c r="H24" i="5" s="1"/>
  <c r="E12" i="1" s="1"/>
  <c r="I22" i="5"/>
  <c r="I23" i="5" s="1"/>
  <c r="I24" i="5" s="1"/>
  <c r="F12" i="1" s="1"/>
  <c r="H25" i="5"/>
  <c r="H26" i="5" s="1"/>
  <c r="H27" i="5" s="1"/>
  <c r="E13" i="1" s="1"/>
  <c r="I25" i="5"/>
  <c r="I26" i="5" s="1"/>
  <c r="I27" i="5" s="1"/>
  <c r="F13" i="1" s="1"/>
  <c r="H28" i="5"/>
  <c r="H29" i="5" s="1"/>
  <c r="H30" i="5" s="1"/>
  <c r="E14" i="1" s="1"/>
  <c r="I28" i="5"/>
  <c r="I29" i="5" s="1"/>
  <c r="I30" i="5" s="1"/>
  <c r="F14" i="1" s="1"/>
  <c r="K28" i="5"/>
  <c r="H31" i="5"/>
  <c r="H32" i="5" s="1"/>
  <c r="H33" i="5" s="1"/>
  <c r="E15" i="1" s="1"/>
  <c r="I31" i="5"/>
  <c r="I32" i="5" s="1"/>
  <c r="I33" i="5" s="1"/>
  <c r="F15" i="1" s="1"/>
  <c r="H34" i="5"/>
  <c r="H35" i="5" s="1"/>
  <c r="H36" i="5" s="1"/>
  <c r="E16" i="1" s="1"/>
  <c r="I34" i="5"/>
  <c r="I35" i="5" s="1"/>
  <c r="I36" i="5" s="1"/>
  <c r="F16" i="1" s="1"/>
  <c r="H37" i="5"/>
  <c r="H38" i="5" s="1"/>
  <c r="H39" i="5" s="1"/>
  <c r="E17" i="1" s="1"/>
  <c r="I37" i="5"/>
  <c r="I38" i="5" s="1"/>
  <c r="I39" i="5" s="1"/>
  <c r="F17" i="1" s="1"/>
  <c r="H40" i="5"/>
  <c r="H41" i="5" s="1"/>
  <c r="H42" i="5" s="1"/>
  <c r="E18" i="1" s="1"/>
  <c r="I40" i="5"/>
  <c r="I41" i="5" s="1"/>
  <c r="I42" i="5" s="1"/>
  <c r="F18" i="1" s="1"/>
  <c r="K40" i="5"/>
  <c r="H43" i="5"/>
  <c r="H44" i="5" s="1"/>
  <c r="H45" i="5" s="1"/>
  <c r="E19" i="1" s="1"/>
  <c r="I43" i="5"/>
  <c r="I44" i="5" s="1"/>
  <c r="I45" i="5" s="1"/>
  <c r="F19" i="1" s="1"/>
  <c r="H46" i="5"/>
  <c r="H47" i="5" s="1"/>
  <c r="H48" i="5" s="1"/>
  <c r="E20" i="1" s="1"/>
  <c r="I46" i="5"/>
  <c r="I47" i="5" s="1"/>
  <c r="I48" i="5" s="1"/>
  <c r="F20" i="1" s="1"/>
  <c r="H49" i="5"/>
  <c r="H50" i="5" s="1"/>
  <c r="H51" i="5" s="1"/>
  <c r="E21" i="1" s="1"/>
  <c r="I49" i="5"/>
  <c r="I50" i="5" s="1"/>
  <c r="I51" i="5" s="1"/>
  <c r="F21" i="1" s="1"/>
  <c r="H52" i="5"/>
  <c r="H53" i="5" s="1"/>
  <c r="H54" i="5" s="1"/>
  <c r="E22" i="1" s="1"/>
  <c r="I52" i="5"/>
  <c r="I53" i="5" s="1"/>
  <c r="I54" i="5" s="1"/>
  <c r="F22" i="1" s="1"/>
  <c r="K52" i="5"/>
  <c r="H55" i="5"/>
  <c r="H56" i="5" s="1"/>
  <c r="H57" i="5" s="1"/>
  <c r="E23" i="1" s="1"/>
  <c r="I55" i="5"/>
  <c r="I56" i="5" s="1"/>
  <c r="I57" i="5" s="1"/>
  <c r="F23" i="1" s="1"/>
  <c r="H58" i="5"/>
  <c r="H59" i="5" s="1"/>
  <c r="H60" i="5" s="1"/>
  <c r="E24" i="1" s="1"/>
  <c r="I58" i="5"/>
  <c r="I59" i="5" s="1"/>
  <c r="I60" i="5" s="1"/>
  <c r="F24" i="1" s="1"/>
  <c r="H61" i="5"/>
  <c r="H62" i="5" s="1"/>
  <c r="H63" i="5" s="1"/>
  <c r="E25" i="1" s="1"/>
  <c r="I61" i="5"/>
  <c r="I62" i="5" s="1"/>
  <c r="I63" i="5" s="1"/>
  <c r="F25" i="1" s="1"/>
  <c r="H64" i="5"/>
  <c r="H65" i="5" s="1"/>
  <c r="H66" i="5" s="1"/>
  <c r="E26" i="1" s="1"/>
  <c r="I64" i="5"/>
  <c r="I65" i="5" s="1"/>
  <c r="I66" i="5" s="1"/>
  <c r="F26" i="1" s="1"/>
  <c r="K64" i="5"/>
  <c r="H67" i="5"/>
  <c r="H68" i="5" s="1"/>
  <c r="H69" i="5" s="1"/>
  <c r="E27" i="1" s="1"/>
  <c r="I67" i="5"/>
  <c r="I68" i="5" s="1"/>
  <c r="I69" i="5" s="1"/>
  <c r="F27" i="1" s="1"/>
  <c r="H70" i="5"/>
  <c r="H71" i="5" s="1"/>
  <c r="H72" i="5" s="1"/>
  <c r="E28" i="1" s="1"/>
  <c r="I70" i="5"/>
  <c r="I71" i="5" s="1"/>
  <c r="I72" i="5" s="1"/>
  <c r="F28" i="1" s="1"/>
  <c r="H73" i="5"/>
  <c r="H74" i="5" s="1"/>
  <c r="H75" i="5" s="1"/>
  <c r="E29" i="1" s="1"/>
  <c r="I73" i="5"/>
  <c r="I74" i="5" s="1"/>
  <c r="I75" i="5" s="1"/>
  <c r="F29" i="1" s="1"/>
  <c r="H76" i="5"/>
  <c r="H77" i="5" s="1"/>
  <c r="H78" i="5" s="1"/>
  <c r="E30" i="1" s="1"/>
  <c r="I76" i="5"/>
  <c r="I77" i="5" s="1"/>
  <c r="I78" i="5" s="1"/>
  <c r="F30" i="1" s="1"/>
  <c r="K76" i="5"/>
  <c r="H79" i="5"/>
  <c r="H80" i="5" s="1"/>
  <c r="H81" i="5" s="1"/>
  <c r="E31" i="1" s="1"/>
  <c r="I79" i="5"/>
  <c r="I80" i="5" s="1"/>
  <c r="I81" i="5" s="1"/>
  <c r="F31" i="1" s="1"/>
  <c r="H82" i="5"/>
  <c r="H83" i="5" s="1"/>
  <c r="H84" i="5" s="1"/>
  <c r="E32" i="1" s="1"/>
  <c r="I82" i="5"/>
  <c r="I83" i="5" s="1"/>
  <c r="I84" i="5" s="1"/>
  <c r="F32" i="1" s="1"/>
  <c r="H85" i="5"/>
  <c r="H86" i="5" s="1"/>
  <c r="H87" i="5" s="1"/>
  <c r="E33" i="1" s="1"/>
  <c r="I85" i="5"/>
  <c r="I86" i="5" s="1"/>
  <c r="I87" i="5" s="1"/>
  <c r="F33" i="1" s="1"/>
  <c r="H88" i="5"/>
  <c r="H89" i="5" s="1"/>
  <c r="H90" i="5" s="1"/>
  <c r="E34" i="1" s="1"/>
  <c r="I88" i="5"/>
  <c r="I89" i="5" s="1"/>
  <c r="I90" i="5" s="1"/>
  <c r="F34" i="1" s="1"/>
  <c r="K88" i="5"/>
  <c r="H91" i="5"/>
  <c r="H92" i="5" s="1"/>
  <c r="H93" i="5" s="1"/>
  <c r="E35" i="1" s="1"/>
  <c r="I91" i="5"/>
  <c r="I92" i="5" s="1"/>
  <c r="I93" i="5" s="1"/>
  <c r="F35" i="1" s="1"/>
  <c r="H94" i="5"/>
  <c r="H95" i="5" s="1"/>
  <c r="H96" i="5" s="1"/>
  <c r="E36" i="1" s="1"/>
  <c r="I94" i="5"/>
  <c r="I95" i="5" s="1"/>
  <c r="I96" i="5" s="1"/>
  <c r="F36" i="1" s="1"/>
  <c r="H97" i="5"/>
  <c r="H98" i="5" s="1"/>
  <c r="H99" i="5" s="1"/>
  <c r="E37" i="1" s="1"/>
  <c r="I97" i="5"/>
  <c r="I98" i="5" s="1"/>
  <c r="I99" i="5" s="1"/>
  <c r="F37" i="1" s="1"/>
  <c r="H100" i="5"/>
  <c r="H101" i="5" s="1"/>
  <c r="H102" i="5" s="1"/>
  <c r="E38" i="1" s="1"/>
  <c r="I100" i="5"/>
  <c r="I101" i="5" s="1"/>
  <c r="I102" i="5" s="1"/>
  <c r="F38" i="1" s="1"/>
  <c r="K100" i="5"/>
  <c r="H103" i="5"/>
  <c r="H104" i="5" s="1"/>
  <c r="H105" i="5" s="1"/>
  <c r="E39" i="1" s="1"/>
  <c r="I103" i="5"/>
  <c r="I104" i="5" s="1"/>
  <c r="I105" i="5" s="1"/>
  <c r="F39" i="1" s="1"/>
  <c r="H106" i="5"/>
  <c r="H107" i="5" s="1"/>
  <c r="H108" i="5" s="1"/>
  <c r="E40" i="1" s="1"/>
  <c r="I106" i="5"/>
  <c r="I107" i="5" s="1"/>
  <c r="I108" i="5" s="1"/>
  <c r="F40" i="1" s="1"/>
  <c r="H109" i="5"/>
  <c r="H110" i="5" s="1"/>
  <c r="H111" i="5" s="1"/>
  <c r="E41" i="1" s="1"/>
  <c r="I109" i="5"/>
  <c r="I110" i="5" s="1"/>
  <c r="I111" i="5" s="1"/>
  <c r="F41" i="1" s="1"/>
  <c r="H112" i="5"/>
  <c r="H113" i="5" s="1"/>
  <c r="H114" i="5" s="1"/>
  <c r="E42" i="1" s="1"/>
  <c r="I112" i="5"/>
  <c r="I113" i="5" s="1"/>
  <c r="I114" i="5" s="1"/>
  <c r="F42" i="1" s="1"/>
  <c r="K112" i="5"/>
  <c r="H115" i="5"/>
  <c r="H116" i="5" s="1"/>
  <c r="H117" i="5" s="1"/>
  <c r="E43" i="1" s="1"/>
  <c r="I115" i="5"/>
  <c r="I116" i="5" s="1"/>
  <c r="I117" i="5" s="1"/>
  <c r="F43" i="1" s="1"/>
  <c r="H118" i="5"/>
  <c r="H119" i="5" s="1"/>
  <c r="H120" i="5" s="1"/>
  <c r="E44" i="1" s="1"/>
  <c r="I118" i="5"/>
  <c r="I119" i="5" s="1"/>
  <c r="I120" i="5" s="1"/>
  <c r="F44" i="1" s="1"/>
  <c r="H121" i="5"/>
  <c r="H122" i="5" s="1"/>
  <c r="H123" i="5" s="1"/>
  <c r="E45" i="1" s="1"/>
  <c r="I121" i="5"/>
  <c r="I122" i="5" s="1"/>
  <c r="I123" i="5" s="1"/>
  <c r="F45" i="1" s="1"/>
  <c r="H124" i="5"/>
  <c r="H125" i="5" s="1"/>
  <c r="H126" i="5" s="1"/>
  <c r="E46" i="1" s="1"/>
  <c r="I124" i="5"/>
  <c r="I125" i="5" s="1"/>
  <c r="I126" i="5" s="1"/>
  <c r="F46" i="1" s="1"/>
  <c r="K124" i="5"/>
  <c r="H127" i="5"/>
  <c r="H128" i="5" s="1"/>
  <c r="H129" i="5" s="1"/>
  <c r="E47" i="1" s="1"/>
  <c r="I127" i="5"/>
  <c r="I128" i="5" s="1"/>
  <c r="I129" i="5" s="1"/>
  <c r="F47" i="1" s="1"/>
  <c r="H130" i="5"/>
  <c r="H131" i="5" s="1"/>
  <c r="H132" i="5" s="1"/>
  <c r="E48" i="1" s="1"/>
  <c r="I130" i="5"/>
  <c r="I131" i="5" s="1"/>
  <c r="I132" i="5" s="1"/>
  <c r="F48" i="1" s="1"/>
  <c r="H133" i="5"/>
  <c r="H134" i="5" s="1"/>
  <c r="H135" i="5" s="1"/>
  <c r="E49" i="1" s="1"/>
  <c r="I133" i="5"/>
  <c r="I134" i="5" s="1"/>
  <c r="I135" i="5" s="1"/>
  <c r="F49" i="1" s="1"/>
  <c r="H136" i="5"/>
  <c r="H137" i="5" s="1"/>
  <c r="H138" i="5" s="1"/>
  <c r="E50" i="1" s="1"/>
  <c r="I136" i="5"/>
  <c r="I137" i="5" s="1"/>
  <c r="I138" i="5" s="1"/>
  <c r="F50" i="1" s="1"/>
  <c r="K136" i="5"/>
  <c r="H139" i="5"/>
  <c r="H140" i="5" s="1"/>
  <c r="H141" i="5" s="1"/>
  <c r="E51" i="1" s="1"/>
  <c r="I139" i="5"/>
  <c r="I140" i="5" s="1"/>
  <c r="I141" i="5" s="1"/>
  <c r="F51" i="1" s="1"/>
  <c r="H142" i="5"/>
  <c r="H143" i="5" s="1"/>
  <c r="H144" i="5" s="1"/>
  <c r="E52" i="1" s="1"/>
  <c r="I142" i="5"/>
  <c r="I143" i="5" s="1"/>
  <c r="I144" i="5" s="1"/>
  <c r="F52" i="1" s="1"/>
  <c r="H145" i="5"/>
  <c r="H146" i="5" s="1"/>
  <c r="H147" i="5" s="1"/>
  <c r="E53" i="1" s="1"/>
  <c r="I145" i="5"/>
  <c r="I146" i="5" s="1"/>
  <c r="I147" i="5" s="1"/>
  <c r="F53" i="1" s="1"/>
  <c r="H148" i="5"/>
  <c r="H149" i="5" s="1"/>
  <c r="H150" i="5" s="1"/>
  <c r="E54" i="1" s="1"/>
  <c r="I148" i="5"/>
  <c r="I149" i="5" s="1"/>
  <c r="I150" i="5" s="1"/>
  <c r="F54" i="1" s="1"/>
  <c r="K148" i="5"/>
  <c r="H151" i="5"/>
  <c r="H152" i="5" s="1"/>
  <c r="H153" i="5" s="1"/>
  <c r="E55" i="1" s="1"/>
  <c r="I151" i="5"/>
  <c r="I152" i="5" s="1"/>
  <c r="I153" i="5" s="1"/>
  <c r="F55" i="1" s="1"/>
  <c r="H154" i="5"/>
  <c r="H155" i="5" s="1"/>
  <c r="H156" i="5" s="1"/>
  <c r="E56" i="1" s="1"/>
  <c r="I154" i="5"/>
  <c r="I155" i="5" s="1"/>
  <c r="I156" i="5" s="1"/>
  <c r="F56" i="1" s="1"/>
  <c r="H157" i="5"/>
  <c r="H158" i="5" s="1"/>
  <c r="H159" i="5" s="1"/>
  <c r="E57" i="1" s="1"/>
  <c r="I157" i="5"/>
  <c r="I158" i="5" s="1"/>
  <c r="I159" i="5" s="1"/>
  <c r="F57" i="1" s="1"/>
  <c r="H160" i="5"/>
  <c r="H161" i="5" s="1"/>
  <c r="H162" i="5" s="1"/>
  <c r="E58" i="1" s="1"/>
  <c r="I160" i="5"/>
  <c r="I161" i="5" s="1"/>
  <c r="I162" i="5" s="1"/>
  <c r="F58" i="1" s="1"/>
  <c r="K160" i="5"/>
  <c r="H163" i="5"/>
  <c r="H164" i="5" s="1"/>
  <c r="H165" i="5" s="1"/>
  <c r="E59" i="1" s="1"/>
  <c r="I163" i="5"/>
  <c r="I164" i="5" s="1"/>
  <c r="I165" i="5" s="1"/>
  <c r="F59" i="1" s="1"/>
  <c r="H166" i="5"/>
  <c r="H167" i="5" s="1"/>
  <c r="H168" i="5" s="1"/>
  <c r="E60" i="1" s="1"/>
  <c r="I166" i="5"/>
  <c r="I167" i="5" s="1"/>
  <c r="I168" i="5" s="1"/>
  <c r="F60" i="1" s="1"/>
  <c r="H169" i="5"/>
  <c r="H170" i="5" s="1"/>
  <c r="H171" i="5" s="1"/>
  <c r="E61" i="1" s="1"/>
  <c r="I169" i="5"/>
  <c r="I170" i="5" s="1"/>
  <c r="I171" i="5" s="1"/>
  <c r="F61" i="1" s="1"/>
  <c r="H172" i="5"/>
  <c r="H173" i="5" s="1"/>
  <c r="H174" i="5" s="1"/>
  <c r="E62" i="1" s="1"/>
  <c r="I172" i="5"/>
  <c r="I173" i="5" s="1"/>
  <c r="I174" i="5" s="1"/>
  <c r="F62" i="1" s="1"/>
  <c r="K172" i="5"/>
  <c r="H175" i="5"/>
  <c r="H176" i="5" s="1"/>
  <c r="H177" i="5" s="1"/>
  <c r="E63" i="1" s="1"/>
  <c r="I175" i="5"/>
  <c r="I176" i="5" s="1"/>
  <c r="I177" i="5" s="1"/>
  <c r="F63" i="1" s="1"/>
  <c r="H178" i="5"/>
  <c r="H179" i="5" s="1"/>
  <c r="H180" i="5" s="1"/>
  <c r="E64" i="1" s="1"/>
  <c r="I178" i="5"/>
  <c r="I179" i="5" s="1"/>
  <c r="I180" i="5" s="1"/>
  <c r="F64" i="1" s="1"/>
  <c r="H181" i="5"/>
  <c r="H182" i="5" s="1"/>
  <c r="H183" i="5" s="1"/>
  <c r="E65" i="1" s="1"/>
  <c r="I181" i="5"/>
  <c r="I182" i="5" s="1"/>
  <c r="I183" i="5" s="1"/>
  <c r="F65" i="1" s="1"/>
  <c r="H184" i="5"/>
  <c r="H185" i="5" s="1"/>
  <c r="H186" i="5" s="1"/>
  <c r="E66" i="1" s="1"/>
  <c r="I184" i="5"/>
  <c r="I185" i="5" s="1"/>
  <c r="I186" i="5" s="1"/>
  <c r="F66" i="1" s="1"/>
  <c r="K184" i="5"/>
  <c r="H187" i="5"/>
  <c r="H188" i="5" s="1"/>
  <c r="H189" i="5" s="1"/>
  <c r="E67" i="1" s="1"/>
  <c r="I187" i="5"/>
  <c r="I188" i="5" s="1"/>
  <c r="I189" i="5" s="1"/>
  <c r="F67" i="1" s="1"/>
  <c r="H190" i="5"/>
  <c r="H191" i="5" s="1"/>
  <c r="H192" i="5" s="1"/>
  <c r="E68" i="1" s="1"/>
  <c r="I190" i="5"/>
  <c r="I191" i="5" s="1"/>
  <c r="I192" i="5" s="1"/>
  <c r="F68" i="1" s="1"/>
  <c r="H193" i="5"/>
  <c r="H194" i="5" s="1"/>
  <c r="H195" i="5" s="1"/>
  <c r="E69" i="1" s="1"/>
  <c r="I193" i="5"/>
  <c r="I194" i="5" s="1"/>
  <c r="I195" i="5" s="1"/>
  <c r="F69" i="1" s="1"/>
  <c r="H196" i="5"/>
  <c r="H197" i="5" s="1"/>
  <c r="H198" i="5" s="1"/>
  <c r="E70" i="1" s="1"/>
  <c r="I196" i="5"/>
  <c r="I197" i="5" s="1"/>
  <c r="I198" i="5" s="1"/>
  <c r="F70" i="1" s="1"/>
  <c r="K196" i="5"/>
  <c r="H199" i="5"/>
  <c r="H200" i="5" s="1"/>
  <c r="H201" i="5" s="1"/>
  <c r="E71" i="1" s="1"/>
  <c r="I199" i="5"/>
  <c r="I200" i="5" s="1"/>
  <c r="I201" i="5" s="1"/>
  <c r="F71" i="1" s="1"/>
  <c r="H202" i="5"/>
  <c r="H203" i="5" s="1"/>
  <c r="H204" i="5" s="1"/>
  <c r="E72" i="1" s="1"/>
  <c r="I202" i="5"/>
  <c r="I203" i="5" s="1"/>
  <c r="I204" i="5" s="1"/>
  <c r="F72" i="1" s="1"/>
  <c r="H205" i="5"/>
  <c r="H206" i="5" s="1"/>
  <c r="H207" i="5" s="1"/>
  <c r="E73" i="1" s="1"/>
  <c r="I205" i="5"/>
  <c r="I206" i="5" s="1"/>
  <c r="I207" i="5" s="1"/>
  <c r="F73" i="1" s="1"/>
  <c r="H208" i="5"/>
  <c r="H209" i="5" s="1"/>
  <c r="H210" i="5" s="1"/>
  <c r="E74" i="1" s="1"/>
  <c r="I208" i="5"/>
  <c r="I209" i="5" s="1"/>
  <c r="I210" i="5" s="1"/>
  <c r="F74" i="1" s="1"/>
  <c r="K208" i="5"/>
  <c r="H211" i="5"/>
  <c r="H212" i="5" s="1"/>
  <c r="H213" i="5" s="1"/>
  <c r="E75" i="1" s="1"/>
  <c r="I211" i="5"/>
  <c r="I212" i="5" s="1"/>
  <c r="I213" i="5" s="1"/>
  <c r="F75" i="1" s="1"/>
  <c r="H214" i="5"/>
  <c r="H215" i="5" s="1"/>
  <c r="H216" i="5" s="1"/>
  <c r="E76" i="1" s="1"/>
  <c r="I214" i="5"/>
  <c r="I215" i="5" s="1"/>
  <c r="I216" i="5" s="1"/>
  <c r="F76" i="1" s="1"/>
  <c r="H217" i="5"/>
  <c r="H218" i="5" s="1"/>
  <c r="H219" i="5" s="1"/>
  <c r="E77" i="1" s="1"/>
  <c r="I217" i="5"/>
  <c r="I218" i="5" s="1"/>
  <c r="I219" i="5" s="1"/>
  <c r="F77" i="1" s="1"/>
  <c r="H220" i="5"/>
  <c r="H221" i="5" s="1"/>
  <c r="H222" i="5" s="1"/>
  <c r="E78" i="1" s="1"/>
  <c r="I220" i="5"/>
  <c r="I221" i="5" s="1"/>
  <c r="I222" i="5" s="1"/>
  <c r="F78" i="1" s="1"/>
  <c r="K220" i="5"/>
  <c r="H223" i="5"/>
  <c r="H224" i="5" s="1"/>
  <c r="H225" i="5" s="1"/>
  <c r="E79" i="1" s="1"/>
  <c r="I223" i="5"/>
  <c r="I224" i="5" s="1"/>
  <c r="I225" i="5" s="1"/>
  <c r="F79" i="1" s="1"/>
  <c r="H226" i="5"/>
  <c r="H227" i="5" s="1"/>
  <c r="H228" i="5" s="1"/>
  <c r="E80" i="1" s="1"/>
  <c r="I226" i="5"/>
  <c r="I227" i="5" s="1"/>
  <c r="I228" i="5" s="1"/>
  <c r="F80" i="1" s="1"/>
  <c r="H229" i="5"/>
  <c r="H230" i="5" s="1"/>
  <c r="H231" i="5" s="1"/>
  <c r="E81" i="1" s="1"/>
  <c r="I229" i="5"/>
  <c r="I230" i="5" s="1"/>
  <c r="I231" i="5" s="1"/>
  <c r="F81" i="1" s="1"/>
  <c r="H232" i="5"/>
  <c r="H233" i="5" s="1"/>
  <c r="H234" i="5" s="1"/>
  <c r="E82" i="1" s="1"/>
  <c r="I232" i="5"/>
  <c r="I233" i="5" s="1"/>
  <c r="I234" i="5" s="1"/>
  <c r="F82" i="1" s="1"/>
  <c r="K232" i="5"/>
  <c r="H235" i="5"/>
  <c r="H236" i="5" s="1"/>
  <c r="H237" i="5" s="1"/>
  <c r="E83" i="1" s="1"/>
  <c r="I235" i="5"/>
  <c r="I236" i="5" s="1"/>
  <c r="I237" i="5" s="1"/>
  <c r="F83" i="1" s="1"/>
  <c r="H238" i="5"/>
  <c r="H239" i="5" s="1"/>
  <c r="H240" i="5" s="1"/>
  <c r="E84" i="1" s="1"/>
  <c r="I238" i="5"/>
  <c r="I239" i="5" s="1"/>
  <c r="I240" i="5" s="1"/>
  <c r="F84" i="1" s="1"/>
  <c r="H241" i="5"/>
  <c r="H242" i="5" s="1"/>
  <c r="H243" i="5" s="1"/>
  <c r="E85" i="1" s="1"/>
  <c r="I241" i="5"/>
  <c r="I242" i="5" s="1"/>
  <c r="I243" i="5" s="1"/>
  <c r="F85" i="1" s="1"/>
  <c r="H244" i="5"/>
  <c r="H245" i="5" s="1"/>
  <c r="H246" i="5" s="1"/>
  <c r="E86" i="1" s="1"/>
  <c r="I244" i="5"/>
  <c r="I245" i="5" s="1"/>
  <c r="I246" i="5" s="1"/>
  <c r="F86" i="1" s="1"/>
  <c r="K244" i="5"/>
  <c r="H247" i="5"/>
  <c r="H248" i="5" s="1"/>
  <c r="H249" i="5" s="1"/>
  <c r="E87" i="1" s="1"/>
  <c r="I247" i="5"/>
  <c r="I248" i="5" s="1"/>
  <c r="I249" i="5" s="1"/>
  <c r="F87" i="1" s="1"/>
  <c r="H250" i="5"/>
  <c r="H251" i="5" s="1"/>
  <c r="H252" i="5" s="1"/>
  <c r="E88" i="1" s="1"/>
  <c r="I250" i="5"/>
  <c r="I251" i="5" s="1"/>
  <c r="I252" i="5" s="1"/>
  <c r="F88" i="1" s="1"/>
  <c r="H253" i="5"/>
  <c r="H254" i="5" s="1"/>
  <c r="H255" i="5" s="1"/>
  <c r="E89" i="1" s="1"/>
  <c r="I253" i="5"/>
  <c r="I254" i="5" s="1"/>
  <c r="I255" i="5" s="1"/>
  <c r="F89" i="1" s="1"/>
  <c r="H256" i="5"/>
  <c r="H257" i="5" s="1"/>
  <c r="H258" i="5" s="1"/>
  <c r="E90" i="1" s="1"/>
  <c r="I256" i="5"/>
  <c r="I257" i="5" s="1"/>
  <c r="I258" i="5" s="1"/>
  <c r="F90" i="1" s="1"/>
  <c r="K256" i="5"/>
  <c r="H259" i="5"/>
  <c r="H260" i="5" s="1"/>
  <c r="H261" i="5" s="1"/>
  <c r="E91" i="1" s="1"/>
  <c r="I259" i="5"/>
  <c r="I260" i="5" s="1"/>
  <c r="I261" i="5" s="1"/>
  <c r="F91" i="1" s="1"/>
  <c r="H262" i="5"/>
  <c r="H263" i="5" s="1"/>
  <c r="H264" i="5" s="1"/>
  <c r="E92" i="1" s="1"/>
  <c r="I262" i="5"/>
  <c r="I263" i="5" s="1"/>
  <c r="I264" i="5" s="1"/>
  <c r="F92" i="1" s="1"/>
  <c r="H265" i="5"/>
  <c r="H266" i="5" s="1"/>
  <c r="H267" i="5" s="1"/>
  <c r="E93" i="1" s="1"/>
  <c r="I265" i="5"/>
  <c r="I266" i="5" s="1"/>
  <c r="I267" i="5" s="1"/>
  <c r="F93" i="1" s="1"/>
  <c r="H268" i="5"/>
  <c r="H269" i="5" s="1"/>
  <c r="H270" i="5" s="1"/>
  <c r="E94" i="1" s="1"/>
  <c r="I268" i="5"/>
  <c r="I269" i="5" s="1"/>
  <c r="I270" i="5" s="1"/>
  <c r="F94" i="1" s="1"/>
  <c r="K268" i="5"/>
  <c r="H271" i="5"/>
  <c r="H272" i="5" s="1"/>
  <c r="H273" i="5" s="1"/>
  <c r="E95" i="1" s="1"/>
  <c r="I271" i="5"/>
  <c r="I272" i="5" s="1"/>
  <c r="I273" i="5" s="1"/>
  <c r="F95" i="1" s="1"/>
  <c r="H274" i="5"/>
  <c r="H275" i="5" s="1"/>
  <c r="H276" i="5" s="1"/>
  <c r="E96" i="1" s="1"/>
  <c r="I274" i="5"/>
  <c r="I275" i="5" s="1"/>
  <c r="I276" i="5" s="1"/>
  <c r="F96" i="1" s="1"/>
  <c r="H277" i="5"/>
  <c r="H278" i="5" s="1"/>
  <c r="H279" i="5" s="1"/>
  <c r="E97" i="1" s="1"/>
  <c r="I277" i="5"/>
  <c r="I278" i="5" s="1"/>
  <c r="I279" i="5" s="1"/>
  <c r="F97" i="1" s="1"/>
  <c r="H280" i="5"/>
  <c r="H281" i="5" s="1"/>
  <c r="H282" i="5" s="1"/>
  <c r="E98" i="1" s="1"/>
  <c r="I280" i="5"/>
  <c r="I281" i="5" s="1"/>
  <c r="I282" i="5" s="1"/>
  <c r="F98" i="1" s="1"/>
  <c r="K280" i="5"/>
  <c r="H283" i="5"/>
  <c r="H284" i="5" s="1"/>
  <c r="H285" i="5" s="1"/>
  <c r="E99" i="1" s="1"/>
  <c r="I283" i="5"/>
  <c r="I284" i="5" s="1"/>
  <c r="I285" i="5" s="1"/>
  <c r="F99" i="1" s="1"/>
  <c r="H286" i="5"/>
  <c r="H287" i="5" s="1"/>
  <c r="H288" i="5" s="1"/>
  <c r="E100" i="1" s="1"/>
  <c r="I286" i="5"/>
  <c r="I287" i="5" s="1"/>
  <c r="I288" i="5" s="1"/>
  <c r="F100" i="1" s="1"/>
  <c r="H289" i="5"/>
  <c r="H290" i="5" s="1"/>
  <c r="H291" i="5" s="1"/>
  <c r="E101" i="1" s="1"/>
  <c r="I289" i="5"/>
  <c r="I290" i="5" s="1"/>
  <c r="I291" i="5" s="1"/>
  <c r="F101" i="1" s="1"/>
  <c r="H292" i="5"/>
  <c r="H293" i="5" s="1"/>
  <c r="H294" i="5" s="1"/>
  <c r="E102" i="1" s="1"/>
  <c r="I292" i="5"/>
  <c r="I293" i="5" s="1"/>
  <c r="I294" i="5" s="1"/>
  <c r="F102" i="1" s="1"/>
  <c r="K292" i="5"/>
  <c r="H295" i="5"/>
  <c r="H296" i="5" s="1"/>
  <c r="H297" i="5" s="1"/>
  <c r="E103" i="1" s="1"/>
  <c r="I295" i="5"/>
  <c r="I296" i="5" s="1"/>
  <c r="I297" i="5" s="1"/>
  <c r="F103" i="1" s="1"/>
  <c r="H298" i="5"/>
  <c r="H299" i="5" s="1"/>
  <c r="H300" i="5" s="1"/>
  <c r="E104" i="1" s="1"/>
  <c r="I298" i="5"/>
  <c r="I299" i="5" s="1"/>
  <c r="I300" i="5" s="1"/>
  <c r="F104" i="1" s="1"/>
  <c r="H301" i="5"/>
  <c r="H302" i="5" s="1"/>
  <c r="H303" i="5" s="1"/>
  <c r="E105" i="1" s="1"/>
  <c r="I301" i="5"/>
  <c r="I302" i="5" s="1"/>
  <c r="I303" i="5" s="1"/>
  <c r="F105" i="1" s="1"/>
  <c r="H304" i="5"/>
  <c r="H305" i="5" s="1"/>
  <c r="H306" i="5" s="1"/>
  <c r="E106" i="1" s="1"/>
  <c r="I304" i="5"/>
  <c r="I305" i="5" s="1"/>
  <c r="I306" i="5" s="1"/>
  <c r="F106" i="1" s="1"/>
  <c r="K304" i="5"/>
  <c r="H307" i="5"/>
  <c r="H308" i="5" s="1"/>
  <c r="H309" i="5" s="1"/>
  <c r="E107" i="1" s="1"/>
  <c r="I307" i="5"/>
  <c r="I308" i="5" s="1"/>
  <c r="I309" i="5" s="1"/>
  <c r="F107" i="1" s="1"/>
  <c r="H310" i="5"/>
  <c r="H311" i="5" s="1"/>
  <c r="H312" i="5" s="1"/>
  <c r="E108" i="1" s="1"/>
  <c r="I310" i="5"/>
  <c r="I311" i="5" s="1"/>
  <c r="I312" i="5" s="1"/>
  <c r="F108" i="1" s="1"/>
  <c r="H313" i="5"/>
  <c r="H314" i="5" s="1"/>
  <c r="H315" i="5" s="1"/>
  <c r="E109" i="1" s="1"/>
  <c r="I313" i="5"/>
  <c r="I314" i="5" s="1"/>
  <c r="I315" i="5" s="1"/>
  <c r="F109" i="1" s="1"/>
  <c r="H316" i="5"/>
  <c r="H317" i="5" s="1"/>
  <c r="H318" i="5" s="1"/>
  <c r="E110" i="1" s="1"/>
  <c r="I316" i="5"/>
  <c r="I317" i="5" s="1"/>
  <c r="I318" i="5" s="1"/>
  <c r="F110" i="1" s="1"/>
  <c r="K316" i="5"/>
  <c r="H319" i="5"/>
  <c r="H320" i="5" s="1"/>
  <c r="H321" i="5" s="1"/>
  <c r="E111" i="1" s="1"/>
  <c r="I319" i="5"/>
  <c r="I320" i="5" s="1"/>
  <c r="I321" i="5" s="1"/>
  <c r="F111" i="1" s="1"/>
  <c r="H322" i="5"/>
  <c r="H323" i="5" s="1"/>
  <c r="H324" i="5" s="1"/>
  <c r="E112" i="1" s="1"/>
  <c r="I322" i="5"/>
  <c r="I323" i="5" s="1"/>
  <c r="I324" i="5" s="1"/>
  <c r="F112" i="1" s="1"/>
  <c r="H325" i="5"/>
  <c r="H326" i="5" s="1"/>
  <c r="H327" i="5" s="1"/>
  <c r="E113" i="1" s="1"/>
  <c r="I325" i="5"/>
  <c r="I326" i="5" s="1"/>
  <c r="I327" i="5" s="1"/>
  <c r="F113" i="1" s="1"/>
  <c r="H328" i="5"/>
  <c r="H329" i="5" s="1"/>
  <c r="H330" i="5" s="1"/>
  <c r="E114" i="1" s="1"/>
  <c r="I328" i="5"/>
  <c r="I329" i="5" s="1"/>
  <c r="I330" i="5" s="1"/>
  <c r="F114" i="1" s="1"/>
  <c r="K328" i="5"/>
  <c r="H331" i="5"/>
  <c r="H332" i="5" s="1"/>
  <c r="H333" i="5" s="1"/>
  <c r="E115" i="1" s="1"/>
  <c r="I331" i="5"/>
  <c r="I332" i="5" s="1"/>
  <c r="I333" i="5" s="1"/>
  <c r="F115" i="1" s="1"/>
  <c r="H334" i="5"/>
  <c r="H335" i="5" s="1"/>
  <c r="H336" i="5" s="1"/>
  <c r="E116" i="1" s="1"/>
  <c r="I334" i="5"/>
  <c r="I335" i="5" s="1"/>
  <c r="I336" i="5" s="1"/>
  <c r="F116" i="1" s="1"/>
  <c r="H337" i="5"/>
  <c r="H338" i="5" s="1"/>
  <c r="H339" i="5" s="1"/>
  <c r="E117" i="1" s="1"/>
  <c r="I337" i="5"/>
  <c r="I338" i="5" s="1"/>
  <c r="I339" i="5" s="1"/>
  <c r="F117" i="1" s="1"/>
  <c r="H340" i="5"/>
  <c r="H341" i="5" s="1"/>
  <c r="H342" i="5" s="1"/>
  <c r="E118" i="1" s="1"/>
  <c r="I340" i="5"/>
  <c r="I341" i="5" s="1"/>
  <c r="I342" i="5" s="1"/>
  <c r="F118" i="1" s="1"/>
  <c r="K340" i="5"/>
  <c r="H343" i="5"/>
  <c r="H344" i="5" s="1"/>
  <c r="H345" i="5" s="1"/>
  <c r="E119" i="1" s="1"/>
  <c r="I343" i="5"/>
  <c r="I344" i="5" s="1"/>
  <c r="I345" i="5" s="1"/>
  <c r="F119" i="1" s="1"/>
  <c r="H346" i="5"/>
  <c r="H347" i="5" s="1"/>
  <c r="H348" i="5" s="1"/>
  <c r="E120" i="1" s="1"/>
  <c r="I346" i="5"/>
  <c r="I347" i="5" s="1"/>
  <c r="I348" i="5" s="1"/>
  <c r="F120" i="1" s="1"/>
  <c r="H349" i="5"/>
  <c r="H350" i="5" s="1"/>
  <c r="H351" i="5" s="1"/>
  <c r="E121" i="1" s="1"/>
  <c r="I349" i="5"/>
  <c r="I350" i="5" s="1"/>
  <c r="I351" i="5" s="1"/>
  <c r="F121" i="1" s="1"/>
  <c r="H352" i="5"/>
  <c r="H353" i="5" s="1"/>
  <c r="H354" i="5" s="1"/>
  <c r="E122" i="1" s="1"/>
  <c r="I352" i="5"/>
  <c r="I353" i="5" s="1"/>
  <c r="I354" i="5" s="1"/>
  <c r="F122" i="1" s="1"/>
  <c r="K352" i="5"/>
  <c r="H355" i="5"/>
  <c r="H356" i="5" s="1"/>
  <c r="H357" i="5" s="1"/>
  <c r="E123" i="1" s="1"/>
  <c r="I355" i="5"/>
  <c r="I356" i="5" s="1"/>
  <c r="I357" i="5" s="1"/>
  <c r="F123" i="1" s="1"/>
  <c r="H358" i="5"/>
  <c r="H359" i="5" s="1"/>
  <c r="H360" i="5" s="1"/>
  <c r="E124" i="1" s="1"/>
  <c r="I358" i="5"/>
  <c r="I359" i="5" s="1"/>
  <c r="I360" i="5" s="1"/>
  <c r="F124" i="1" s="1"/>
  <c r="H361" i="5"/>
  <c r="H362" i="5" s="1"/>
  <c r="H363" i="5" s="1"/>
  <c r="E125" i="1" s="1"/>
  <c r="I361" i="5"/>
  <c r="I362" i="5" s="1"/>
  <c r="I363" i="5" s="1"/>
  <c r="F125" i="1" s="1"/>
  <c r="H364" i="5"/>
  <c r="H365" i="5" s="1"/>
  <c r="H366" i="5" s="1"/>
  <c r="E126" i="1" s="1"/>
  <c r="I364" i="5"/>
  <c r="I365" i="5" s="1"/>
  <c r="I366" i="5" s="1"/>
  <c r="F126" i="1" s="1"/>
  <c r="K364" i="5"/>
  <c r="H367" i="5"/>
  <c r="H368" i="5" s="1"/>
  <c r="H369" i="5" s="1"/>
  <c r="E127" i="1" s="1"/>
  <c r="I367" i="5"/>
  <c r="I368" i="5" s="1"/>
  <c r="I369" i="5" s="1"/>
  <c r="F127" i="1" s="1"/>
  <c r="H370" i="5"/>
  <c r="H371" i="5" s="1"/>
  <c r="H372" i="5" s="1"/>
  <c r="E128" i="1" s="1"/>
  <c r="I370" i="5"/>
  <c r="I371" i="5" s="1"/>
  <c r="I372" i="5" s="1"/>
  <c r="F128" i="1" s="1"/>
  <c r="H373" i="5"/>
  <c r="H374" i="5" s="1"/>
  <c r="H375" i="5" s="1"/>
  <c r="E129" i="1" s="1"/>
  <c r="I373" i="5"/>
  <c r="I374" i="5" s="1"/>
  <c r="I375" i="5" s="1"/>
  <c r="F129" i="1" s="1"/>
  <c r="H376" i="5"/>
  <c r="H377" i="5" s="1"/>
  <c r="H378" i="5" s="1"/>
  <c r="E130" i="1" s="1"/>
  <c r="I376" i="5"/>
  <c r="I377" i="5" s="1"/>
  <c r="I378" i="5" s="1"/>
  <c r="F130" i="1" s="1"/>
  <c r="K376" i="5"/>
  <c r="H379" i="5"/>
  <c r="H380" i="5" s="1"/>
  <c r="H381" i="5" s="1"/>
  <c r="E131" i="1" s="1"/>
  <c r="I379" i="5"/>
  <c r="I380" i="5" s="1"/>
  <c r="I381" i="5" s="1"/>
  <c r="F131" i="1" s="1"/>
  <c r="H382" i="5"/>
  <c r="H383" i="5" s="1"/>
  <c r="H384" i="5" s="1"/>
  <c r="E132" i="1" s="1"/>
  <c r="I382" i="5"/>
  <c r="I383" i="5" s="1"/>
  <c r="I384" i="5" s="1"/>
  <c r="F132" i="1" s="1"/>
  <c r="H385" i="5"/>
  <c r="H386" i="5" s="1"/>
  <c r="H387" i="5" s="1"/>
  <c r="E133" i="1" s="1"/>
  <c r="I385" i="5"/>
  <c r="I386" i="5" s="1"/>
  <c r="I387" i="5" s="1"/>
  <c r="F133" i="1" s="1"/>
  <c r="H388" i="5"/>
  <c r="H389" i="5" s="1"/>
  <c r="H390" i="5" s="1"/>
  <c r="E134" i="1" s="1"/>
  <c r="I388" i="5"/>
  <c r="I389" i="5" s="1"/>
  <c r="I390" i="5" s="1"/>
  <c r="F134" i="1" s="1"/>
  <c r="K388" i="5"/>
  <c r="H391" i="5"/>
  <c r="H392" i="5" s="1"/>
  <c r="H393" i="5" s="1"/>
  <c r="E135" i="1" s="1"/>
  <c r="I391" i="5"/>
  <c r="I392" i="5" s="1"/>
  <c r="I393" i="5" s="1"/>
  <c r="F135" i="1" s="1"/>
  <c r="H394" i="5"/>
  <c r="H395" i="5" s="1"/>
  <c r="H396" i="5" s="1"/>
  <c r="E136" i="1" s="1"/>
  <c r="I394" i="5"/>
  <c r="I395" i="5" s="1"/>
  <c r="I396" i="5" s="1"/>
  <c r="F136" i="1" s="1"/>
  <c r="H397" i="5"/>
  <c r="H398" i="5" s="1"/>
  <c r="H399" i="5" s="1"/>
  <c r="E137" i="1" s="1"/>
  <c r="I397" i="5"/>
  <c r="I398" i="5" s="1"/>
  <c r="I399" i="5" s="1"/>
  <c r="F137" i="1" s="1"/>
  <c r="H400" i="5"/>
  <c r="H401" i="5" s="1"/>
  <c r="H402" i="5" s="1"/>
  <c r="E138" i="1" s="1"/>
  <c r="I400" i="5"/>
  <c r="I401" i="5" s="1"/>
  <c r="I402" i="5" s="1"/>
  <c r="F138" i="1" s="1"/>
  <c r="K400" i="5"/>
  <c r="H403" i="5"/>
  <c r="H404" i="5" s="1"/>
  <c r="H405" i="5" s="1"/>
  <c r="E139" i="1" s="1"/>
  <c r="I403" i="5"/>
  <c r="I404" i="5" s="1"/>
  <c r="I405" i="5" s="1"/>
  <c r="F139" i="1" s="1"/>
  <c r="H406" i="5"/>
  <c r="H407" i="5" s="1"/>
  <c r="H408" i="5" s="1"/>
  <c r="E140" i="1" s="1"/>
  <c r="I406" i="5"/>
  <c r="I407" i="5" s="1"/>
  <c r="I408" i="5" s="1"/>
  <c r="F140" i="1" s="1"/>
  <c r="H409" i="5"/>
  <c r="H410" i="5" s="1"/>
  <c r="H411" i="5" s="1"/>
  <c r="E141" i="1" s="1"/>
  <c r="I409" i="5"/>
  <c r="I410" i="5" s="1"/>
  <c r="I411" i="5" s="1"/>
  <c r="F141" i="1" s="1"/>
  <c r="H412" i="5"/>
  <c r="H413" i="5" s="1"/>
  <c r="H414" i="5" s="1"/>
  <c r="E142" i="1" s="1"/>
  <c r="I412" i="5"/>
  <c r="I413" i="5" s="1"/>
  <c r="I414" i="5" s="1"/>
  <c r="F142" i="1" s="1"/>
  <c r="K412" i="5"/>
  <c r="H415" i="5"/>
  <c r="H416" i="5" s="1"/>
  <c r="H417" i="5" s="1"/>
  <c r="E143" i="1" s="1"/>
  <c r="I415" i="5"/>
  <c r="I416" i="5" s="1"/>
  <c r="I417" i="5" s="1"/>
  <c r="F143" i="1" s="1"/>
  <c r="H418" i="5"/>
  <c r="H419" i="5" s="1"/>
  <c r="H420" i="5" s="1"/>
  <c r="E144" i="1" s="1"/>
  <c r="I418" i="5"/>
  <c r="I419" i="5" s="1"/>
  <c r="I420" i="5" s="1"/>
  <c r="F144" i="1" s="1"/>
  <c r="H421" i="5"/>
  <c r="H422" i="5" s="1"/>
  <c r="H423" i="5" s="1"/>
  <c r="E145" i="1" s="1"/>
  <c r="I421" i="5"/>
  <c r="I422" i="5" s="1"/>
  <c r="I423" i="5" s="1"/>
  <c r="F145" i="1" s="1"/>
  <c r="H424" i="5"/>
  <c r="H425" i="5" s="1"/>
  <c r="H426" i="5" s="1"/>
  <c r="E146" i="1" s="1"/>
  <c r="I424" i="5"/>
  <c r="I425" i="5" s="1"/>
  <c r="I426" i="5" s="1"/>
  <c r="F146" i="1" s="1"/>
  <c r="K424" i="5"/>
  <c r="H427" i="5"/>
  <c r="H428" i="5" s="1"/>
  <c r="H429" i="5" s="1"/>
  <c r="E147" i="1" s="1"/>
  <c r="I427" i="5"/>
  <c r="I428" i="5" s="1"/>
  <c r="I429" i="5" s="1"/>
  <c r="F147" i="1" s="1"/>
  <c r="H430" i="5"/>
  <c r="H431" i="5" s="1"/>
  <c r="H432" i="5" s="1"/>
  <c r="E148" i="1" s="1"/>
  <c r="I430" i="5"/>
  <c r="I431" i="5" s="1"/>
  <c r="I432" i="5" s="1"/>
  <c r="F148" i="1" s="1"/>
  <c r="J4" i="5"/>
  <c r="J5" i="5"/>
  <c r="J6" i="5"/>
  <c r="J7" i="5"/>
  <c r="J10" i="5"/>
  <c r="J13" i="5"/>
  <c r="J16" i="5"/>
  <c r="J17" i="5"/>
  <c r="J18" i="5"/>
  <c r="J19" i="5"/>
  <c r="J22" i="5"/>
  <c r="J25" i="5"/>
  <c r="J28" i="5"/>
  <c r="J29" i="5"/>
  <c r="J30" i="5"/>
  <c r="J31" i="5"/>
  <c r="J34" i="5"/>
  <c r="J37" i="5"/>
  <c r="J40" i="5"/>
  <c r="J41" i="5"/>
  <c r="J42" i="5"/>
  <c r="J43" i="5"/>
  <c r="J46" i="5"/>
  <c r="J49" i="5"/>
  <c r="J52" i="5"/>
  <c r="J53" i="5"/>
  <c r="J54" i="5"/>
  <c r="J55" i="5"/>
  <c r="J58" i="5"/>
  <c r="J61" i="5"/>
  <c r="J64" i="5"/>
  <c r="J65" i="5"/>
  <c r="J66" i="5"/>
  <c r="J67" i="5"/>
  <c r="J70" i="5"/>
  <c r="J73" i="5"/>
  <c r="J76" i="5"/>
  <c r="J77" i="5"/>
  <c r="J78" i="5"/>
  <c r="J79" i="5"/>
  <c r="J82" i="5"/>
  <c r="J85" i="5"/>
  <c r="J88" i="5"/>
  <c r="J89" i="5"/>
  <c r="J90" i="5"/>
  <c r="J91" i="5"/>
  <c r="J94" i="5"/>
  <c r="J97" i="5"/>
  <c r="J100" i="5"/>
  <c r="J101" i="5"/>
  <c r="J102" i="5"/>
  <c r="J103" i="5"/>
  <c r="J106" i="5"/>
  <c r="J109" i="5"/>
  <c r="J112" i="5"/>
  <c r="J113" i="5"/>
  <c r="J114" i="5"/>
  <c r="J115" i="5"/>
  <c r="J118" i="5"/>
  <c r="J121" i="5"/>
  <c r="J124" i="5"/>
  <c r="J125" i="5"/>
  <c r="J126" i="5"/>
  <c r="J127" i="5"/>
  <c r="J130" i="5"/>
  <c r="J133" i="5"/>
  <c r="J136" i="5"/>
  <c r="J137" i="5"/>
  <c r="J138" i="5"/>
  <c r="J139" i="5"/>
  <c r="J142" i="5"/>
  <c r="J145" i="5"/>
  <c r="J148" i="5"/>
  <c r="J149" i="5"/>
  <c r="J150" i="5"/>
  <c r="J151" i="5"/>
  <c r="J154" i="5"/>
  <c r="J157" i="5"/>
  <c r="J160" i="5"/>
  <c r="J161" i="5"/>
  <c r="J162" i="5"/>
  <c r="J163" i="5"/>
  <c r="J166" i="5"/>
  <c r="J169" i="5"/>
  <c r="J172" i="5"/>
  <c r="J173" i="5"/>
  <c r="J174" i="5"/>
  <c r="J175" i="5"/>
  <c r="J178" i="5"/>
  <c r="J181" i="5"/>
  <c r="J184" i="5"/>
  <c r="J185" i="5"/>
  <c r="J186" i="5"/>
  <c r="J187" i="5"/>
  <c r="J190" i="5"/>
  <c r="J193" i="5"/>
  <c r="J196" i="5"/>
  <c r="J197" i="5"/>
  <c r="J198" i="5"/>
  <c r="J199" i="5"/>
  <c r="J202" i="5"/>
  <c r="J205" i="5"/>
  <c r="J208" i="5"/>
  <c r="J209" i="5"/>
  <c r="J210" i="5"/>
  <c r="J211" i="5"/>
  <c r="J214" i="5"/>
  <c r="J217" i="5"/>
  <c r="J220" i="5"/>
  <c r="J221" i="5"/>
  <c r="J222" i="5"/>
  <c r="J223" i="5"/>
  <c r="J226" i="5"/>
  <c r="J229" i="5"/>
  <c r="J232" i="5"/>
  <c r="J233" i="5"/>
  <c r="J234" i="5"/>
  <c r="J235" i="5"/>
  <c r="J238" i="5"/>
  <c r="J241" i="5"/>
  <c r="J244" i="5"/>
  <c r="J245" i="5"/>
  <c r="J246" i="5"/>
  <c r="J247" i="5"/>
  <c r="J250" i="5"/>
  <c r="J253" i="5"/>
  <c r="J256" i="5"/>
  <c r="J257" i="5"/>
  <c r="J258" i="5"/>
  <c r="J259" i="5"/>
  <c r="J262" i="5"/>
  <c r="J265" i="5"/>
  <c r="J268" i="5"/>
  <c r="J269" i="5"/>
  <c r="J270" i="5"/>
  <c r="J271" i="5"/>
  <c r="J274" i="5"/>
  <c r="J277" i="5"/>
  <c r="J280" i="5"/>
  <c r="J281" i="5"/>
  <c r="J282" i="5"/>
  <c r="J283" i="5"/>
  <c r="J286" i="5"/>
  <c r="J289" i="5"/>
  <c r="J292" i="5"/>
  <c r="J293" i="5"/>
  <c r="J294" i="5"/>
  <c r="J295" i="5"/>
  <c r="J298" i="5"/>
  <c r="J301" i="5"/>
  <c r="J304" i="5"/>
  <c r="J305" i="5"/>
  <c r="J306" i="5"/>
  <c r="J307" i="5"/>
  <c r="J310" i="5"/>
  <c r="J313" i="5"/>
  <c r="J316" i="5"/>
  <c r="J317" i="5"/>
  <c r="J318" i="5"/>
  <c r="J319" i="5"/>
  <c r="J322" i="5"/>
  <c r="J325" i="5"/>
  <c r="J328" i="5"/>
  <c r="J329" i="5"/>
  <c r="J330" i="5"/>
  <c r="J331" i="5"/>
  <c r="J334" i="5"/>
  <c r="J337" i="5"/>
  <c r="J340" i="5"/>
  <c r="J341" i="5"/>
  <c r="J342" i="5"/>
  <c r="J343" i="5"/>
  <c r="J346" i="5"/>
  <c r="J349" i="5"/>
  <c r="J352" i="5"/>
  <c r="J353" i="5"/>
  <c r="J354" i="5"/>
  <c r="J355" i="5"/>
  <c r="J358" i="5"/>
  <c r="J361" i="5"/>
  <c r="J364" i="5"/>
  <c r="J365" i="5"/>
  <c r="J366" i="5"/>
  <c r="J367" i="5"/>
  <c r="J370" i="5"/>
  <c r="J373" i="5"/>
  <c r="J376" i="5"/>
  <c r="J377" i="5"/>
  <c r="J378" i="5"/>
  <c r="J379" i="5"/>
  <c r="J382" i="5"/>
  <c r="J385" i="5"/>
  <c r="J388" i="5"/>
  <c r="J389" i="5"/>
  <c r="J390" i="5"/>
  <c r="J391" i="5"/>
  <c r="J394" i="5"/>
  <c r="J397" i="5"/>
  <c r="J400" i="5"/>
  <c r="J401" i="5"/>
  <c r="J402" i="5"/>
  <c r="J403" i="5"/>
  <c r="J406" i="5"/>
  <c r="J409" i="5"/>
  <c r="J412" i="5"/>
  <c r="J413" i="5"/>
  <c r="J414" i="5"/>
  <c r="J415" i="5"/>
  <c r="J418" i="5"/>
  <c r="J421" i="5"/>
  <c r="J424" i="5"/>
  <c r="J425" i="5"/>
  <c r="J426" i="5"/>
  <c r="J427" i="5"/>
  <c r="J430" i="5"/>
  <c r="J437" i="5"/>
  <c r="J438" i="5"/>
  <c r="J449" i="5"/>
  <c r="J450" i="5"/>
  <c r="J461" i="5"/>
  <c r="J462" i="5"/>
  <c r="J473" i="5"/>
  <c r="J474" i="5"/>
  <c r="J485" i="5"/>
  <c r="J486" i="5"/>
  <c r="J497" i="5"/>
  <c r="J498" i="5"/>
  <c r="J509" i="5"/>
  <c r="J510" i="5"/>
  <c r="J521" i="5"/>
  <c r="J522" i="5"/>
  <c r="J533" i="5"/>
  <c r="J534" i="5"/>
  <c r="J545" i="5"/>
  <c r="J546" i="5"/>
  <c r="J557" i="5"/>
  <c r="J558" i="5"/>
  <c r="J569" i="5"/>
  <c r="J570" i="5"/>
  <c r="J581" i="5"/>
  <c r="J582" i="5"/>
  <c r="J593" i="5"/>
  <c r="J594" i="5"/>
  <c r="J605" i="5"/>
  <c r="J606" i="5"/>
  <c r="J617" i="5"/>
  <c r="J618" i="5"/>
  <c r="J629" i="5"/>
  <c r="J630" i="5"/>
  <c r="J641" i="5"/>
  <c r="J642" i="5"/>
  <c r="J653" i="5"/>
  <c r="J654" i="5"/>
  <c r="J665" i="5"/>
  <c r="J666" i="5"/>
  <c r="J677" i="5"/>
  <c r="J678" i="5"/>
  <c r="P149" i="1"/>
  <c r="Q149" i="1" s="1"/>
  <c r="I149" i="1"/>
  <c r="J149" i="1" s="1"/>
  <c r="P151" i="1"/>
  <c r="S151" i="1" s="1"/>
  <c r="I151" i="1"/>
  <c r="L151" i="1" s="1"/>
  <c r="I155" i="1"/>
  <c r="L155" i="1" s="1"/>
  <c r="P158" i="1"/>
  <c r="R158" i="1" s="1"/>
  <c r="P163" i="1"/>
  <c r="S163" i="1" s="1"/>
  <c r="I167" i="1"/>
  <c r="L167" i="1" s="1"/>
  <c r="V185" i="1" l="1"/>
  <c r="W185" i="1" s="1"/>
  <c r="X185" i="1" s="1"/>
  <c r="V153" i="1"/>
  <c r="H227" i="1"/>
  <c r="O185" i="1"/>
  <c r="W163" i="1"/>
  <c r="Z163" i="1" s="1"/>
  <c r="O201" i="1"/>
  <c r="V221" i="1"/>
  <c r="O169" i="1"/>
  <c r="V201" i="1"/>
  <c r="O153" i="1"/>
  <c r="P153" i="1" s="1"/>
  <c r="Q153" i="1" s="1"/>
  <c r="V222" i="1"/>
  <c r="P214" i="1"/>
  <c r="R214" i="1" s="1"/>
  <c r="N185" i="1"/>
  <c r="I185" i="1"/>
  <c r="J185" i="1" s="1"/>
  <c r="N155" i="1"/>
  <c r="P155" i="1" s="1"/>
  <c r="S155" i="1" s="1"/>
  <c r="P206" i="1"/>
  <c r="R206" i="1" s="1"/>
  <c r="N184" i="1"/>
  <c r="V210" i="1"/>
  <c r="V173" i="1"/>
  <c r="H198" i="1"/>
  <c r="H210" i="1"/>
  <c r="V182" i="1"/>
  <c r="H230" i="1"/>
  <c r="O209" i="1"/>
  <c r="O157" i="1"/>
  <c r="H182" i="1"/>
  <c r="V202" i="1"/>
  <c r="W202" i="1" s="1"/>
  <c r="Y202" i="1" s="1"/>
  <c r="O215" i="1"/>
  <c r="H215" i="1"/>
  <c r="V215" i="1"/>
  <c r="U166" i="1"/>
  <c r="N166" i="1"/>
  <c r="P166" i="1" s="1"/>
  <c r="R166" i="1" s="1"/>
  <c r="U206" i="1"/>
  <c r="G206" i="1"/>
  <c r="I206" i="1" s="1"/>
  <c r="K206" i="1" s="1"/>
  <c r="W166" i="1"/>
  <c r="Y166" i="1" s="1"/>
  <c r="G214" i="1"/>
  <c r="I214" i="1" s="1"/>
  <c r="K214" i="1" s="1"/>
  <c r="U159" i="1"/>
  <c r="W159" i="1" s="1"/>
  <c r="Z159" i="1" s="1"/>
  <c r="P225" i="1"/>
  <c r="Q225" i="1" s="1"/>
  <c r="U210" i="1"/>
  <c r="N210" i="1"/>
  <c r="P210" i="1" s="1"/>
  <c r="R210" i="1" s="1"/>
  <c r="G210" i="1"/>
  <c r="I210" i="1" s="1"/>
  <c r="K210" i="1" s="1"/>
  <c r="V206" i="1"/>
  <c r="H202" i="1"/>
  <c r="P222" i="1"/>
  <c r="R222" i="1" s="1"/>
  <c r="U162" i="1"/>
  <c r="W162" i="1" s="1"/>
  <c r="Y162" i="1" s="1"/>
  <c r="G162" i="1"/>
  <c r="I162" i="1" s="1"/>
  <c r="K162" i="1" s="1"/>
  <c r="N162" i="1"/>
  <c r="P162" i="1" s="1"/>
  <c r="R162" i="1" s="1"/>
  <c r="U150" i="1"/>
  <c r="W150" i="1" s="1"/>
  <c r="Y150" i="1" s="1"/>
  <c r="N150" i="1"/>
  <c r="P150" i="1" s="1"/>
  <c r="R150" i="1" s="1"/>
  <c r="G150" i="1"/>
  <c r="I150" i="1" s="1"/>
  <c r="K150" i="1" s="1"/>
  <c r="U178" i="1"/>
  <c r="W178" i="1" s="1"/>
  <c r="Y178" i="1" s="1"/>
  <c r="N178" i="1"/>
  <c r="P178" i="1" s="1"/>
  <c r="R178" i="1" s="1"/>
  <c r="G178" i="1"/>
  <c r="I178" i="1" s="1"/>
  <c r="K178" i="1" s="1"/>
  <c r="U158" i="1"/>
  <c r="W158" i="1" s="1"/>
  <c r="Y158" i="1" s="1"/>
  <c r="G158" i="1"/>
  <c r="I158" i="1" s="1"/>
  <c r="K158" i="1" s="1"/>
  <c r="G154" i="1"/>
  <c r="I154" i="1" s="1"/>
  <c r="K154" i="1" s="1"/>
  <c r="U198" i="1"/>
  <c r="W198" i="1" s="1"/>
  <c r="Y198" i="1" s="1"/>
  <c r="G198" i="1"/>
  <c r="I198" i="1" s="1"/>
  <c r="K198" i="1" s="1"/>
  <c r="V198" i="1"/>
  <c r="V230" i="1"/>
  <c r="I166" i="1"/>
  <c r="K166" i="1" s="1"/>
  <c r="I189" i="1"/>
  <c r="J189" i="1" s="1"/>
  <c r="H229" i="1"/>
  <c r="O189" i="1"/>
  <c r="P189" i="1" s="1"/>
  <c r="Q189" i="1" s="1"/>
  <c r="O173" i="1"/>
  <c r="V189" i="1"/>
  <c r="W189" i="1" s="1"/>
  <c r="X189" i="1" s="1"/>
  <c r="V229" i="1"/>
  <c r="V209" i="1"/>
  <c r="N170" i="1"/>
  <c r="P170" i="1" s="1"/>
  <c r="R170" i="1" s="1"/>
  <c r="U170" i="1"/>
  <c r="W170" i="1" s="1"/>
  <c r="Y170" i="1" s="1"/>
  <c r="H149" i="1"/>
  <c r="O217" i="1"/>
  <c r="O165" i="1"/>
  <c r="V197" i="1"/>
  <c r="V217" i="1"/>
  <c r="O181" i="1"/>
  <c r="U153" i="1"/>
  <c r="W153" i="1" s="1"/>
  <c r="X153" i="1" s="1"/>
  <c r="V181" i="1"/>
  <c r="O197" i="1"/>
  <c r="N194" i="1"/>
  <c r="P194" i="1" s="1"/>
  <c r="R194" i="1" s="1"/>
  <c r="G194" i="1"/>
  <c r="I194" i="1" s="1"/>
  <c r="K194" i="1" s="1"/>
  <c r="W218" i="1"/>
  <c r="Y218" i="1" s="1"/>
  <c r="O149" i="1"/>
  <c r="G153" i="1"/>
  <c r="I153" i="1" s="1"/>
  <c r="J153" i="1" s="1"/>
  <c r="V165" i="1"/>
  <c r="W165" i="1" s="1"/>
  <c r="X165" i="1" s="1"/>
  <c r="N202" i="1"/>
  <c r="P202" i="1" s="1"/>
  <c r="R202" i="1" s="1"/>
  <c r="G202" i="1"/>
  <c r="G230" i="1"/>
  <c r="I230" i="1" s="1"/>
  <c r="K230" i="1" s="1"/>
  <c r="N154" i="1"/>
  <c r="P154" i="1" s="1"/>
  <c r="R154" i="1" s="1"/>
  <c r="N218" i="1"/>
  <c r="P218" i="1" s="1"/>
  <c r="R218" i="1" s="1"/>
  <c r="G218" i="1"/>
  <c r="I218" i="1" s="1"/>
  <c r="K218" i="1" s="1"/>
  <c r="W154" i="1"/>
  <c r="Y154" i="1" s="1"/>
  <c r="U182" i="1"/>
  <c r="W182" i="1" s="1"/>
  <c r="Y182" i="1" s="1"/>
  <c r="N182" i="1"/>
  <c r="P182" i="1" s="1"/>
  <c r="R182" i="1" s="1"/>
  <c r="G182" i="1"/>
  <c r="I182" i="1" s="1"/>
  <c r="K182" i="1" s="1"/>
  <c r="U190" i="1"/>
  <c r="W190" i="1" s="1"/>
  <c r="Y190" i="1" s="1"/>
  <c r="G190" i="1"/>
  <c r="I190" i="1" s="1"/>
  <c r="K190" i="1" s="1"/>
  <c r="N190" i="1"/>
  <c r="P190" i="1" s="1"/>
  <c r="R190" i="1" s="1"/>
  <c r="U174" i="1"/>
  <c r="W174" i="1" s="1"/>
  <c r="Y174" i="1" s="1"/>
  <c r="G174" i="1"/>
  <c r="I174" i="1" s="1"/>
  <c r="K174" i="1" s="1"/>
  <c r="N186" i="1"/>
  <c r="P186" i="1" s="1"/>
  <c r="R186" i="1" s="1"/>
  <c r="U186" i="1"/>
  <c r="W186" i="1" s="1"/>
  <c r="Y186" i="1" s="1"/>
  <c r="N230" i="1"/>
  <c r="P230" i="1" s="1"/>
  <c r="R230" i="1" s="1"/>
  <c r="G222" i="1"/>
  <c r="I222" i="1" s="1"/>
  <c r="K222" i="1" s="1"/>
  <c r="I186" i="1"/>
  <c r="K186" i="1" s="1"/>
  <c r="U222" i="1"/>
  <c r="W222" i="1" s="1"/>
  <c r="Y222" i="1" s="1"/>
  <c r="G191" i="1"/>
  <c r="I191" i="1" s="1"/>
  <c r="L191" i="1" s="1"/>
  <c r="U191" i="1"/>
  <c r="W191" i="1" s="1"/>
  <c r="Z191" i="1" s="1"/>
  <c r="N191" i="1"/>
  <c r="P191" i="1" s="1"/>
  <c r="S191" i="1" s="1"/>
  <c r="N209" i="1"/>
  <c r="G209" i="1"/>
  <c r="I209" i="1" s="1"/>
  <c r="J209" i="1" s="1"/>
  <c r="U209" i="1"/>
  <c r="W209" i="1" s="1"/>
  <c r="X209" i="1" s="1"/>
  <c r="N193" i="1"/>
  <c r="P193" i="1" s="1"/>
  <c r="Q193" i="1" s="1"/>
  <c r="G193" i="1"/>
  <c r="I193" i="1" s="1"/>
  <c r="J193" i="1" s="1"/>
  <c r="U193" i="1"/>
  <c r="W193" i="1" s="1"/>
  <c r="X193" i="1" s="1"/>
  <c r="G207" i="1"/>
  <c r="I207" i="1" s="1"/>
  <c r="L207" i="1" s="1"/>
  <c r="N207" i="1"/>
  <c r="P207" i="1" s="1"/>
  <c r="S207" i="1" s="1"/>
  <c r="U207" i="1"/>
  <c r="W207" i="1" s="1"/>
  <c r="Z207" i="1" s="1"/>
  <c r="N181" i="1"/>
  <c r="G181" i="1"/>
  <c r="I181" i="1" s="1"/>
  <c r="J181" i="1" s="1"/>
  <c r="U181" i="1"/>
  <c r="W181" i="1" s="1"/>
  <c r="X181" i="1" s="1"/>
  <c r="N213" i="1"/>
  <c r="P213" i="1" s="1"/>
  <c r="Q213" i="1" s="1"/>
  <c r="U213" i="1"/>
  <c r="W213" i="1" s="1"/>
  <c r="X213" i="1" s="1"/>
  <c r="G213" i="1"/>
  <c r="I213" i="1" s="1"/>
  <c r="J213" i="1" s="1"/>
  <c r="N197" i="1"/>
  <c r="P197" i="1" s="1"/>
  <c r="Q197" i="1" s="1"/>
  <c r="U197" i="1"/>
  <c r="W197" i="1" s="1"/>
  <c r="X197" i="1" s="1"/>
  <c r="G197" i="1"/>
  <c r="I197" i="1" s="1"/>
  <c r="J197" i="1" s="1"/>
  <c r="G211" i="1"/>
  <c r="I211" i="1" s="1"/>
  <c r="L211" i="1" s="1"/>
  <c r="U211" i="1"/>
  <c r="W211" i="1" s="1"/>
  <c r="Z211" i="1" s="1"/>
  <c r="N211" i="1"/>
  <c r="P211" i="1" s="1"/>
  <c r="S211" i="1" s="1"/>
  <c r="G195" i="1"/>
  <c r="I195" i="1" s="1"/>
  <c r="L195" i="1" s="1"/>
  <c r="U195" i="1"/>
  <c r="W195" i="1" s="1"/>
  <c r="Z195" i="1" s="1"/>
  <c r="N195" i="1"/>
  <c r="P195" i="1" s="1"/>
  <c r="S195" i="1" s="1"/>
  <c r="N169" i="1"/>
  <c r="P169" i="1" s="1"/>
  <c r="Q169" i="1" s="1"/>
  <c r="U169" i="1"/>
  <c r="W169" i="1" s="1"/>
  <c r="X169" i="1" s="1"/>
  <c r="G169" i="1"/>
  <c r="I169" i="1" s="1"/>
  <c r="J169" i="1" s="1"/>
  <c r="N157" i="1"/>
  <c r="P157" i="1" s="1"/>
  <c r="Q157" i="1" s="1"/>
  <c r="G157" i="1"/>
  <c r="I157" i="1" s="1"/>
  <c r="J157" i="1" s="1"/>
  <c r="N201" i="1"/>
  <c r="P201" i="1" s="1"/>
  <c r="Q201" i="1" s="1"/>
  <c r="G201" i="1"/>
  <c r="I201" i="1" s="1"/>
  <c r="J201" i="1" s="1"/>
  <c r="U201" i="1"/>
  <c r="W201" i="1" s="1"/>
  <c r="X201" i="1" s="1"/>
  <c r="G215" i="1"/>
  <c r="I215" i="1" s="1"/>
  <c r="L215" i="1" s="1"/>
  <c r="U215" i="1"/>
  <c r="N215" i="1"/>
  <c r="P215" i="1" s="1"/>
  <c r="S215" i="1" s="1"/>
  <c r="G199" i="1"/>
  <c r="I199" i="1" s="1"/>
  <c r="L199" i="1" s="1"/>
  <c r="U199" i="1"/>
  <c r="W199" i="1" s="1"/>
  <c r="Z199" i="1" s="1"/>
  <c r="N199" i="1"/>
  <c r="P199" i="1" s="1"/>
  <c r="S199" i="1" s="1"/>
  <c r="N173" i="1"/>
  <c r="P173" i="1" s="1"/>
  <c r="Q173" i="1" s="1"/>
  <c r="U173" i="1"/>
  <c r="W173" i="1" s="1"/>
  <c r="X173" i="1" s="1"/>
  <c r="G173" i="1"/>
  <c r="I173" i="1" s="1"/>
  <c r="J173" i="1" s="1"/>
  <c r="N161" i="1"/>
  <c r="P161" i="1" s="1"/>
  <c r="Q161" i="1" s="1"/>
  <c r="U161" i="1"/>
  <c r="W161" i="1" s="1"/>
  <c r="X161" i="1" s="1"/>
  <c r="G161" i="1"/>
  <c r="I161" i="1" s="1"/>
  <c r="J161" i="1" s="1"/>
  <c r="H225" i="1"/>
  <c r="I225" i="1" s="1"/>
  <c r="J225" i="1" s="1"/>
  <c r="V225" i="1"/>
  <c r="W225" i="1" s="1"/>
  <c r="X225" i="1" s="1"/>
  <c r="G187" i="1"/>
  <c r="I187" i="1" s="1"/>
  <c r="L187" i="1" s="1"/>
  <c r="U187" i="1"/>
  <c r="W187" i="1" s="1"/>
  <c r="Z187" i="1" s="1"/>
  <c r="N187" i="1"/>
  <c r="P187" i="1" s="1"/>
  <c r="S187" i="1" s="1"/>
  <c r="N205" i="1"/>
  <c r="P205" i="1" s="1"/>
  <c r="Q205" i="1" s="1"/>
  <c r="G205" i="1"/>
  <c r="I205" i="1" s="1"/>
  <c r="J205" i="1" s="1"/>
  <c r="U205" i="1"/>
  <c r="W205" i="1" s="1"/>
  <c r="X205" i="1" s="1"/>
  <c r="G227" i="1"/>
  <c r="I227" i="1" s="1"/>
  <c r="L227" i="1" s="1"/>
  <c r="N227" i="1"/>
  <c r="P227" i="1" s="1"/>
  <c r="S227" i="1" s="1"/>
  <c r="U227" i="1"/>
  <c r="W227" i="1" s="1"/>
  <c r="Z227" i="1" s="1"/>
  <c r="G203" i="1"/>
  <c r="I203" i="1" s="1"/>
  <c r="L203" i="1" s="1"/>
  <c r="N203" i="1"/>
  <c r="P203" i="1" s="1"/>
  <c r="S203" i="1" s="1"/>
  <c r="U203" i="1"/>
  <c r="W203" i="1" s="1"/>
  <c r="Z203" i="1" s="1"/>
  <c r="N177" i="1"/>
  <c r="P177" i="1" s="1"/>
  <c r="Q177" i="1" s="1"/>
  <c r="G177" i="1"/>
  <c r="I177" i="1" s="1"/>
  <c r="J177" i="1" s="1"/>
  <c r="U177" i="1"/>
  <c r="W177" i="1" s="1"/>
  <c r="X177" i="1" s="1"/>
  <c r="N165" i="1"/>
  <c r="P165" i="1" s="1"/>
  <c r="Q165" i="1" s="1"/>
  <c r="G165" i="1"/>
  <c r="I165" i="1" s="1"/>
  <c r="J165" i="1" s="1"/>
  <c r="U226" i="1"/>
  <c r="W226" i="1" s="1"/>
  <c r="Y226" i="1" s="1"/>
  <c r="G221" i="1"/>
  <c r="I221" i="1" s="1"/>
  <c r="J221" i="1" s="1"/>
  <c r="I226" i="1"/>
  <c r="K226" i="1" s="1"/>
  <c r="U221" i="1"/>
  <c r="W221" i="1" s="1"/>
  <c r="X221" i="1" s="1"/>
  <c r="P221" i="1"/>
  <c r="Q221" i="1" s="1"/>
  <c r="N226" i="1"/>
  <c r="P226" i="1" s="1"/>
  <c r="R226" i="1" s="1"/>
  <c r="N223" i="1"/>
  <c r="P223" i="1" s="1"/>
  <c r="S223" i="1" s="1"/>
  <c r="U223" i="1"/>
  <c r="W223" i="1" s="1"/>
  <c r="Z223" i="1" s="1"/>
  <c r="G223" i="1"/>
  <c r="I223" i="1" s="1"/>
  <c r="L223" i="1" s="1"/>
  <c r="G179" i="1"/>
  <c r="I179" i="1" s="1"/>
  <c r="L179" i="1" s="1"/>
  <c r="N179" i="1"/>
  <c r="P179" i="1" s="1"/>
  <c r="S179" i="1" s="1"/>
  <c r="U179" i="1"/>
  <c r="W179" i="1" s="1"/>
  <c r="Z179" i="1" s="1"/>
  <c r="N229" i="1"/>
  <c r="P229" i="1" s="1"/>
  <c r="Q229" i="1" s="1"/>
  <c r="U229" i="1"/>
  <c r="W229" i="1" s="1"/>
  <c r="X229" i="1" s="1"/>
  <c r="G229" i="1"/>
  <c r="I229" i="1" s="1"/>
  <c r="J229" i="1" s="1"/>
  <c r="G183" i="1"/>
  <c r="I183" i="1" s="1"/>
  <c r="L183" i="1" s="1"/>
  <c r="N183" i="1"/>
  <c r="P183" i="1" s="1"/>
  <c r="S183" i="1" s="1"/>
  <c r="U183" i="1"/>
  <c r="W183" i="1" s="1"/>
  <c r="Z183" i="1" s="1"/>
  <c r="N217" i="1"/>
  <c r="U217" i="1"/>
  <c r="G217" i="1"/>
  <c r="I217" i="1" s="1"/>
  <c r="J217" i="1" s="1"/>
  <c r="G171" i="1"/>
  <c r="I171" i="1" s="1"/>
  <c r="L171" i="1" s="1"/>
  <c r="N171" i="1"/>
  <c r="P171" i="1" s="1"/>
  <c r="S171" i="1" s="1"/>
  <c r="U171" i="1"/>
  <c r="W171" i="1" s="1"/>
  <c r="Z171" i="1" s="1"/>
  <c r="G219" i="1"/>
  <c r="I219" i="1" s="1"/>
  <c r="L219" i="1" s="1"/>
  <c r="N219" i="1"/>
  <c r="P219" i="1" s="1"/>
  <c r="S219" i="1" s="1"/>
  <c r="U219" i="1"/>
  <c r="W219" i="1" s="1"/>
  <c r="Z219" i="1" s="1"/>
  <c r="G231" i="1"/>
  <c r="I231" i="1" s="1"/>
  <c r="L231" i="1" s="1"/>
  <c r="N231" i="1"/>
  <c r="P231" i="1" s="1"/>
  <c r="S231" i="1" s="1"/>
  <c r="U231" i="1"/>
  <c r="W231" i="1" s="1"/>
  <c r="Z231" i="1" s="1"/>
  <c r="G175" i="1"/>
  <c r="I175" i="1" s="1"/>
  <c r="L175" i="1" s="1"/>
  <c r="N175" i="1"/>
  <c r="P175" i="1" s="1"/>
  <c r="S175" i="1" s="1"/>
  <c r="U175" i="1"/>
  <c r="W175" i="1" s="1"/>
  <c r="Z175" i="1" s="1"/>
  <c r="G184" i="1"/>
  <c r="G168" i="1"/>
  <c r="G228" i="1"/>
  <c r="N224" i="1"/>
  <c r="U168" i="1"/>
  <c r="U224" i="1"/>
  <c r="U228" i="1"/>
  <c r="N216" i="1"/>
  <c r="U216" i="1"/>
  <c r="N208" i="1"/>
  <c r="G208" i="1"/>
  <c r="U208" i="1"/>
  <c r="N192" i="1"/>
  <c r="G192" i="1"/>
  <c r="U192" i="1"/>
  <c r="N172" i="1"/>
  <c r="U172" i="1"/>
  <c r="G172" i="1"/>
  <c r="N152" i="1"/>
  <c r="P152" i="1" s="1"/>
  <c r="T152" i="1" s="1"/>
  <c r="G152" i="1"/>
  <c r="U152" i="1"/>
  <c r="V220" i="1"/>
  <c r="H220" i="1"/>
  <c r="O220" i="1"/>
  <c r="V204" i="1"/>
  <c r="H204" i="1"/>
  <c r="O204" i="1"/>
  <c r="V188" i="1"/>
  <c r="H188" i="1"/>
  <c r="O188" i="1"/>
  <c r="V172" i="1"/>
  <c r="H172" i="1"/>
  <c r="O172" i="1"/>
  <c r="V156" i="1"/>
  <c r="O156" i="1"/>
  <c r="H156" i="1"/>
  <c r="N212" i="1"/>
  <c r="G212" i="1"/>
  <c r="U212" i="1"/>
  <c r="N196" i="1"/>
  <c r="G196" i="1"/>
  <c r="U196" i="1"/>
  <c r="N176" i="1"/>
  <c r="U176" i="1"/>
  <c r="G176" i="1"/>
  <c r="N156" i="1"/>
  <c r="U156" i="1"/>
  <c r="G156" i="1"/>
  <c r="I156" i="1" s="1"/>
  <c r="M156" i="1" s="1"/>
  <c r="V224" i="1"/>
  <c r="H224" i="1"/>
  <c r="I224" i="1" s="1"/>
  <c r="M224" i="1" s="1"/>
  <c r="O224" i="1"/>
  <c r="V208" i="1"/>
  <c r="H208" i="1"/>
  <c r="O208" i="1"/>
  <c r="V192" i="1"/>
  <c r="O192" i="1"/>
  <c r="H192" i="1"/>
  <c r="V176" i="1"/>
  <c r="H176" i="1"/>
  <c r="O176" i="1"/>
  <c r="V160" i="1"/>
  <c r="O160" i="1"/>
  <c r="H160" i="1"/>
  <c r="N220" i="1"/>
  <c r="P220" i="1" s="1"/>
  <c r="T220" i="1" s="1"/>
  <c r="G220" i="1"/>
  <c r="U220" i="1"/>
  <c r="W220" i="1" s="1"/>
  <c r="AA220" i="1" s="1"/>
  <c r="N200" i="1"/>
  <c r="G200" i="1"/>
  <c r="U200" i="1"/>
  <c r="N180" i="1"/>
  <c r="U180" i="1"/>
  <c r="G180" i="1"/>
  <c r="N160" i="1"/>
  <c r="U160" i="1"/>
  <c r="G160" i="1"/>
  <c r="I160" i="1" s="1"/>
  <c r="M160" i="1" s="1"/>
  <c r="V228" i="1"/>
  <c r="H228" i="1"/>
  <c r="O228" i="1"/>
  <c r="P228" i="1" s="1"/>
  <c r="T228" i="1" s="1"/>
  <c r="V212" i="1"/>
  <c r="H212" i="1"/>
  <c r="O212" i="1"/>
  <c r="V196" i="1"/>
  <c r="H196" i="1"/>
  <c r="O196" i="1"/>
  <c r="V180" i="1"/>
  <c r="H180" i="1"/>
  <c r="O180" i="1"/>
  <c r="V164" i="1"/>
  <c r="H164" i="1"/>
  <c r="O164" i="1"/>
  <c r="N232" i="1"/>
  <c r="U232" i="1"/>
  <c r="G232" i="1"/>
  <c r="U204" i="1"/>
  <c r="N204" i="1"/>
  <c r="P204" i="1" s="1"/>
  <c r="T204" i="1" s="1"/>
  <c r="G204" i="1"/>
  <c r="N188" i="1"/>
  <c r="G188" i="1"/>
  <c r="U188" i="1"/>
  <c r="N164" i="1"/>
  <c r="U164" i="1"/>
  <c r="G164" i="1"/>
  <c r="V232" i="1"/>
  <c r="O232" i="1"/>
  <c r="H232" i="1"/>
  <c r="V216" i="1"/>
  <c r="H216" i="1"/>
  <c r="I216" i="1" s="1"/>
  <c r="M216" i="1" s="1"/>
  <c r="O216" i="1"/>
  <c r="V200" i="1"/>
  <c r="H200" i="1"/>
  <c r="O200" i="1"/>
  <c r="V184" i="1"/>
  <c r="W184" i="1" s="1"/>
  <c r="AA184" i="1" s="1"/>
  <c r="H184" i="1"/>
  <c r="I184" i="1" s="1"/>
  <c r="M184" i="1" s="1"/>
  <c r="O184" i="1"/>
  <c r="P184" i="1" s="1"/>
  <c r="T184" i="1" s="1"/>
  <c r="V168" i="1"/>
  <c r="H168" i="1"/>
  <c r="O168" i="1"/>
  <c r="P168" i="1" s="1"/>
  <c r="T168" i="1" s="1"/>
  <c r="H152" i="1"/>
  <c r="V152" i="1"/>
  <c r="O5" i="1"/>
  <c r="H5" i="1"/>
  <c r="N5" i="1"/>
  <c r="P5" i="1" s="1"/>
  <c r="Q5" i="1" s="1"/>
  <c r="U5" i="1"/>
  <c r="W5" i="1" s="1"/>
  <c r="X5" i="1" s="1"/>
  <c r="G5" i="1"/>
  <c r="H148" i="1"/>
  <c r="V148" i="1"/>
  <c r="O148" i="1"/>
  <c r="G148" i="1"/>
  <c r="U148" i="1"/>
  <c r="N148" i="1"/>
  <c r="H147" i="1"/>
  <c r="V147" i="1"/>
  <c r="O147" i="1"/>
  <c r="G147" i="1"/>
  <c r="U147" i="1"/>
  <c r="N147" i="1"/>
  <c r="H146" i="1"/>
  <c r="V146" i="1"/>
  <c r="O146" i="1"/>
  <c r="G146" i="1"/>
  <c r="U146" i="1"/>
  <c r="N146" i="1"/>
  <c r="H145" i="1"/>
  <c r="V145" i="1"/>
  <c r="O145" i="1"/>
  <c r="G145" i="1"/>
  <c r="U145" i="1"/>
  <c r="N145" i="1"/>
  <c r="H144" i="1"/>
  <c r="V144" i="1"/>
  <c r="O144" i="1"/>
  <c r="G144" i="1"/>
  <c r="U144" i="1"/>
  <c r="N144" i="1"/>
  <c r="H143" i="1"/>
  <c r="V143" i="1"/>
  <c r="O143" i="1"/>
  <c r="G143" i="1"/>
  <c r="I143" i="1" s="1"/>
  <c r="L143" i="1" s="1"/>
  <c r="U143" i="1"/>
  <c r="W143" i="1" s="1"/>
  <c r="Z143" i="1" s="1"/>
  <c r="N143" i="1"/>
  <c r="P143" i="1" s="1"/>
  <c r="S143" i="1" s="1"/>
  <c r="H142" i="1"/>
  <c r="V142" i="1"/>
  <c r="O142" i="1"/>
  <c r="G142" i="1"/>
  <c r="U142" i="1"/>
  <c r="W142" i="1" s="1"/>
  <c r="Y142" i="1" s="1"/>
  <c r="N142" i="1"/>
  <c r="P142" i="1" s="1"/>
  <c r="R142" i="1" s="1"/>
  <c r="H141" i="1"/>
  <c r="V141" i="1"/>
  <c r="O141" i="1"/>
  <c r="G141" i="1"/>
  <c r="U141" i="1"/>
  <c r="N141" i="1"/>
  <c r="H140" i="1"/>
  <c r="V140" i="1"/>
  <c r="O140" i="1"/>
  <c r="G140" i="1"/>
  <c r="U140" i="1"/>
  <c r="N140" i="1"/>
  <c r="H139" i="1"/>
  <c r="V139" i="1"/>
  <c r="O139" i="1"/>
  <c r="G139" i="1"/>
  <c r="U139" i="1"/>
  <c r="N139" i="1"/>
  <c r="H138" i="1"/>
  <c r="V138" i="1"/>
  <c r="O138" i="1"/>
  <c r="G138" i="1"/>
  <c r="U138" i="1"/>
  <c r="N138" i="1"/>
  <c r="H137" i="1"/>
  <c r="V137" i="1"/>
  <c r="O137" i="1"/>
  <c r="G137" i="1"/>
  <c r="U137" i="1"/>
  <c r="W137" i="1" s="1"/>
  <c r="X137" i="1" s="1"/>
  <c r="N137" i="1"/>
  <c r="H136" i="1"/>
  <c r="V136" i="1"/>
  <c r="O136" i="1"/>
  <c r="G136" i="1"/>
  <c r="U136" i="1"/>
  <c r="N136" i="1"/>
  <c r="H135" i="1"/>
  <c r="V135" i="1"/>
  <c r="O135" i="1"/>
  <c r="G135" i="1"/>
  <c r="I135" i="1" s="1"/>
  <c r="L135" i="1" s="1"/>
  <c r="U135" i="1"/>
  <c r="W135" i="1" s="1"/>
  <c r="Z135" i="1" s="1"/>
  <c r="N135" i="1"/>
  <c r="P135" i="1" s="1"/>
  <c r="S135" i="1" s="1"/>
  <c r="H134" i="1"/>
  <c r="V134" i="1"/>
  <c r="O134" i="1"/>
  <c r="G134" i="1"/>
  <c r="I134" i="1" s="1"/>
  <c r="K134" i="1" s="1"/>
  <c r="U134" i="1"/>
  <c r="W134" i="1" s="1"/>
  <c r="Y134" i="1" s="1"/>
  <c r="N134" i="1"/>
  <c r="P134" i="1" s="1"/>
  <c r="R134" i="1" s="1"/>
  <c r="H133" i="1"/>
  <c r="V133" i="1"/>
  <c r="O133" i="1"/>
  <c r="G133" i="1"/>
  <c r="U133" i="1"/>
  <c r="W133" i="1" s="1"/>
  <c r="X133" i="1" s="1"/>
  <c r="N133" i="1"/>
  <c r="H132" i="1"/>
  <c r="V132" i="1"/>
  <c r="O132" i="1"/>
  <c r="G132" i="1"/>
  <c r="U132" i="1"/>
  <c r="N132" i="1"/>
  <c r="H131" i="1"/>
  <c r="V131" i="1"/>
  <c r="O131" i="1"/>
  <c r="G131" i="1"/>
  <c r="I131" i="1" s="1"/>
  <c r="L131" i="1" s="1"/>
  <c r="U131" i="1"/>
  <c r="W131" i="1" s="1"/>
  <c r="Z131" i="1" s="1"/>
  <c r="N131" i="1"/>
  <c r="P131" i="1" s="1"/>
  <c r="S131" i="1" s="1"/>
  <c r="H130" i="1"/>
  <c r="V130" i="1"/>
  <c r="O130" i="1"/>
  <c r="G130" i="1"/>
  <c r="I130" i="1" s="1"/>
  <c r="K130" i="1" s="1"/>
  <c r="U130" i="1"/>
  <c r="W130" i="1" s="1"/>
  <c r="Y130" i="1" s="1"/>
  <c r="N130" i="1"/>
  <c r="P130" i="1" s="1"/>
  <c r="R130" i="1" s="1"/>
  <c r="H129" i="1"/>
  <c r="V129" i="1"/>
  <c r="O129" i="1"/>
  <c r="G129" i="1"/>
  <c r="I129" i="1" s="1"/>
  <c r="J129" i="1" s="1"/>
  <c r="U129" i="1"/>
  <c r="W129" i="1" s="1"/>
  <c r="X129" i="1" s="1"/>
  <c r="N129" i="1"/>
  <c r="P129" i="1" s="1"/>
  <c r="Q129" i="1" s="1"/>
  <c r="H128" i="1"/>
  <c r="V128" i="1"/>
  <c r="O128" i="1"/>
  <c r="G128" i="1"/>
  <c r="U128" i="1"/>
  <c r="N128" i="1"/>
  <c r="H127" i="1"/>
  <c r="V127" i="1"/>
  <c r="O127" i="1"/>
  <c r="G127" i="1"/>
  <c r="I127" i="1" s="1"/>
  <c r="L127" i="1" s="1"/>
  <c r="U127" i="1"/>
  <c r="W127" i="1" s="1"/>
  <c r="Z127" i="1" s="1"/>
  <c r="N127" i="1"/>
  <c r="P127" i="1" s="1"/>
  <c r="S127" i="1" s="1"/>
  <c r="H126" i="1"/>
  <c r="V126" i="1"/>
  <c r="O126" i="1"/>
  <c r="G126" i="1"/>
  <c r="U126" i="1"/>
  <c r="N126" i="1"/>
  <c r="H125" i="1"/>
  <c r="V125" i="1"/>
  <c r="O125" i="1"/>
  <c r="G125" i="1"/>
  <c r="I125" i="1" s="1"/>
  <c r="J125" i="1" s="1"/>
  <c r="U125" i="1"/>
  <c r="W125" i="1" s="1"/>
  <c r="X125" i="1" s="1"/>
  <c r="N125" i="1"/>
  <c r="P125" i="1" s="1"/>
  <c r="Q125" i="1" s="1"/>
  <c r="H124" i="1"/>
  <c r="V124" i="1"/>
  <c r="O124" i="1"/>
  <c r="G124" i="1"/>
  <c r="U124" i="1"/>
  <c r="N124" i="1"/>
  <c r="H123" i="1"/>
  <c r="V123" i="1"/>
  <c r="O123" i="1"/>
  <c r="G123" i="1"/>
  <c r="U123" i="1"/>
  <c r="W123" i="1" s="1"/>
  <c r="Z123" i="1" s="1"/>
  <c r="N123" i="1"/>
  <c r="H122" i="1"/>
  <c r="V122" i="1"/>
  <c r="O122" i="1"/>
  <c r="G122" i="1"/>
  <c r="U122" i="1"/>
  <c r="N122" i="1"/>
  <c r="H121" i="1"/>
  <c r="V121" i="1"/>
  <c r="O121" i="1"/>
  <c r="G121" i="1"/>
  <c r="U121" i="1"/>
  <c r="N121" i="1"/>
  <c r="H120" i="1"/>
  <c r="V120" i="1"/>
  <c r="O120" i="1"/>
  <c r="G120" i="1"/>
  <c r="U120" i="1"/>
  <c r="N120" i="1"/>
  <c r="H119" i="1"/>
  <c r="V119" i="1"/>
  <c r="O119" i="1"/>
  <c r="G119" i="1"/>
  <c r="U119" i="1"/>
  <c r="N119" i="1"/>
  <c r="H118" i="1"/>
  <c r="V118" i="1"/>
  <c r="O118" i="1"/>
  <c r="G118" i="1"/>
  <c r="U118" i="1"/>
  <c r="N118" i="1"/>
  <c r="H117" i="1"/>
  <c r="V117" i="1"/>
  <c r="O117" i="1"/>
  <c r="G117" i="1"/>
  <c r="I117" i="1" s="1"/>
  <c r="J117" i="1" s="1"/>
  <c r="U117" i="1"/>
  <c r="W117" i="1" s="1"/>
  <c r="X117" i="1" s="1"/>
  <c r="N117" i="1"/>
  <c r="P117" i="1" s="1"/>
  <c r="Q117" i="1" s="1"/>
  <c r="H116" i="1"/>
  <c r="V116" i="1"/>
  <c r="O116" i="1"/>
  <c r="G116" i="1"/>
  <c r="U116" i="1"/>
  <c r="N116" i="1"/>
  <c r="H115" i="1"/>
  <c r="V115" i="1"/>
  <c r="O115" i="1"/>
  <c r="G115" i="1"/>
  <c r="I115" i="1" s="1"/>
  <c r="L115" i="1" s="1"/>
  <c r="U115" i="1"/>
  <c r="W115" i="1" s="1"/>
  <c r="Z115" i="1" s="1"/>
  <c r="N115" i="1"/>
  <c r="P115" i="1" s="1"/>
  <c r="S115" i="1" s="1"/>
  <c r="H114" i="1"/>
  <c r="V114" i="1"/>
  <c r="O114" i="1"/>
  <c r="G114" i="1"/>
  <c r="I114" i="1" s="1"/>
  <c r="K114" i="1" s="1"/>
  <c r="U114" i="1"/>
  <c r="W114" i="1" s="1"/>
  <c r="Y114" i="1" s="1"/>
  <c r="N114" i="1"/>
  <c r="P114" i="1" s="1"/>
  <c r="R114" i="1" s="1"/>
  <c r="H113" i="1"/>
  <c r="V113" i="1"/>
  <c r="O113" i="1"/>
  <c r="G113" i="1"/>
  <c r="I113" i="1" s="1"/>
  <c r="J113" i="1" s="1"/>
  <c r="U113" i="1"/>
  <c r="W113" i="1" s="1"/>
  <c r="X113" i="1" s="1"/>
  <c r="N113" i="1"/>
  <c r="P113" i="1" s="1"/>
  <c r="Q113" i="1" s="1"/>
  <c r="H112" i="1"/>
  <c r="V112" i="1"/>
  <c r="O112" i="1"/>
  <c r="G112" i="1"/>
  <c r="U112" i="1"/>
  <c r="N112" i="1"/>
  <c r="H111" i="1"/>
  <c r="V111" i="1"/>
  <c r="O111" i="1"/>
  <c r="G111" i="1"/>
  <c r="I111" i="1" s="1"/>
  <c r="L111" i="1" s="1"/>
  <c r="U111" i="1"/>
  <c r="W111" i="1" s="1"/>
  <c r="Z111" i="1" s="1"/>
  <c r="N111" i="1"/>
  <c r="P111" i="1" s="1"/>
  <c r="S111" i="1" s="1"/>
  <c r="H110" i="1"/>
  <c r="V110" i="1"/>
  <c r="O110" i="1"/>
  <c r="G110" i="1"/>
  <c r="U110" i="1"/>
  <c r="N110" i="1"/>
  <c r="H109" i="1"/>
  <c r="V109" i="1"/>
  <c r="O109" i="1"/>
  <c r="G109" i="1"/>
  <c r="I109" i="1" s="1"/>
  <c r="J109" i="1" s="1"/>
  <c r="U109" i="1"/>
  <c r="W109" i="1" s="1"/>
  <c r="X109" i="1" s="1"/>
  <c r="N109" i="1"/>
  <c r="P109" i="1" s="1"/>
  <c r="Q109" i="1" s="1"/>
  <c r="H108" i="1"/>
  <c r="V108" i="1"/>
  <c r="O108" i="1"/>
  <c r="G108" i="1"/>
  <c r="U108" i="1"/>
  <c r="N108" i="1"/>
  <c r="H107" i="1"/>
  <c r="V107" i="1"/>
  <c r="O107" i="1"/>
  <c r="G107" i="1"/>
  <c r="U107" i="1"/>
  <c r="N107" i="1"/>
  <c r="H106" i="1"/>
  <c r="V106" i="1"/>
  <c r="O106" i="1"/>
  <c r="G106" i="1"/>
  <c r="I106" i="1" s="1"/>
  <c r="K106" i="1" s="1"/>
  <c r="U106" i="1"/>
  <c r="W106" i="1" s="1"/>
  <c r="Y106" i="1" s="1"/>
  <c r="N106" i="1"/>
  <c r="P106" i="1" s="1"/>
  <c r="R106" i="1" s="1"/>
  <c r="H105" i="1"/>
  <c r="V105" i="1"/>
  <c r="O105" i="1"/>
  <c r="G105" i="1"/>
  <c r="I105" i="1" s="1"/>
  <c r="J105" i="1" s="1"/>
  <c r="U105" i="1"/>
  <c r="W105" i="1" s="1"/>
  <c r="X105" i="1" s="1"/>
  <c r="N105" i="1"/>
  <c r="P105" i="1" s="1"/>
  <c r="Q105" i="1" s="1"/>
  <c r="H104" i="1"/>
  <c r="V104" i="1"/>
  <c r="O104" i="1"/>
  <c r="G104" i="1"/>
  <c r="U104" i="1"/>
  <c r="N104" i="1"/>
  <c r="H103" i="1"/>
  <c r="V103" i="1"/>
  <c r="O103" i="1"/>
  <c r="G103" i="1"/>
  <c r="I103" i="1" s="1"/>
  <c r="L103" i="1" s="1"/>
  <c r="U103" i="1"/>
  <c r="W103" i="1" s="1"/>
  <c r="Z103" i="1" s="1"/>
  <c r="N103" i="1"/>
  <c r="P103" i="1" s="1"/>
  <c r="S103" i="1" s="1"/>
  <c r="H102" i="1"/>
  <c r="V102" i="1"/>
  <c r="O102" i="1"/>
  <c r="G102" i="1"/>
  <c r="I102" i="1" s="1"/>
  <c r="K102" i="1" s="1"/>
  <c r="U102" i="1"/>
  <c r="W102" i="1" s="1"/>
  <c r="Y102" i="1" s="1"/>
  <c r="N102" i="1"/>
  <c r="P102" i="1" s="1"/>
  <c r="R102" i="1" s="1"/>
  <c r="H101" i="1"/>
  <c r="V101" i="1"/>
  <c r="O101" i="1"/>
  <c r="G101" i="1"/>
  <c r="I101" i="1" s="1"/>
  <c r="J101" i="1" s="1"/>
  <c r="U101" i="1"/>
  <c r="W101" i="1" s="1"/>
  <c r="X101" i="1" s="1"/>
  <c r="N101" i="1"/>
  <c r="P101" i="1" s="1"/>
  <c r="Q101" i="1" s="1"/>
  <c r="H100" i="1"/>
  <c r="V100" i="1"/>
  <c r="O100" i="1"/>
  <c r="G100" i="1"/>
  <c r="U100" i="1"/>
  <c r="N100" i="1"/>
  <c r="H99" i="1"/>
  <c r="V99" i="1"/>
  <c r="O99" i="1"/>
  <c r="G99" i="1"/>
  <c r="I99" i="1" s="1"/>
  <c r="L99" i="1" s="1"/>
  <c r="U99" i="1"/>
  <c r="W99" i="1" s="1"/>
  <c r="Z99" i="1" s="1"/>
  <c r="N99" i="1"/>
  <c r="P99" i="1" s="1"/>
  <c r="S99" i="1" s="1"/>
  <c r="H98" i="1"/>
  <c r="V98" i="1"/>
  <c r="O98" i="1"/>
  <c r="G98" i="1"/>
  <c r="I98" i="1" s="1"/>
  <c r="K98" i="1" s="1"/>
  <c r="U98" i="1"/>
  <c r="W98" i="1" s="1"/>
  <c r="Y98" i="1" s="1"/>
  <c r="N98" i="1"/>
  <c r="P98" i="1" s="1"/>
  <c r="R98" i="1" s="1"/>
  <c r="H97" i="1"/>
  <c r="V97" i="1"/>
  <c r="O97" i="1"/>
  <c r="G97" i="1"/>
  <c r="I97" i="1" s="1"/>
  <c r="J97" i="1" s="1"/>
  <c r="U97" i="1"/>
  <c r="W97" i="1" s="1"/>
  <c r="X97" i="1" s="1"/>
  <c r="N97" i="1"/>
  <c r="P97" i="1" s="1"/>
  <c r="Q97" i="1" s="1"/>
  <c r="H96" i="1"/>
  <c r="V96" i="1"/>
  <c r="O96" i="1"/>
  <c r="G96" i="1"/>
  <c r="U96" i="1"/>
  <c r="N96" i="1"/>
  <c r="H95" i="1"/>
  <c r="V95" i="1"/>
  <c r="O95" i="1"/>
  <c r="G95" i="1"/>
  <c r="I95" i="1" s="1"/>
  <c r="L95" i="1" s="1"/>
  <c r="U95" i="1"/>
  <c r="W95" i="1" s="1"/>
  <c r="Z95" i="1" s="1"/>
  <c r="N95" i="1"/>
  <c r="P95" i="1" s="1"/>
  <c r="S95" i="1" s="1"/>
  <c r="H94" i="1"/>
  <c r="V94" i="1"/>
  <c r="O94" i="1"/>
  <c r="G94" i="1"/>
  <c r="I94" i="1" s="1"/>
  <c r="K94" i="1" s="1"/>
  <c r="U94" i="1"/>
  <c r="W94" i="1" s="1"/>
  <c r="Y94" i="1" s="1"/>
  <c r="N94" i="1"/>
  <c r="P94" i="1" s="1"/>
  <c r="R94" i="1" s="1"/>
  <c r="H93" i="1"/>
  <c r="V93" i="1"/>
  <c r="O93" i="1"/>
  <c r="G93" i="1"/>
  <c r="U93" i="1"/>
  <c r="N93" i="1"/>
  <c r="H92" i="1"/>
  <c r="V92" i="1"/>
  <c r="O92" i="1"/>
  <c r="G92" i="1"/>
  <c r="U92" i="1"/>
  <c r="N92" i="1"/>
  <c r="H91" i="1"/>
  <c r="V91" i="1"/>
  <c r="O91" i="1"/>
  <c r="G91" i="1"/>
  <c r="U91" i="1"/>
  <c r="W91" i="1" s="1"/>
  <c r="Z91" i="1" s="1"/>
  <c r="N91" i="1"/>
  <c r="P91" i="1" s="1"/>
  <c r="S91" i="1" s="1"/>
  <c r="H90" i="1"/>
  <c r="V90" i="1"/>
  <c r="O90" i="1"/>
  <c r="G90" i="1"/>
  <c r="U90" i="1"/>
  <c r="W90" i="1" s="1"/>
  <c r="Y90" i="1" s="1"/>
  <c r="N90" i="1"/>
  <c r="P90" i="1" s="1"/>
  <c r="R90" i="1" s="1"/>
  <c r="H89" i="1"/>
  <c r="V89" i="1"/>
  <c r="O89" i="1"/>
  <c r="G89" i="1"/>
  <c r="U89" i="1"/>
  <c r="N89" i="1"/>
  <c r="H88" i="1"/>
  <c r="V88" i="1"/>
  <c r="O88" i="1"/>
  <c r="G88" i="1"/>
  <c r="U88" i="1"/>
  <c r="N88" i="1"/>
  <c r="H87" i="1"/>
  <c r="V87" i="1"/>
  <c r="O87" i="1"/>
  <c r="G87" i="1"/>
  <c r="U87" i="1"/>
  <c r="W87" i="1" s="1"/>
  <c r="Z87" i="1" s="1"/>
  <c r="N87" i="1"/>
  <c r="H86" i="1"/>
  <c r="V86" i="1"/>
  <c r="O86" i="1"/>
  <c r="G86" i="1"/>
  <c r="I86" i="1" s="1"/>
  <c r="K86" i="1" s="1"/>
  <c r="U86" i="1"/>
  <c r="W86" i="1" s="1"/>
  <c r="Y86" i="1" s="1"/>
  <c r="N86" i="1"/>
  <c r="P86" i="1" s="1"/>
  <c r="R86" i="1" s="1"/>
  <c r="H85" i="1"/>
  <c r="V85" i="1"/>
  <c r="O85" i="1"/>
  <c r="G85" i="1"/>
  <c r="U85" i="1"/>
  <c r="N85" i="1"/>
  <c r="H84" i="1"/>
  <c r="V84" i="1"/>
  <c r="O84" i="1"/>
  <c r="G84" i="1"/>
  <c r="U84" i="1"/>
  <c r="N84" i="1"/>
  <c r="H83" i="1"/>
  <c r="V83" i="1"/>
  <c r="O83" i="1"/>
  <c r="G83" i="1"/>
  <c r="U83" i="1"/>
  <c r="N83" i="1"/>
  <c r="H82" i="1"/>
  <c r="V82" i="1"/>
  <c r="O82" i="1"/>
  <c r="G82" i="1"/>
  <c r="U82" i="1"/>
  <c r="N82" i="1"/>
  <c r="H81" i="1"/>
  <c r="V81" i="1"/>
  <c r="O81" i="1"/>
  <c r="G81" i="1"/>
  <c r="I81" i="1" s="1"/>
  <c r="J81" i="1" s="1"/>
  <c r="U81" i="1"/>
  <c r="W81" i="1" s="1"/>
  <c r="X81" i="1" s="1"/>
  <c r="N81" i="1"/>
  <c r="P81" i="1" s="1"/>
  <c r="Q81" i="1" s="1"/>
  <c r="H80" i="1"/>
  <c r="V80" i="1"/>
  <c r="O80" i="1"/>
  <c r="G80" i="1"/>
  <c r="U80" i="1"/>
  <c r="N80" i="1"/>
  <c r="H79" i="1"/>
  <c r="V79" i="1"/>
  <c r="O79" i="1"/>
  <c r="G79" i="1"/>
  <c r="I79" i="1" s="1"/>
  <c r="L79" i="1" s="1"/>
  <c r="U79" i="1"/>
  <c r="W79" i="1" s="1"/>
  <c r="Z79" i="1" s="1"/>
  <c r="N79" i="1"/>
  <c r="P79" i="1" s="1"/>
  <c r="S79" i="1" s="1"/>
  <c r="H78" i="1"/>
  <c r="V78" i="1"/>
  <c r="O78" i="1"/>
  <c r="G78" i="1"/>
  <c r="U78" i="1"/>
  <c r="N78" i="1"/>
  <c r="H77" i="1"/>
  <c r="V77" i="1"/>
  <c r="O77" i="1"/>
  <c r="G77" i="1"/>
  <c r="U77" i="1"/>
  <c r="N77" i="1"/>
  <c r="H76" i="1"/>
  <c r="V76" i="1"/>
  <c r="O76" i="1"/>
  <c r="G76" i="1"/>
  <c r="U76" i="1"/>
  <c r="N76" i="1"/>
  <c r="H75" i="1"/>
  <c r="V75" i="1"/>
  <c r="O75" i="1"/>
  <c r="G75" i="1"/>
  <c r="U75" i="1"/>
  <c r="N75" i="1"/>
  <c r="H74" i="1"/>
  <c r="V74" i="1"/>
  <c r="O74" i="1"/>
  <c r="G74" i="1"/>
  <c r="U74" i="1"/>
  <c r="W74" i="1" s="1"/>
  <c r="Y74" i="1" s="1"/>
  <c r="N74" i="1"/>
  <c r="H73" i="1"/>
  <c r="V73" i="1"/>
  <c r="O73" i="1"/>
  <c r="G73" i="1"/>
  <c r="I73" i="1" s="1"/>
  <c r="J73" i="1" s="1"/>
  <c r="U73" i="1"/>
  <c r="W73" i="1" s="1"/>
  <c r="X73" i="1" s="1"/>
  <c r="N73" i="1"/>
  <c r="P73" i="1" s="1"/>
  <c r="Q73" i="1" s="1"/>
  <c r="H72" i="1"/>
  <c r="V72" i="1"/>
  <c r="O72" i="1"/>
  <c r="G72" i="1"/>
  <c r="U72" i="1"/>
  <c r="N72" i="1"/>
  <c r="H71" i="1"/>
  <c r="V71" i="1"/>
  <c r="O71" i="1"/>
  <c r="G71" i="1"/>
  <c r="I71" i="1" s="1"/>
  <c r="L71" i="1" s="1"/>
  <c r="U71" i="1"/>
  <c r="W71" i="1" s="1"/>
  <c r="Z71" i="1" s="1"/>
  <c r="N71" i="1"/>
  <c r="P71" i="1" s="1"/>
  <c r="S71" i="1" s="1"/>
  <c r="H70" i="1"/>
  <c r="V70" i="1"/>
  <c r="O70" i="1"/>
  <c r="G70" i="1"/>
  <c r="I70" i="1" s="1"/>
  <c r="K70" i="1" s="1"/>
  <c r="U70" i="1"/>
  <c r="W70" i="1" s="1"/>
  <c r="Y70" i="1" s="1"/>
  <c r="N70" i="1"/>
  <c r="P70" i="1" s="1"/>
  <c r="R70" i="1" s="1"/>
  <c r="H69" i="1"/>
  <c r="V69" i="1"/>
  <c r="O69" i="1"/>
  <c r="G69" i="1"/>
  <c r="I69" i="1" s="1"/>
  <c r="J69" i="1" s="1"/>
  <c r="U69" i="1"/>
  <c r="W69" i="1" s="1"/>
  <c r="X69" i="1" s="1"/>
  <c r="N69" i="1"/>
  <c r="P69" i="1" s="1"/>
  <c r="Q69" i="1" s="1"/>
  <c r="H68" i="1"/>
  <c r="V68" i="1"/>
  <c r="O68" i="1"/>
  <c r="G68" i="1"/>
  <c r="U68" i="1"/>
  <c r="N68" i="1"/>
  <c r="H67" i="1"/>
  <c r="V67" i="1"/>
  <c r="O67" i="1"/>
  <c r="G67" i="1"/>
  <c r="I67" i="1" s="1"/>
  <c r="L67" i="1" s="1"/>
  <c r="U67" i="1"/>
  <c r="W67" i="1" s="1"/>
  <c r="Z67" i="1" s="1"/>
  <c r="N67" i="1"/>
  <c r="P67" i="1" s="1"/>
  <c r="S67" i="1" s="1"/>
  <c r="H66" i="1"/>
  <c r="V66" i="1"/>
  <c r="O66" i="1"/>
  <c r="G66" i="1"/>
  <c r="I66" i="1" s="1"/>
  <c r="K66" i="1" s="1"/>
  <c r="U66" i="1"/>
  <c r="W66" i="1" s="1"/>
  <c r="Y66" i="1" s="1"/>
  <c r="N66" i="1"/>
  <c r="P66" i="1" s="1"/>
  <c r="R66" i="1" s="1"/>
  <c r="H65" i="1"/>
  <c r="V65" i="1"/>
  <c r="O65" i="1"/>
  <c r="G65" i="1"/>
  <c r="I65" i="1" s="1"/>
  <c r="J65" i="1" s="1"/>
  <c r="U65" i="1"/>
  <c r="W65" i="1" s="1"/>
  <c r="X65" i="1" s="1"/>
  <c r="N65" i="1"/>
  <c r="P65" i="1" s="1"/>
  <c r="Q65" i="1" s="1"/>
  <c r="H64" i="1"/>
  <c r="V64" i="1"/>
  <c r="O64" i="1"/>
  <c r="G64" i="1"/>
  <c r="U64" i="1"/>
  <c r="N64" i="1"/>
  <c r="H63" i="1"/>
  <c r="V63" i="1"/>
  <c r="O63" i="1"/>
  <c r="G63" i="1"/>
  <c r="I63" i="1" s="1"/>
  <c r="L63" i="1" s="1"/>
  <c r="U63" i="1"/>
  <c r="W63" i="1" s="1"/>
  <c r="Z63" i="1" s="1"/>
  <c r="N63" i="1"/>
  <c r="P63" i="1" s="1"/>
  <c r="S63" i="1" s="1"/>
  <c r="H62" i="1"/>
  <c r="V62" i="1"/>
  <c r="O62" i="1"/>
  <c r="G62" i="1"/>
  <c r="I62" i="1" s="1"/>
  <c r="K62" i="1" s="1"/>
  <c r="U62" i="1"/>
  <c r="W62" i="1" s="1"/>
  <c r="Y62" i="1" s="1"/>
  <c r="N62" i="1"/>
  <c r="P62" i="1" s="1"/>
  <c r="R62" i="1" s="1"/>
  <c r="H61" i="1"/>
  <c r="V61" i="1"/>
  <c r="O61" i="1"/>
  <c r="G61" i="1"/>
  <c r="I61" i="1" s="1"/>
  <c r="J61" i="1" s="1"/>
  <c r="U61" i="1"/>
  <c r="W61" i="1" s="1"/>
  <c r="X61" i="1" s="1"/>
  <c r="N61" i="1"/>
  <c r="P61" i="1" s="1"/>
  <c r="Q61" i="1" s="1"/>
  <c r="H60" i="1"/>
  <c r="V60" i="1"/>
  <c r="O60" i="1"/>
  <c r="G60" i="1"/>
  <c r="U60" i="1"/>
  <c r="N60" i="1"/>
  <c r="H59" i="1"/>
  <c r="V59" i="1"/>
  <c r="O59" i="1"/>
  <c r="G59" i="1"/>
  <c r="U59" i="1"/>
  <c r="W59" i="1" s="1"/>
  <c r="Z59" i="1" s="1"/>
  <c r="N59" i="1"/>
  <c r="P59" i="1" s="1"/>
  <c r="S59" i="1" s="1"/>
  <c r="H58" i="1"/>
  <c r="V58" i="1"/>
  <c r="O58" i="1"/>
  <c r="G58" i="1"/>
  <c r="U58" i="1"/>
  <c r="W58" i="1" s="1"/>
  <c r="Y58" i="1" s="1"/>
  <c r="N58" i="1"/>
  <c r="P58" i="1" s="1"/>
  <c r="R58" i="1" s="1"/>
  <c r="H57" i="1"/>
  <c r="V57" i="1"/>
  <c r="O57" i="1"/>
  <c r="G57" i="1"/>
  <c r="I57" i="1" s="1"/>
  <c r="J57" i="1" s="1"/>
  <c r="U57" i="1"/>
  <c r="W57" i="1" s="1"/>
  <c r="X57" i="1" s="1"/>
  <c r="N57" i="1"/>
  <c r="P57" i="1" s="1"/>
  <c r="Q57" i="1" s="1"/>
  <c r="H56" i="1"/>
  <c r="V56" i="1"/>
  <c r="O56" i="1"/>
  <c r="G56" i="1"/>
  <c r="U56" i="1"/>
  <c r="N56" i="1"/>
  <c r="H55" i="1"/>
  <c r="V55" i="1"/>
  <c r="O55" i="1"/>
  <c r="G55" i="1"/>
  <c r="I55" i="1" s="1"/>
  <c r="L55" i="1" s="1"/>
  <c r="U55" i="1"/>
  <c r="W55" i="1" s="1"/>
  <c r="Z55" i="1" s="1"/>
  <c r="N55" i="1"/>
  <c r="P55" i="1" s="1"/>
  <c r="S55" i="1" s="1"/>
  <c r="H54" i="1"/>
  <c r="V54" i="1"/>
  <c r="O54" i="1"/>
  <c r="G54" i="1"/>
  <c r="I54" i="1" s="1"/>
  <c r="K54" i="1" s="1"/>
  <c r="U54" i="1"/>
  <c r="W54" i="1" s="1"/>
  <c r="Y54" i="1" s="1"/>
  <c r="N54" i="1"/>
  <c r="P54" i="1" s="1"/>
  <c r="R54" i="1" s="1"/>
  <c r="H53" i="1"/>
  <c r="V53" i="1"/>
  <c r="O53" i="1"/>
  <c r="G53" i="1"/>
  <c r="I53" i="1" s="1"/>
  <c r="J53" i="1" s="1"/>
  <c r="U53" i="1"/>
  <c r="W53" i="1" s="1"/>
  <c r="X53" i="1" s="1"/>
  <c r="N53" i="1"/>
  <c r="P53" i="1" s="1"/>
  <c r="Q53" i="1" s="1"/>
  <c r="H52" i="1"/>
  <c r="V52" i="1"/>
  <c r="O52" i="1"/>
  <c r="G52" i="1"/>
  <c r="U52" i="1"/>
  <c r="N52" i="1"/>
  <c r="H51" i="1"/>
  <c r="V51" i="1"/>
  <c r="O51" i="1"/>
  <c r="G51" i="1"/>
  <c r="I51" i="1" s="1"/>
  <c r="L51" i="1" s="1"/>
  <c r="U51" i="1"/>
  <c r="W51" i="1" s="1"/>
  <c r="Z51" i="1" s="1"/>
  <c r="N51" i="1"/>
  <c r="P51" i="1" s="1"/>
  <c r="S51" i="1" s="1"/>
  <c r="H50" i="1"/>
  <c r="V50" i="1"/>
  <c r="O50" i="1"/>
  <c r="G50" i="1"/>
  <c r="I50" i="1" s="1"/>
  <c r="K50" i="1" s="1"/>
  <c r="U50" i="1"/>
  <c r="W50" i="1" s="1"/>
  <c r="Y50" i="1" s="1"/>
  <c r="N50" i="1"/>
  <c r="P50" i="1" s="1"/>
  <c r="R50" i="1" s="1"/>
  <c r="H49" i="1"/>
  <c r="V49" i="1"/>
  <c r="O49" i="1"/>
  <c r="G49" i="1"/>
  <c r="I49" i="1" s="1"/>
  <c r="J49" i="1" s="1"/>
  <c r="U49" i="1"/>
  <c r="W49" i="1" s="1"/>
  <c r="X49" i="1" s="1"/>
  <c r="N49" i="1"/>
  <c r="P49" i="1" s="1"/>
  <c r="Q49" i="1" s="1"/>
  <c r="H48" i="1"/>
  <c r="V48" i="1"/>
  <c r="O48" i="1"/>
  <c r="G48" i="1"/>
  <c r="U48" i="1"/>
  <c r="N48" i="1"/>
  <c r="H47" i="1"/>
  <c r="V47" i="1"/>
  <c r="O47" i="1"/>
  <c r="G47" i="1"/>
  <c r="U47" i="1"/>
  <c r="N47" i="1"/>
  <c r="H46" i="1"/>
  <c r="V46" i="1"/>
  <c r="O46" i="1"/>
  <c r="G46" i="1"/>
  <c r="U46" i="1"/>
  <c r="N46" i="1"/>
  <c r="H45" i="1"/>
  <c r="V45" i="1"/>
  <c r="O45" i="1"/>
  <c r="G45" i="1"/>
  <c r="U45" i="1"/>
  <c r="N45" i="1"/>
  <c r="H44" i="1"/>
  <c r="V44" i="1"/>
  <c r="O44" i="1"/>
  <c r="G44" i="1"/>
  <c r="U44" i="1"/>
  <c r="N44" i="1"/>
  <c r="H43" i="1"/>
  <c r="V43" i="1"/>
  <c r="O43" i="1"/>
  <c r="G43" i="1"/>
  <c r="U43" i="1"/>
  <c r="N43" i="1"/>
  <c r="H42" i="1"/>
  <c r="V42" i="1"/>
  <c r="O42" i="1"/>
  <c r="G42" i="1"/>
  <c r="U42" i="1"/>
  <c r="W42" i="1" s="1"/>
  <c r="Y42" i="1" s="1"/>
  <c r="N42" i="1"/>
  <c r="P42" i="1" s="1"/>
  <c r="R42" i="1" s="1"/>
  <c r="H41" i="1"/>
  <c r="V41" i="1"/>
  <c r="O41" i="1"/>
  <c r="G41" i="1"/>
  <c r="I41" i="1" s="1"/>
  <c r="J41" i="1" s="1"/>
  <c r="U41" i="1"/>
  <c r="W41" i="1" s="1"/>
  <c r="X41" i="1" s="1"/>
  <c r="N41" i="1"/>
  <c r="P41" i="1" s="1"/>
  <c r="Q41" i="1" s="1"/>
  <c r="H40" i="1"/>
  <c r="V40" i="1"/>
  <c r="O40" i="1"/>
  <c r="G40" i="1"/>
  <c r="U40" i="1"/>
  <c r="N40" i="1"/>
  <c r="H39" i="1"/>
  <c r="V39" i="1"/>
  <c r="O39" i="1"/>
  <c r="G39" i="1"/>
  <c r="I39" i="1" s="1"/>
  <c r="L39" i="1" s="1"/>
  <c r="U39" i="1"/>
  <c r="W39" i="1" s="1"/>
  <c r="Z39" i="1" s="1"/>
  <c r="N39" i="1"/>
  <c r="P39" i="1" s="1"/>
  <c r="S39" i="1" s="1"/>
  <c r="H38" i="1"/>
  <c r="V38" i="1"/>
  <c r="O38" i="1"/>
  <c r="G38" i="1"/>
  <c r="U38" i="1"/>
  <c r="W38" i="1" s="1"/>
  <c r="Y38" i="1" s="1"/>
  <c r="N38" i="1"/>
  <c r="H37" i="1"/>
  <c r="V37" i="1"/>
  <c r="O37" i="1"/>
  <c r="G37" i="1"/>
  <c r="U37" i="1"/>
  <c r="W37" i="1" s="1"/>
  <c r="X37" i="1" s="1"/>
  <c r="N37" i="1"/>
  <c r="P37" i="1" s="1"/>
  <c r="Q37" i="1" s="1"/>
  <c r="H36" i="1"/>
  <c r="V36" i="1"/>
  <c r="O36" i="1"/>
  <c r="G36" i="1"/>
  <c r="U36" i="1"/>
  <c r="N36" i="1"/>
  <c r="H35" i="1"/>
  <c r="V35" i="1"/>
  <c r="O35" i="1"/>
  <c r="G35" i="1"/>
  <c r="I35" i="1" s="1"/>
  <c r="L35" i="1" s="1"/>
  <c r="U35" i="1"/>
  <c r="W35" i="1" s="1"/>
  <c r="Z35" i="1" s="1"/>
  <c r="N35" i="1"/>
  <c r="P35" i="1" s="1"/>
  <c r="S35" i="1" s="1"/>
  <c r="H34" i="1"/>
  <c r="V34" i="1"/>
  <c r="O34" i="1"/>
  <c r="G34" i="1"/>
  <c r="U34" i="1"/>
  <c r="N34" i="1"/>
  <c r="H33" i="1"/>
  <c r="V33" i="1"/>
  <c r="O33" i="1"/>
  <c r="G33" i="1"/>
  <c r="U33" i="1"/>
  <c r="N33" i="1"/>
  <c r="H32" i="1"/>
  <c r="V32" i="1"/>
  <c r="O32" i="1"/>
  <c r="G32" i="1"/>
  <c r="U32" i="1"/>
  <c r="N32" i="1"/>
  <c r="H31" i="1"/>
  <c r="V31" i="1"/>
  <c r="O31" i="1"/>
  <c r="G31" i="1"/>
  <c r="U31" i="1"/>
  <c r="N31" i="1"/>
  <c r="H30" i="1"/>
  <c r="V30" i="1"/>
  <c r="O30" i="1"/>
  <c r="G30" i="1"/>
  <c r="U30" i="1"/>
  <c r="N30" i="1"/>
  <c r="H29" i="1"/>
  <c r="V29" i="1"/>
  <c r="O29" i="1"/>
  <c r="G29" i="1"/>
  <c r="U29" i="1"/>
  <c r="N29" i="1"/>
  <c r="H28" i="1"/>
  <c r="V28" i="1"/>
  <c r="O28" i="1"/>
  <c r="G28" i="1"/>
  <c r="U28" i="1"/>
  <c r="N28" i="1"/>
  <c r="H27" i="1"/>
  <c r="V27" i="1"/>
  <c r="O27" i="1"/>
  <c r="G27" i="1"/>
  <c r="U27" i="1"/>
  <c r="N27" i="1"/>
  <c r="H26" i="1"/>
  <c r="V26" i="1"/>
  <c r="O26" i="1"/>
  <c r="G26" i="1"/>
  <c r="U26" i="1"/>
  <c r="N26" i="1"/>
  <c r="H25" i="1"/>
  <c r="V25" i="1"/>
  <c r="O25" i="1"/>
  <c r="G25" i="1"/>
  <c r="U25" i="1"/>
  <c r="N25" i="1"/>
  <c r="H24" i="1"/>
  <c r="V24" i="1"/>
  <c r="O24" i="1"/>
  <c r="G24" i="1"/>
  <c r="U24" i="1"/>
  <c r="N24" i="1"/>
  <c r="H23" i="1"/>
  <c r="V23" i="1"/>
  <c r="O23" i="1"/>
  <c r="G23" i="1"/>
  <c r="U23" i="1"/>
  <c r="N23" i="1"/>
  <c r="H22" i="1"/>
  <c r="V22" i="1"/>
  <c r="O22" i="1"/>
  <c r="G22" i="1"/>
  <c r="U22" i="1"/>
  <c r="N22" i="1"/>
  <c r="H21" i="1"/>
  <c r="V21" i="1"/>
  <c r="O21" i="1"/>
  <c r="G21" i="1"/>
  <c r="U21" i="1"/>
  <c r="N21" i="1"/>
  <c r="H20" i="1"/>
  <c r="V20" i="1"/>
  <c r="O20" i="1"/>
  <c r="G20" i="1"/>
  <c r="U20" i="1"/>
  <c r="N20" i="1"/>
  <c r="H19" i="1"/>
  <c r="V19" i="1"/>
  <c r="O19" i="1"/>
  <c r="G19" i="1"/>
  <c r="U19" i="1"/>
  <c r="N19" i="1"/>
  <c r="H18" i="1"/>
  <c r="V18" i="1"/>
  <c r="O18" i="1"/>
  <c r="G18" i="1"/>
  <c r="U18" i="1"/>
  <c r="W18" i="1" s="1"/>
  <c r="Y18" i="1" s="1"/>
  <c r="N18" i="1"/>
  <c r="P18" i="1" s="1"/>
  <c r="R18" i="1" s="1"/>
  <c r="H17" i="1"/>
  <c r="V17" i="1"/>
  <c r="O17" i="1"/>
  <c r="G17" i="1"/>
  <c r="U17" i="1"/>
  <c r="N17" i="1"/>
  <c r="H16" i="1"/>
  <c r="V16" i="1"/>
  <c r="O16" i="1"/>
  <c r="G16" i="1"/>
  <c r="U16" i="1"/>
  <c r="N16" i="1"/>
  <c r="H15" i="1"/>
  <c r="V15" i="1"/>
  <c r="O15" i="1"/>
  <c r="G15" i="1"/>
  <c r="U15" i="1"/>
  <c r="N15" i="1"/>
  <c r="H14" i="1"/>
  <c r="V14" i="1"/>
  <c r="O14" i="1"/>
  <c r="G14" i="1"/>
  <c r="U14" i="1"/>
  <c r="N14" i="1"/>
  <c r="H13" i="1"/>
  <c r="V13" i="1"/>
  <c r="O13" i="1"/>
  <c r="G13" i="1"/>
  <c r="U13" i="1"/>
  <c r="W13" i="1" s="1"/>
  <c r="X13" i="1" s="1"/>
  <c r="N13" i="1"/>
  <c r="P13" i="1" s="1"/>
  <c r="Q13" i="1" s="1"/>
  <c r="H12" i="1"/>
  <c r="V12" i="1"/>
  <c r="O12" i="1"/>
  <c r="G12" i="1"/>
  <c r="U12" i="1"/>
  <c r="N12" i="1"/>
  <c r="H11" i="1"/>
  <c r="V11" i="1"/>
  <c r="O11" i="1"/>
  <c r="G11" i="1"/>
  <c r="U11" i="1"/>
  <c r="N11" i="1"/>
  <c r="H10" i="1"/>
  <c r="V10" i="1"/>
  <c r="O10" i="1"/>
  <c r="G10" i="1"/>
  <c r="U10" i="1"/>
  <c r="N10" i="1"/>
  <c r="H9" i="1"/>
  <c r="V9" i="1"/>
  <c r="O9" i="1"/>
  <c r="G9" i="1"/>
  <c r="U9" i="1"/>
  <c r="N9" i="1"/>
  <c r="H8" i="1"/>
  <c r="V8" i="1"/>
  <c r="O8" i="1"/>
  <c r="G8" i="1"/>
  <c r="U8" i="1"/>
  <c r="N8" i="1"/>
  <c r="H7" i="1"/>
  <c r="V7" i="1"/>
  <c r="O7" i="1"/>
  <c r="G7" i="1"/>
  <c r="U7" i="1"/>
  <c r="N7" i="1"/>
  <c r="H6" i="1"/>
  <c r="V6" i="1"/>
  <c r="O6" i="1"/>
  <c r="G6" i="1"/>
  <c r="I6" i="1" s="1"/>
  <c r="K6" i="1" s="1"/>
  <c r="U6" i="1"/>
  <c r="W6" i="1" s="1"/>
  <c r="Y6" i="1" s="1"/>
  <c r="N6" i="1"/>
  <c r="P6" i="1" s="1"/>
  <c r="R6" i="1" s="1"/>
  <c r="W188" i="1" l="1"/>
  <c r="AA188" i="1" s="1"/>
  <c r="P185" i="1"/>
  <c r="Q185" i="1" s="1"/>
  <c r="W156" i="1"/>
  <c r="AA156" i="1" s="1"/>
  <c r="W217" i="1"/>
  <c r="X217" i="1" s="1"/>
  <c r="P188" i="1"/>
  <c r="T188" i="1" s="1"/>
  <c r="P160" i="1"/>
  <c r="T160" i="1" s="1"/>
  <c r="I58" i="1"/>
  <c r="K58" i="1" s="1"/>
  <c r="I204" i="1"/>
  <c r="M204" i="1" s="1"/>
  <c r="W148" i="1"/>
  <c r="AA148" i="1" s="1"/>
  <c r="P209" i="1"/>
  <c r="Q209" i="1" s="1"/>
  <c r="W83" i="1"/>
  <c r="Z83" i="1" s="1"/>
  <c r="W204" i="1"/>
  <c r="AA204" i="1" s="1"/>
  <c r="I13" i="1"/>
  <c r="J13" i="1" s="1"/>
  <c r="W126" i="1"/>
  <c r="Y126" i="1" s="1"/>
  <c r="W112" i="1"/>
  <c r="AA112" i="1" s="1"/>
  <c r="W116" i="1"/>
  <c r="AA116" i="1" s="1"/>
  <c r="W120" i="1"/>
  <c r="AA120" i="1" s="1"/>
  <c r="W124" i="1"/>
  <c r="AA124" i="1" s="1"/>
  <c r="W128" i="1"/>
  <c r="AA128" i="1" s="1"/>
  <c r="W132" i="1"/>
  <c r="AA132" i="1" s="1"/>
  <c r="W208" i="1"/>
  <c r="AA208" i="1" s="1"/>
  <c r="W20" i="1"/>
  <c r="AA20" i="1" s="1"/>
  <c r="W24" i="1"/>
  <c r="AA24" i="1" s="1"/>
  <c r="W36" i="1"/>
  <c r="AA36" i="1" s="1"/>
  <c r="W40" i="1"/>
  <c r="AA40" i="1" s="1"/>
  <c r="W48" i="1"/>
  <c r="AA48" i="1" s="1"/>
  <c r="W52" i="1"/>
  <c r="AA52" i="1" s="1"/>
  <c r="W56" i="1"/>
  <c r="AA56" i="1" s="1"/>
  <c r="W60" i="1"/>
  <c r="AA60" i="1" s="1"/>
  <c r="W64" i="1"/>
  <c r="AA64" i="1" s="1"/>
  <c r="W68" i="1"/>
  <c r="AA68" i="1" s="1"/>
  <c r="W72" i="1"/>
  <c r="AA72" i="1" s="1"/>
  <c r="W80" i="1"/>
  <c r="AA80" i="1" s="1"/>
  <c r="W84" i="1"/>
  <c r="AA84" i="1" s="1"/>
  <c r="W96" i="1"/>
  <c r="AA96" i="1" s="1"/>
  <c r="W100" i="1"/>
  <c r="AA100" i="1" s="1"/>
  <c r="W104" i="1"/>
  <c r="AA104" i="1" s="1"/>
  <c r="W108" i="1"/>
  <c r="AA108" i="1" s="1"/>
  <c r="W200" i="1"/>
  <c r="AA200" i="1" s="1"/>
  <c r="W152" i="1"/>
  <c r="AA152" i="1" s="1"/>
  <c r="W216" i="1"/>
  <c r="AA216" i="1" s="1"/>
  <c r="W168" i="1"/>
  <c r="AA168" i="1" s="1"/>
  <c r="W160" i="1"/>
  <c r="AA160" i="1" s="1"/>
  <c r="W196" i="1"/>
  <c r="AA196" i="1" s="1"/>
  <c r="W228" i="1"/>
  <c r="AA228" i="1" s="1"/>
  <c r="P20" i="1"/>
  <c r="T20" i="1" s="1"/>
  <c r="P36" i="1"/>
  <c r="T36" i="1" s="1"/>
  <c r="P40" i="1"/>
  <c r="T40" i="1" s="1"/>
  <c r="P52" i="1"/>
  <c r="T52" i="1" s="1"/>
  <c r="P56" i="1"/>
  <c r="T56" i="1" s="1"/>
  <c r="P60" i="1"/>
  <c r="T60" i="1" s="1"/>
  <c r="P64" i="1"/>
  <c r="T64" i="1" s="1"/>
  <c r="P68" i="1"/>
  <c r="T68" i="1" s="1"/>
  <c r="P72" i="1"/>
  <c r="T72" i="1" s="1"/>
  <c r="P84" i="1"/>
  <c r="T84" i="1" s="1"/>
  <c r="P100" i="1"/>
  <c r="T100" i="1" s="1"/>
  <c r="P108" i="1"/>
  <c r="T108" i="1" s="1"/>
  <c r="P112" i="1"/>
  <c r="T112" i="1" s="1"/>
  <c r="P116" i="1"/>
  <c r="T116" i="1" s="1"/>
  <c r="P124" i="1"/>
  <c r="T124" i="1" s="1"/>
  <c r="P132" i="1"/>
  <c r="T132" i="1" s="1"/>
  <c r="P208" i="1"/>
  <c r="T208" i="1" s="1"/>
  <c r="P200" i="1"/>
  <c r="T200" i="1" s="1"/>
  <c r="W215" i="1"/>
  <c r="Z215" i="1" s="1"/>
  <c r="P7" i="1"/>
  <c r="S7" i="1" s="1"/>
  <c r="I8" i="1"/>
  <c r="M8" i="1" s="1"/>
  <c r="P9" i="1"/>
  <c r="Q9" i="1" s="1"/>
  <c r="I10" i="1"/>
  <c r="K10" i="1" s="1"/>
  <c r="P11" i="1"/>
  <c r="S11" i="1" s="1"/>
  <c r="I12" i="1"/>
  <c r="M12" i="1" s="1"/>
  <c r="I14" i="1"/>
  <c r="K14" i="1" s="1"/>
  <c r="P15" i="1"/>
  <c r="S15" i="1" s="1"/>
  <c r="I16" i="1"/>
  <c r="M16" i="1" s="1"/>
  <c r="P17" i="1"/>
  <c r="Q17" i="1" s="1"/>
  <c r="I18" i="1"/>
  <c r="K18" i="1" s="1"/>
  <c r="P19" i="1"/>
  <c r="S19" i="1" s="1"/>
  <c r="I20" i="1"/>
  <c r="M20" i="1" s="1"/>
  <c r="P21" i="1"/>
  <c r="Q21" i="1" s="1"/>
  <c r="I22" i="1"/>
  <c r="K22" i="1" s="1"/>
  <c r="P23" i="1"/>
  <c r="S23" i="1" s="1"/>
  <c r="I24" i="1"/>
  <c r="M24" i="1" s="1"/>
  <c r="P25" i="1"/>
  <c r="Q25" i="1" s="1"/>
  <c r="I26" i="1"/>
  <c r="K26" i="1" s="1"/>
  <c r="P27" i="1"/>
  <c r="S27" i="1" s="1"/>
  <c r="I28" i="1"/>
  <c r="M28" i="1" s="1"/>
  <c r="P29" i="1"/>
  <c r="Q29" i="1" s="1"/>
  <c r="I30" i="1"/>
  <c r="K30" i="1" s="1"/>
  <c r="P31" i="1"/>
  <c r="S31" i="1" s="1"/>
  <c r="I32" i="1"/>
  <c r="M32" i="1" s="1"/>
  <c r="P33" i="1"/>
  <c r="Q33" i="1" s="1"/>
  <c r="I34" i="1"/>
  <c r="K34" i="1" s="1"/>
  <c r="I36" i="1"/>
  <c r="M36" i="1" s="1"/>
  <c r="I38" i="1"/>
  <c r="K38" i="1" s="1"/>
  <c r="I40" i="1"/>
  <c r="M40" i="1" s="1"/>
  <c r="I42" i="1"/>
  <c r="K42" i="1" s="1"/>
  <c r="P43" i="1"/>
  <c r="S43" i="1" s="1"/>
  <c r="I44" i="1"/>
  <c r="M44" i="1" s="1"/>
  <c r="P45" i="1"/>
  <c r="Q45" i="1" s="1"/>
  <c r="I46" i="1"/>
  <c r="K46" i="1" s="1"/>
  <c r="P47" i="1"/>
  <c r="S47" i="1" s="1"/>
  <c r="I48" i="1"/>
  <c r="M48" i="1" s="1"/>
  <c r="I52" i="1"/>
  <c r="M52" i="1" s="1"/>
  <c r="I56" i="1"/>
  <c r="M56" i="1" s="1"/>
  <c r="I60" i="1"/>
  <c r="M60" i="1" s="1"/>
  <c r="I64" i="1"/>
  <c r="M64" i="1" s="1"/>
  <c r="I68" i="1"/>
  <c r="M68" i="1" s="1"/>
  <c r="I72" i="1"/>
  <c r="M72" i="1" s="1"/>
  <c r="I80" i="1"/>
  <c r="M80" i="1" s="1"/>
  <c r="P83" i="1"/>
  <c r="S83" i="1" s="1"/>
  <c r="I84" i="1"/>
  <c r="M84" i="1" s="1"/>
  <c r="P87" i="1"/>
  <c r="S87" i="1" s="1"/>
  <c r="I92" i="1"/>
  <c r="M92" i="1" s="1"/>
  <c r="P93" i="1"/>
  <c r="Q93" i="1" s="1"/>
  <c r="I96" i="1"/>
  <c r="M96" i="1" s="1"/>
  <c r="I100" i="1"/>
  <c r="M100" i="1" s="1"/>
  <c r="I104" i="1"/>
  <c r="M104" i="1" s="1"/>
  <c r="I108" i="1"/>
  <c r="M108" i="1" s="1"/>
  <c r="I112" i="1"/>
  <c r="M112" i="1" s="1"/>
  <c r="I116" i="1"/>
  <c r="M116" i="1" s="1"/>
  <c r="I124" i="1"/>
  <c r="M124" i="1" s="1"/>
  <c r="I128" i="1"/>
  <c r="M128" i="1" s="1"/>
  <c r="I132" i="1"/>
  <c r="M132" i="1" s="1"/>
  <c r="I200" i="1"/>
  <c r="M200" i="1" s="1"/>
  <c r="I208" i="1"/>
  <c r="M208" i="1" s="1"/>
  <c r="I228" i="1"/>
  <c r="M228" i="1" s="1"/>
  <c r="I196" i="1"/>
  <c r="M196" i="1" s="1"/>
  <c r="W210" i="1"/>
  <c r="Y210" i="1" s="1"/>
  <c r="P107" i="1"/>
  <c r="S107" i="1" s="1"/>
  <c r="P164" i="1"/>
  <c r="T164" i="1" s="1"/>
  <c r="I180" i="1"/>
  <c r="M180" i="1" s="1"/>
  <c r="W224" i="1"/>
  <c r="AA224" i="1" s="1"/>
  <c r="W136" i="1"/>
  <c r="AA136" i="1" s="1"/>
  <c r="I120" i="1"/>
  <c r="M120" i="1" s="1"/>
  <c r="I148" i="1"/>
  <c r="M148" i="1" s="1"/>
  <c r="P128" i="1"/>
  <c r="T128" i="1" s="1"/>
  <c r="P196" i="1"/>
  <c r="T196" i="1" s="1"/>
  <c r="I59" i="1"/>
  <c r="L59" i="1" s="1"/>
  <c r="I136" i="1"/>
  <c r="M136" i="1" s="1"/>
  <c r="W206" i="1"/>
  <c r="Y206" i="1" s="1"/>
  <c r="P8" i="1"/>
  <c r="T8" i="1" s="1"/>
  <c r="P16" i="1"/>
  <c r="T16" i="1" s="1"/>
  <c r="P24" i="1"/>
  <c r="T24" i="1" s="1"/>
  <c r="P28" i="1"/>
  <c r="T28" i="1" s="1"/>
  <c r="P48" i="1"/>
  <c r="T48" i="1" s="1"/>
  <c r="P148" i="1"/>
  <c r="T148" i="1" s="1"/>
  <c r="P216" i="1"/>
  <c r="T216" i="1" s="1"/>
  <c r="P80" i="1"/>
  <c r="T80" i="1" s="1"/>
  <c r="P88" i="1"/>
  <c r="T88" i="1" s="1"/>
  <c r="P92" i="1"/>
  <c r="T92" i="1" s="1"/>
  <c r="P96" i="1"/>
  <c r="T96" i="1" s="1"/>
  <c r="P104" i="1"/>
  <c r="T104" i="1" s="1"/>
  <c r="P120" i="1"/>
  <c r="T120" i="1" s="1"/>
  <c r="P156" i="1"/>
  <c r="T156" i="1" s="1"/>
  <c r="I168" i="1"/>
  <c r="M168" i="1" s="1"/>
  <c r="I152" i="1"/>
  <c r="M152" i="1" s="1"/>
  <c r="W180" i="1"/>
  <c r="AA180" i="1" s="1"/>
  <c r="I232" i="1"/>
  <c r="M232" i="1" s="1"/>
  <c r="W28" i="1"/>
  <c r="AA28" i="1" s="1"/>
  <c r="W232" i="1"/>
  <c r="AA232" i="1" s="1"/>
  <c r="I220" i="1"/>
  <c r="M220" i="1" s="1"/>
  <c r="I7" i="1"/>
  <c r="L7" i="1" s="1"/>
  <c r="I9" i="1"/>
  <c r="J9" i="1" s="1"/>
  <c r="P10" i="1"/>
  <c r="R10" i="1" s="1"/>
  <c r="I11" i="1"/>
  <c r="L11" i="1" s="1"/>
  <c r="P12" i="1"/>
  <c r="T12" i="1" s="1"/>
  <c r="P14" i="1"/>
  <c r="R14" i="1" s="1"/>
  <c r="I15" i="1"/>
  <c r="L15" i="1" s="1"/>
  <c r="I17" i="1"/>
  <c r="J17" i="1" s="1"/>
  <c r="I19" i="1"/>
  <c r="L19" i="1" s="1"/>
  <c r="I21" i="1"/>
  <c r="J21" i="1" s="1"/>
  <c r="P22" i="1"/>
  <c r="R22" i="1" s="1"/>
  <c r="I23" i="1"/>
  <c r="L23" i="1" s="1"/>
  <c r="I25" i="1"/>
  <c r="J25" i="1" s="1"/>
  <c r="P26" i="1"/>
  <c r="R26" i="1" s="1"/>
  <c r="I27" i="1"/>
  <c r="L27" i="1" s="1"/>
  <c r="I29" i="1"/>
  <c r="J29" i="1" s="1"/>
  <c r="P30" i="1"/>
  <c r="R30" i="1" s="1"/>
  <c r="I31" i="1"/>
  <c r="L31" i="1" s="1"/>
  <c r="P32" i="1"/>
  <c r="T32" i="1" s="1"/>
  <c r="I33" i="1"/>
  <c r="J33" i="1" s="1"/>
  <c r="P34" i="1"/>
  <c r="R34" i="1" s="1"/>
  <c r="I37" i="1"/>
  <c r="J37" i="1" s="1"/>
  <c r="P38" i="1"/>
  <c r="R38" i="1" s="1"/>
  <c r="I43" i="1"/>
  <c r="L43" i="1" s="1"/>
  <c r="P44" i="1"/>
  <c r="T44" i="1" s="1"/>
  <c r="I45" i="1"/>
  <c r="J45" i="1" s="1"/>
  <c r="P46" i="1"/>
  <c r="R46" i="1" s="1"/>
  <c r="I47" i="1"/>
  <c r="L47" i="1" s="1"/>
  <c r="P74" i="1"/>
  <c r="R74" i="1" s="1"/>
  <c r="I75" i="1"/>
  <c r="L75" i="1" s="1"/>
  <c r="P76" i="1"/>
  <c r="T76" i="1" s="1"/>
  <c r="I77" i="1"/>
  <c r="J77" i="1" s="1"/>
  <c r="P78" i="1"/>
  <c r="R78" i="1" s="1"/>
  <c r="I83" i="1"/>
  <c r="L83" i="1" s="1"/>
  <c r="I87" i="1"/>
  <c r="L87" i="1" s="1"/>
  <c r="I91" i="1"/>
  <c r="L91" i="1" s="1"/>
  <c r="P217" i="1"/>
  <c r="Q217" i="1" s="1"/>
  <c r="I202" i="1"/>
  <c r="K202" i="1" s="1"/>
  <c r="W16" i="1"/>
  <c r="AA16" i="1" s="1"/>
  <c r="I176" i="1"/>
  <c r="M176" i="1" s="1"/>
  <c r="P181" i="1"/>
  <c r="Q181" i="1" s="1"/>
  <c r="I142" i="1"/>
  <c r="K142" i="1" s="1"/>
  <c r="P137" i="1"/>
  <c r="Q137" i="1" s="1"/>
  <c r="P224" i="1"/>
  <c r="T224" i="1" s="1"/>
  <c r="I188" i="1"/>
  <c r="M188" i="1" s="1"/>
  <c r="I123" i="1"/>
  <c r="L123" i="1" s="1"/>
  <c r="W176" i="1"/>
  <c r="AA176" i="1" s="1"/>
  <c r="P232" i="1"/>
  <c r="T232" i="1" s="1"/>
  <c r="P136" i="1"/>
  <c r="T136" i="1" s="1"/>
  <c r="P180" i="1"/>
  <c r="T180" i="1" s="1"/>
  <c r="P176" i="1"/>
  <c r="T176" i="1" s="1"/>
  <c r="W164" i="1"/>
  <c r="AA164" i="1" s="1"/>
  <c r="P192" i="1"/>
  <c r="T192" i="1" s="1"/>
  <c r="P123" i="1"/>
  <c r="S123" i="1" s="1"/>
  <c r="P133" i="1"/>
  <c r="Q133" i="1" s="1"/>
  <c r="I164" i="1"/>
  <c r="M164" i="1" s="1"/>
  <c r="I212" i="1"/>
  <c r="M212" i="1" s="1"/>
  <c r="I172" i="1"/>
  <c r="M172" i="1" s="1"/>
  <c r="I192" i="1"/>
  <c r="M192" i="1" s="1"/>
  <c r="W212" i="1"/>
  <c r="AA212" i="1" s="1"/>
  <c r="W192" i="1"/>
  <c r="AA192" i="1" s="1"/>
  <c r="P172" i="1"/>
  <c r="T172" i="1" s="1"/>
  <c r="P212" i="1"/>
  <c r="T212" i="1" s="1"/>
  <c r="W172" i="1"/>
  <c r="AA172" i="1" s="1"/>
  <c r="I5" i="1"/>
  <c r="J5" i="1" s="1"/>
  <c r="I137" i="1"/>
  <c r="J137" i="1" s="1"/>
  <c r="P121" i="1"/>
  <c r="Q121" i="1" s="1"/>
  <c r="P82" i="1"/>
  <c r="R82" i="1" s="1"/>
  <c r="I85" i="1"/>
  <c r="J85" i="1" s="1"/>
  <c r="I89" i="1"/>
  <c r="J89" i="1" s="1"/>
  <c r="I93" i="1"/>
  <c r="J93" i="1" s="1"/>
  <c r="W82" i="1"/>
  <c r="Y82" i="1" s="1"/>
  <c r="W144" i="1"/>
  <c r="AA144" i="1" s="1"/>
  <c r="W146" i="1"/>
  <c r="Y146" i="1" s="1"/>
  <c r="W92" i="1"/>
  <c r="AA92" i="1" s="1"/>
  <c r="I74" i="1"/>
  <c r="K74" i="1" s="1"/>
  <c r="P75" i="1"/>
  <c r="S75" i="1" s="1"/>
  <c r="I76" i="1"/>
  <c r="M76" i="1" s="1"/>
  <c r="P77" i="1"/>
  <c r="Q77" i="1" s="1"/>
  <c r="I78" i="1"/>
  <c r="K78" i="1" s="1"/>
  <c r="I82" i="1"/>
  <c r="K82" i="1" s="1"/>
  <c r="P85" i="1"/>
  <c r="Q85" i="1" s="1"/>
  <c r="I88" i="1"/>
  <c r="M88" i="1" s="1"/>
  <c r="P89" i="1"/>
  <c r="Q89" i="1" s="1"/>
  <c r="I90" i="1"/>
  <c r="K90" i="1" s="1"/>
  <c r="I110" i="1"/>
  <c r="K110" i="1" s="1"/>
  <c r="I118" i="1"/>
  <c r="K118" i="1" s="1"/>
  <c r="P119" i="1"/>
  <c r="S119" i="1" s="1"/>
  <c r="I122" i="1"/>
  <c r="K122" i="1" s="1"/>
  <c r="I126" i="1"/>
  <c r="K126" i="1" s="1"/>
  <c r="W8" i="1"/>
  <c r="AA8" i="1" s="1"/>
  <c r="W44" i="1"/>
  <c r="AA44" i="1" s="1"/>
  <c r="W88" i="1"/>
  <c r="AA88" i="1" s="1"/>
  <c r="W7" i="1"/>
  <c r="Z7" i="1" s="1"/>
  <c r="W19" i="1"/>
  <c r="Z19" i="1" s="1"/>
  <c r="W23" i="1"/>
  <c r="Z23" i="1" s="1"/>
  <c r="W43" i="1"/>
  <c r="Z43" i="1" s="1"/>
  <c r="W47" i="1"/>
  <c r="Z47" i="1" s="1"/>
  <c r="W107" i="1"/>
  <c r="Z107" i="1" s="1"/>
  <c r="W147" i="1"/>
  <c r="Z147" i="1" s="1"/>
  <c r="W27" i="1"/>
  <c r="Z27" i="1" s="1"/>
  <c r="W34" i="1"/>
  <c r="Y34" i="1" s="1"/>
  <c r="W46" i="1"/>
  <c r="Y46" i="1" s="1"/>
  <c r="I138" i="1"/>
  <c r="K138" i="1" s="1"/>
  <c r="P139" i="1"/>
  <c r="S139" i="1" s="1"/>
  <c r="I140" i="1"/>
  <c r="M140" i="1" s="1"/>
  <c r="P141" i="1"/>
  <c r="Q141" i="1" s="1"/>
  <c r="W138" i="1"/>
  <c r="Y138" i="1" s="1"/>
  <c r="W17" i="1"/>
  <c r="X17" i="1" s="1"/>
  <c r="W21" i="1"/>
  <c r="X21" i="1" s="1"/>
  <c r="W25" i="1"/>
  <c r="X25" i="1" s="1"/>
  <c r="W77" i="1"/>
  <c r="X77" i="1" s="1"/>
  <c r="W93" i="1"/>
  <c r="X93" i="1" s="1"/>
  <c r="W121" i="1"/>
  <c r="X121" i="1" s="1"/>
  <c r="I144" i="1"/>
  <c r="M144" i="1" s="1"/>
  <c r="P145" i="1"/>
  <c r="Q145" i="1" s="1"/>
  <c r="I146" i="1"/>
  <c r="K146" i="1" s="1"/>
  <c r="W118" i="1"/>
  <c r="Y118" i="1" s="1"/>
  <c r="W140" i="1"/>
  <c r="AA140" i="1" s="1"/>
  <c r="W139" i="1"/>
  <c r="Z139" i="1" s="1"/>
  <c r="W141" i="1"/>
  <c r="X141" i="1" s="1"/>
  <c r="W145" i="1"/>
  <c r="X145" i="1" s="1"/>
  <c r="P147" i="1"/>
  <c r="S147" i="1" s="1"/>
  <c r="W10" i="1"/>
  <c r="Y10" i="1" s="1"/>
  <c r="W12" i="1"/>
  <c r="AA12" i="1" s="1"/>
  <c r="W14" i="1"/>
  <c r="Y14" i="1" s="1"/>
  <c r="W22" i="1"/>
  <c r="Y22" i="1" s="1"/>
  <c r="W26" i="1"/>
  <c r="Y26" i="1" s="1"/>
  <c r="W30" i="1"/>
  <c r="Y30" i="1" s="1"/>
  <c r="W32" i="1"/>
  <c r="AA32" i="1" s="1"/>
  <c r="W76" i="1"/>
  <c r="AA76" i="1" s="1"/>
  <c r="W78" i="1"/>
  <c r="Y78" i="1" s="1"/>
  <c r="W110" i="1"/>
  <c r="Y110" i="1" s="1"/>
  <c r="W122" i="1"/>
  <c r="Y122" i="1" s="1"/>
  <c r="I107" i="1"/>
  <c r="L107" i="1" s="1"/>
  <c r="P110" i="1"/>
  <c r="R110" i="1" s="1"/>
  <c r="P118" i="1"/>
  <c r="R118" i="1" s="1"/>
  <c r="I119" i="1"/>
  <c r="L119" i="1" s="1"/>
  <c r="I121" i="1"/>
  <c r="J121" i="1" s="1"/>
  <c r="P122" i="1"/>
  <c r="R122" i="1" s="1"/>
  <c r="P126" i="1"/>
  <c r="R126" i="1" s="1"/>
  <c r="I133" i="1"/>
  <c r="J133" i="1" s="1"/>
  <c r="P138" i="1"/>
  <c r="R138" i="1" s="1"/>
  <c r="I139" i="1"/>
  <c r="L139" i="1" s="1"/>
  <c r="P140" i="1"/>
  <c r="T140" i="1" s="1"/>
  <c r="I141" i="1"/>
  <c r="J141" i="1" s="1"/>
  <c r="P144" i="1"/>
  <c r="T144" i="1" s="1"/>
  <c r="I145" i="1"/>
  <c r="J145" i="1" s="1"/>
  <c r="P146" i="1"/>
  <c r="R146" i="1" s="1"/>
  <c r="I147" i="1"/>
  <c r="L147" i="1" s="1"/>
  <c r="W9" i="1"/>
  <c r="X9" i="1" s="1"/>
  <c r="W11" i="1"/>
  <c r="Z11" i="1" s="1"/>
  <c r="W15" i="1"/>
  <c r="Z15" i="1" s="1"/>
  <c r="W29" i="1"/>
  <c r="X29" i="1" s="1"/>
  <c r="W31" i="1"/>
  <c r="Z31" i="1" s="1"/>
  <c r="W33" i="1"/>
  <c r="X33" i="1" s="1"/>
  <c r="W45" i="1"/>
  <c r="X45" i="1" s="1"/>
  <c r="W75" i="1"/>
  <c r="Z75" i="1" s="1"/>
  <c r="W85" i="1"/>
  <c r="X85" i="1" s="1"/>
  <c r="W89" i="1"/>
  <c r="X89" i="1" s="1"/>
  <c r="W119" i="1"/>
  <c r="Z119" i="1" s="1"/>
  <c r="S234" i="1" l="1"/>
  <c r="S235" i="1" s="1"/>
  <c r="Q234" i="1"/>
  <c r="Q235" i="1" s="1"/>
  <c r="K234" i="1"/>
  <c r="M234" i="1"/>
  <c r="M235" i="1" s="1"/>
  <c r="T234" i="1"/>
  <c r="Z234" i="1"/>
  <c r="AA234" i="1"/>
  <c r="AA235" i="1" s="1"/>
  <c r="Y234" i="1"/>
  <c r="Y235" i="1" s="1"/>
  <c r="J234" i="1"/>
  <c r="J235" i="1" s="1"/>
  <c r="L234" i="1"/>
  <c r="R234" i="1"/>
  <c r="X234" i="1"/>
  <c r="K235" i="1" l="1"/>
  <c r="Z235" i="1"/>
  <c r="T235" i="1"/>
  <c r="L235" i="1"/>
  <c r="R235" i="1"/>
  <c r="X235" i="1"/>
</calcChain>
</file>

<file path=xl/sharedStrings.xml><?xml version="1.0" encoding="utf-8"?>
<sst xmlns="http://schemas.openxmlformats.org/spreadsheetml/2006/main" count="1043" uniqueCount="60">
  <si>
    <t>Drought</t>
  </si>
  <si>
    <t>Month</t>
  </si>
  <si>
    <t>Season</t>
  </si>
  <si>
    <t>Winter</t>
  </si>
  <si>
    <t>Spring</t>
  </si>
  <si>
    <t>Summer</t>
  </si>
  <si>
    <t>Fall</t>
  </si>
  <si>
    <t>Annual</t>
  </si>
  <si>
    <t>Low</t>
  </si>
  <si>
    <t>Medium</t>
  </si>
  <si>
    <t>Year</t>
  </si>
  <si>
    <t>Attainment</t>
  </si>
  <si>
    <t>Regulated Flows</t>
  </si>
  <si>
    <t>Scenario Months Attained</t>
  </si>
  <si>
    <t>Scenario Frequency</t>
  </si>
  <si>
    <t>Annual Flows</t>
  </si>
  <si>
    <t>Win</t>
  </si>
  <si>
    <t>Spr</t>
  </si>
  <si>
    <t>Sum</t>
  </si>
  <si>
    <t>Exception (YES/NO) Low</t>
  </si>
  <si>
    <t>Exception (YES/NO) Medium</t>
  </si>
  <si>
    <t>Accumulated</t>
  </si>
  <si>
    <t>ID</t>
  </si>
  <si>
    <t>Min of season</t>
  </si>
  <si>
    <t>Min season Cal</t>
  </si>
  <si>
    <t>Month Criteria</t>
  </si>
  <si>
    <t>_x000C_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</si>
  <si>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</si>
  <si>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</si>
  <si>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</si>
  <si>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</si>
  <si>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</si>
  <si>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</si>
  <si>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</si>
  <si>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</si>
  <si>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</si>
  <si>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</si>
  <si>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</si>
  <si>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</si>
  <si>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</si>
  <si>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</si>
  <si>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------</t>
  </si>
  <si>
    <t>----------</t>
  </si>
  <si>
    <t>---------</t>
  </si>
  <si>
    <t>------------</t>
  </si>
  <si>
    <t>MEAN</t>
  </si>
  <si>
    <t>MONTH</t>
  </si>
  <si>
    <t>Monthly Attainment</t>
  </si>
  <si>
    <t>Seasonal Attainment</t>
  </si>
  <si>
    <t>Combined</t>
  </si>
  <si>
    <t>Season Criteria</t>
  </si>
  <si>
    <t>Attainment Frequency Criteria</t>
  </si>
  <si>
    <t>Copy data only into table</t>
  </si>
  <si>
    <t>8TRGB</t>
  </si>
  <si>
    <t>Trinity River</t>
  </si>
  <si>
    <t>n/a</t>
  </si>
  <si>
    <t>Trinity River Basin</t>
  </si>
  <si>
    <t>Level 1</t>
  </si>
  <si>
    <t>Level 2</t>
  </si>
  <si>
    <t>Level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</si>
</sst>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b/>
      <sz val="14"/>
      <color theme="1"/>
      <name val="Times New Roman"/>
      <family val="1"/>
    </font>
    <font>
      <sz val="11"/>
      <color theme="1"/>
      <name val="Georgia"/>
      <family val="1"/>
    </font>
    <font>
      <b/>
      <sz val="11"/>
      <color theme="1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1" applyNumberFormat="1" applyFont="1"/>
    <xf numFmtId="0" fontId="0" fillId="0" borderId="0" xfId="0" applyNumberFormat="1"/>
    <xf numFmtId="0" fontId="0" fillId="0" borderId="0" xfId="0" applyAlignment="1">
      <alignment horizontal="right" vertical="center" wrapText="1"/>
    </xf>
    <xf numFmtId="9" fontId="0" fillId="0" borderId="0" xfId="2" applyFont="1"/>
    <xf numFmtId="0" fontId="0" fillId="0" borderId="2" xfId="0" applyBorder="1"/>
    <xf numFmtId="0" fontId="0" fillId="0" borderId="4" xfId="0" applyBorder="1"/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0" fontId="0" fillId="0" borderId="8" xfId="0" applyBorder="1"/>
    <xf numFmtId="164" fontId="0" fillId="0" borderId="0" xfId="1" applyNumberFormat="1" applyFont="1" applyBorder="1"/>
    <xf numFmtId="0" fontId="0" fillId="0" borderId="0" xfId="0" applyBorder="1"/>
    <xf numFmtId="0" fontId="0" fillId="0" borderId="4" xfId="0" applyBorder="1" applyAlignment="1">
      <alignment horizontal="center" vertical="center" wrapText="1"/>
    </xf>
    <xf numFmtId="164" fontId="0" fillId="0" borderId="0" xfId="1" applyNumberFormat="1" applyFont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9" fontId="0" fillId="0" borderId="0" xfId="2" applyFont="1" applyBorder="1"/>
    <xf numFmtId="0" fontId="0" fillId="3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 wrapText="1"/>
    </xf>
    <xf numFmtId="0" fontId="2" fillId="0" borderId="0" xfId="0" applyFont="1"/>
    <xf numFmtId="0" fontId="2" fillId="0" borderId="12" xfId="0" applyFont="1" applyBorder="1"/>
    <xf numFmtId="0" fontId="2" fillId="0" borderId="0" xfId="0" applyFont="1" applyBorder="1"/>
    <xf numFmtId="3" fontId="0" fillId="0" borderId="0" xfId="0" applyNumberFormat="1"/>
    <xf numFmtId="2" fontId="0" fillId="0" borderId="0" xfId="0" applyNumberFormat="1" applyBorder="1" applyAlignment="1">
      <alignment horizontal="center" vertical="center" wrapText="1"/>
    </xf>
    <xf numFmtId="164" fontId="3" fillId="0" borderId="0" xfId="1" applyNumberFormat="1" applyFont="1"/>
    <xf numFmtId="0" fontId="0" fillId="0" borderId="0" xfId="0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/>
    <xf numFmtId="0" fontId="0" fillId="0" borderId="9" xfId="0" applyBorder="1"/>
    <xf numFmtId="0" fontId="0" fillId="0" borderId="5" xfId="0" applyBorder="1"/>
    <xf numFmtId="9" fontId="0" fillId="3" borderId="9" xfId="0" applyNumberFormat="1" applyFill="1" applyBorder="1"/>
    <xf numFmtId="9" fontId="0" fillId="3" borderId="5" xfId="2" applyFont="1" applyFill="1" applyBorder="1"/>
    <xf numFmtId="164" fontId="0" fillId="4" borderId="0" xfId="1" applyNumberFormat="1" applyFont="1" applyFill="1" applyBorder="1"/>
    <xf numFmtId="9" fontId="0" fillId="4" borderId="0" xfId="2" applyFont="1" applyFill="1" applyBorder="1"/>
    <xf numFmtId="164" fontId="0" fillId="2" borderId="0" xfId="1" applyNumberFormat="1" applyFont="1" applyFill="1" applyBorder="1"/>
    <xf numFmtId="9" fontId="0" fillId="2" borderId="0" xfId="2" applyFont="1" applyFill="1" applyBorder="1"/>
    <xf numFmtId="164" fontId="0" fillId="3" borderId="0" xfId="1" applyNumberFormat="1" applyFont="1" applyFill="1" applyBorder="1"/>
    <xf numFmtId="9" fontId="0" fillId="3" borderId="0" xfId="2" applyFont="1" applyFill="1" applyBorder="1"/>
    <xf numFmtId="0" fontId="0" fillId="0" borderId="0" xfId="0" applyFill="1"/>
    <xf numFmtId="9" fontId="0" fillId="0" borderId="0" xfId="2" applyFont="1" applyFill="1" applyBorder="1" applyAlignment="1">
      <alignment horizontal="right"/>
    </xf>
    <xf numFmtId="0" fontId="2" fillId="3" borderId="6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/>
    <xf numFmtId="164" fontId="6" fillId="0" borderId="0" xfId="1" applyNumberFormat="1" applyFont="1" applyBorder="1"/>
    <xf numFmtId="9" fontId="6" fillId="0" borderId="0" xfId="2" applyFont="1" applyBorder="1"/>
    <xf numFmtId="0" fontId="6" fillId="4" borderId="0" xfId="0" applyFont="1" applyFill="1" applyBorder="1"/>
    <xf numFmtId="9" fontId="6" fillId="4" borderId="9" xfId="0" applyNumberFormat="1" applyFont="1" applyFill="1" applyBorder="1"/>
    <xf numFmtId="0" fontId="6" fillId="2" borderId="0" xfId="0" applyFont="1" applyFill="1" applyBorder="1"/>
    <xf numFmtId="9" fontId="6" fillId="2" borderId="9" xfId="0" applyNumberFormat="1" applyFont="1" applyFill="1" applyBorder="1"/>
    <xf numFmtId="9" fontId="6" fillId="0" borderId="0" xfId="2" applyNumberFormat="1" applyFont="1" applyBorder="1"/>
    <xf numFmtId="0" fontId="6" fillId="3" borderId="0" xfId="0" applyFont="1" applyFill="1" applyBorder="1"/>
    <xf numFmtId="0" fontId="6" fillId="0" borderId="8" xfId="0" applyFont="1" applyFill="1" applyBorder="1"/>
    <xf numFmtId="164" fontId="6" fillId="0" borderId="0" xfId="1" applyNumberFormat="1" applyFont="1" applyFill="1" applyBorder="1"/>
    <xf numFmtId="9" fontId="6" fillId="0" borderId="0" xfId="2" applyFont="1" applyFill="1" applyBorder="1"/>
    <xf numFmtId="0" fontId="6" fillId="5" borderId="0" xfId="0" applyFont="1" applyFill="1" applyBorder="1"/>
    <xf numFmtId="9" fontId="6" fillId="5" borderId="9" xfId="0" applyNumberFormat="1" applyFont="1" applyFill="1" applyBorder="1"/>
    <xf numFmtId="9" fontId="6" fillId="0" borderId="0" xfId="2" applyFont="1" applyFill="1" applyBorder="1" applyAlignment="1">
      <alignment horizontal="right"/>
    </xf>
    <xf numFmtId="9" fontId="6" fillId="0" borderId="0" xfId="2" applyNumberFormat="1" applyFont="1" applyFill="1" applyBorder="1" applyAlignment="1">
      <alignment horizontal="right"/>
    </xf>
    <xf numFmtId="0" fontId="6" fillId="0" borderId="4" xfId="0" applyFont="1" applyBorder="1"/>
    <xf numFmtId="164" fontId="6" fillId="0" borderId="1" xfId="1" applyNumberFormat="1" applyFont="1" applyBorder="1"/>
    <xf numFmtId="9" fontId="6" fillId="0" borderId="1" xfId="2" applyFont="1" applyBorder="1"/>
    <xf numFmtId="0" fontId="6" fillId="4" borderId="1" xfId="0" applyFont="1" applyFill="1" applyBorder="1"/>
    <xf numFmtId="9" fontId="6" fillId="4" borderId="5" xfId="2" applyFont="1" applyFill="1" applyBorder="1"/>
    <xf numFmtId="0" fontId="6" fillId="2" borderId="1" xfId="0" applyFont="1" applyFill="1" applyBorder="1"/>
    <xf numFmtId="9" fontId="6" fillId="2" borderId="5" xfId="2" applyFont="1" applyFill="1" applyBorder="1"/>
    <xf numFmtId="9" fontId="6" fillId="0" borderId="1" xfId="2" applyNumberFormat="1" applyFont="1" applyBorder="1"/>
    <xf numFmtId="0" fontId="6" fillId="3" borderId="1" xfId="0" applyFont="1" applyFill="1" applyBorder="1"/>
    <xf numFmtId="0" fontId="6" fillId="0" borderId="0" xfId="0" applyFont="1"/>
    <xf numFmtId="164" fontId="6" fillId="0" borderId="0" xfId="0" applyNumberFormat="1" applyFont="1"/>
    <xf numFmtId="43" fontId="6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abSelected="1" topLeftCell="C1" workbookViewId="0">
      <selection activeCell="Q17" sqref="Q17"/>
    </sheetView>
  </sheetViews>
  <sheetFormatPr defaultRowHeight="14.4" x14ac:dyDescent="0.3"/>
  <cols>
    <col min="1" max="1" width="8.6640625" style="101" customWidth="1"/>
    <col min="2" max="2" width="10.88671875" style="101" bestFit="1" customWidth="1"/>
    <col min="3" max="3" width="8" style="101" customWidth="1"/>
    <col min="4" max="4" width="10.88671875" style="101" customWidth="1"/>
    <col min="5" max="5" width="9" style="101" bestFit="1" customWidth="1"/>
    <col min="6" max="6" width="10.5546875" style="101" customWidth="1"/>
    <col min="7" max="7" width="8.109375" style="101" customWidth="1"/>
    <col min="8" max="8" width="11.44140625" style="101" bestFit="1" customWidth="1"/>
    <col min="9" max="9" width="8.88671875" style="101" customWidth="1"/>
    <col min="10" max="10" width="11.44140625" style="101" customWidth="1"/>
    <col min="11" max="11" width="9" style="101" bestFit="1" customWidth="1"/>
    <col min="12" max="12" width="11" style="101" customWidth="1"/>
    <col min="13" max="13" width="8.6640625" style="101" customWidth="1"/>
    <col min="14" max="14" width="11.77734375" style="101" bestFit="1" customWidth="1"/>
    <col min="15" max="15" width="9" style="101" customWidth="1"/>
    <col min="16" max="16" width="12" style="101" customWidth="1"/>
    <col min="17" max="17" width="9" style="101" bestFit="1" customWidth="1"/>
    <col min="18" max="18" width="10.5546875" customWidth="1"/>
  </cols>
  <sheetData>
    <row r="1" spans="1:18" ht="17.399999999999999" x14ac:dyDescent="0.3">
      <c r="A1" s="48" t="s">
        <v>56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1"/>
    </row>
    <row r="4" spans="1:18" x14ac:dyDescent="0.3">
      <c r="A4" s="67" t="s">
        <v>59</v>
      </c>
      <c r="B4" s="68"/>
      <c r="C4" s="68"/>
      <c r="D4" s="68"/>
      <c r="E4" s="68"/>
      <c r="F4" s="69"/>
      <c r="G4" s="70" t="s">
        <v>58</v>
      </c>
      <c r="H4" s="71"/>
      <c r="I4" s="71"/>
      <c r="J4" s="71"/>
      <c r="K4" s="71"/>
      <c r="L4" s="72"/>
      <c r="M4" s="45" t="s">
        <v>57</v>
      </c>
      <c r="N4" s="46"/>
      <c r="O4" s="46"/>
      <c r="P4" s="46"/>
      <c r="Q4" s="46"/>
      <c r="R4" s="47"/>
    </row>
    <row r="5" spans="1:18" ht="55.2" x14ac:dyDescent="0.3">
      <c r="A5" s="73" t="s">
        <v>2</v>
      </c>
      <c r="B5" s="74" t="s">
        <v>50</v>
      </c>
      <c r="C5" s="74" t="s">
        <v>25</v>
      </c>
      <c r="D5" s="74" t="s">
        <v>51</v>
      </c>
      <c r="E5" s="74" t="s">
        <v>13</v>
      </c>
      <c r="F5" s="75" t="s">
        <v>14</v>
      </c>
      <c r="G5" s="73" t="s">
        <v>2</v>
      </c>
      <c r="H5" s="74" t="s">
        <v>50</v>
      </c>
      <c r="I5" s="74" t="s">
        <v>25</v>
      </c>
      <c r="J5" s="74" t="s">
        <v>51</v>
      </c>
      <c r="K5" s="74" t="s">
        <v>13</v>
      </c>
      <c r="L5" s="75" t="s">
        <v>14</v>
      </c>
      <c r="M5" s="73" t="s">
        <v>2</v>
      </c>
      <c r="N5" s="74" t="s">
        <v>50</v>
      </c>
      <c r="O5" s="74" t="s">
        <v>25</v>
      </c>
      <c r="P5" s="74" t="s">
        <v>51</v>
      </c>
      <c r="Q5" s="74" t="s">
        <v>13</v>
      </c>
      <c r="R5" s="16" t="s">
        <v>14</v>
      </c>
    </row>
    <row r="6" spans="1:18" x14ac:dyDescent="0.3">
      <c r="A6" s="76" t="s">
        <v>3</v>
      </c>
      <c r="B6" s="77">
        <v>160000</v>
      </c>
      <c r="C6" s="77">
        <v>0</v>
      </c>
      <c r="D6" s="78">
        <v>0.6</v>
      </c>
      <c r="E6" s="79"/>
      <c r="F6" s="80"/>
      <c r="G6" s="76" t="s">
        <v>3</v>
      </c>
      <c r="H6" s="77">
        <v>250000</v>
      </c>
      <c r="I6" s="77"/>
      <c r="J6" s="78">
        <v>0.5</v>
      </c>
      <c r="K6" s="81"/>
      <c r="L6" s="82"/>
      <c r="M6" s="76" t="s">
        <v>3</v>
      </c>
      <c r="N6" s="77">
        <v>500000</v>
      </c>
      <c r="O6" s="77">
        <v>0</v>
      </c>
      <c r="P6" s="83">
        <v>0.4</v>
      </c>
      <c r="Q6" s="84"/>
      <c r="R6" s="35"/>
    </row>
    <row r="7" spans="1:18" x14ac:dyDescent="0.3">
      <c r="A7" s="76" t="s">
        <v>4</v>
      </c>
      <c r="B7" s="77">
        <v>500000</v>
      </c>
      <c r="C7" s="77">
        <v>0</v>
      </c>
      <c r="D7" s="78">
        <v>0.6</v>
      </c>
      <c r="E7" s="79"/>
      <c r="F7" s="80"/>
      <c r="G7" s="76" t="s">
        <v>4</v>
      </c>
      <c r="H7" s="77">
        <v>750000</v>
      </c>
      <c r="I7" s="77"/>
      <c r="J7" s="78">
        <v>0.5</v>
      </c>
      <c r="K7" s="81"/>
      <c r="L7" s="82"/>
      <c r="M7" s="76" t="s">
        <v>4</v>
      </c>
      <c r="N7" s="77">
        <v>1300000</v>
      </c>
      <c r="O7" s="77"/>
      <c r="P7" s="83">
        <v>0.4</v>
      </c>
      <c r="Q7" s="84"/>
      <c r="R7" s="35"/>
    </row>
    <row r="8" spans="1:18" x14ac:dyDescent="0.3">
      <c r="A8" s="85" t="s">
        <v>5</v>
      </c>
      <c r="B8" s="86">
        <v>75000</v>
      </c>
      <c r="C8" s="86">
        <v>0</v>
      </c>
      <c r="D8" s="87">
        <v>0.6</v>
      </c>
      <c r="E8" s="88"/>
      <c r="F8" s="89"/>
      <c r="G8" s="76" t="s">
        <v>5</v>
      </c>
      <c r="H8" s="77">
        <v>180000</v>
      </c>
      <c r="I8" s="77"/>
      <c r="J8" s="78">
        <v>0.5</v>
      </c>
      <c r="K8" s="81"/>
      <c r="L8" s="82"/>
      <c r="M8" s="76" t="s">
        <v>5</v>
      </c>
      <c r="N8" s="77">
        <v>245000</v>
      </c>
      <c r="O8" s="77">
        <v>0</v>
      </c>
      <c r="P8" s="83">
        <v>0.4</v>
      </c>
      <c r="Q8" s="84"/>
      <c r="R8" s="35"/>
    </row>
    <row r="9" spans="1:18" s="43" customFormat="1" x14ac:dyDescent="0.3">
      <c r="A9" s="85" t="s">
        <v>6</v>
      </c>
      <c r="B9" s="86">
        <v>0</v>
      </c>
      <c r="C9" s="86">
        <v>0</v>
      </c>
      <c r="D9" s="90" t="s">
        <v>55</v>
      </c>
      <c r="E9" s="90" t="s">
        <v>55</v>
      </c>
      <c r="F9" s="90" t="s">
        <v>55</v>
      </c>
      <c r="G9" s="85" t="s">
        <v>6</v>
      </c>
      <c r="H9" s="86"/>
      <c r="I9" s="86"/>
      <c r="J9" s="90" t="s">
        <v>55</v>
      </c>
      <c r="K9" s="90" t="s">
        <v>55</v>
      </c>
      <c r="L9" s="90" t="s">
        <v>55</v>
      </c>
      <c r="M9" s="85" t="s">
        <v>6</v>
      </c>
      <c r="N9" s="86"/>
      <c r="O9" s="86">
        <v>0</v>
      </c>
      <c r="P9" s="91" t="s">
        <v>55</v>
      </c>
      <c r="Q9" s="90" t="s">
        <v>55</v>
      </c>
      <c r="R9" s="44" t="s">
        <v>55</v>
      </c>
    </row>
    <row r="10" spans="1:18" x14ac:dyDescent="0.3">
      <c r="A10" s="92" t="s">
        <v>7</v>
      </c>
      <c r="B10" s="93">
        <v>1357133</v>
      </c>
      <c r="C10" s="93">
        <v>0</v>
      </c>
      <c r="D10" s="94">
        <v>0.75</v>
      </c>
      <c r="E10" s="95"/>
      <c r="F10" s="96"/>
      <c r="G10" s="92" t="s">
        <v>7</v>
      </c>
      <c r="H10" s="93">
        <v>2245644</v>
      </c>
      <c r="I10" s="93">
        <v>0</v>
      </c>
      <c r="J10" s="94">
        <v>0.6</v>
      </c>
      <c r="K10" s="97"/>
      <c r="L10" s="98"/>
      <c r="M10" s="92" t="s">
        <v>7</v>
      </c>
      <c r="N10" s="93">
        <v>2816532</v>
      </c>
      <c r="O10" s="93">
        <v>0</v>
      </c>
      <c r="P10" s="99">
        <v>0.5</v>
      </c>
      <c r="Q10" s="100"/>
      <c r="R10" s="36"/>
    </row>
    <row r="11" spans="1:18" x14ac:dyDescent="0.3">
      <c r="B11" s="102"/>
      <c r="H11" s="102"/>
      <c r="N11" s="102"/>
    </row>
    <row r="12" spans="1:18" x14ac:dyDescent="0.3">
      <c r="J12" s="103"/>
    </row>
    <row r="13" spans="1:18" x14ac:dyDescent="0.3">
      <c r="J13" s="103"/>
    </row>
    <row r="14" spans="1:18" x14ac:dyDescent="0.3">
      <c r="J14" s="103"/>
    </row>
    <row r="15" spans="1:18" x14ac:dyDescent="0.3">
      <c r="J15" s="103"/>
    </row>
  </sheetData>
  <mergeCells count="4">
    <mergeCell ref="A4:F4"/>
    <mergeCell ref="G4:L4"/>
    <mergeCell ref="M4:R4"/>
    <mergeCell ref="A1:R1"/>
  </mergeCells>
  <pageMargins left="0.7" right="0.7" top="0.75" bottom="0.75" header="0.3" footer="0.3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93"/>
  <sheetViews>
    <sheetView topLeftCell="D208" workbookViewId="0">
      <selection activeCell="P239" sqref="P239"/>
    </sheetView>
  </sheetViews>
  <sheetFormatPr defaultRowHeight="14.4" x14ac:dyDescent="0.3"/>
  <cols>
    <col min="3" max="3" width="11.44140625" customWidth="1"/>
    <col min="4" max="4" width="13.44140625" customWidth="1"/>
    <col min="5" max="7" width="11.44140625" customWidth="1"/>
    <col min="8" max="12" width="13.5546875" customWidth="1"/>
    <col min="13" max="13" width="11.5546875" customWidth="1"/>
    <col min="14" max="27" width="11.109375" customWidth="1"/>
    <col min="28" max="28" width="9.6640625" customWidth="1"/>
  </cols>
  <sheetData>
    <row r="1" spans="1:27" x14ac:dyDescent="0.3">
      <c r="A1" t="str">
        <f>Summary!A1</f>
        <v>Trinity River Basin</v>
      </c>
    </row>
    <row r="2" spans="1:27" x14ac:dyDescent="0.3">
      <c r="A2">
        <f>Summary!A13</f>
        <v>0</v>
      </c>
    </row>
    <row r="3" spans="1:27" x14ac:dyDescent="0.3">
      <c r="A3" s="13"/>
      <c r="B3" s="31"/>
      <c r="C3" s="31"/>
      <c r="D3" s="31"/>
      <c r="E3" s="31"/>
      <c r="F3" s="31"/>
      <c r="G3" s="53" t="s">
        <v>0</v>
      </c>
      <c r="H3" s="54"/>
      <c r="I3" s="54"/>
      <c r="J3" s="54"/>
      <c r="K3" s="54"/>
      <c r="L3" s="54"/>
      <c r="M3" s="55"/>
      <c r="N3" s="49" t="s">
        <v>8</v>
      </c>
      <c r="O3" s="49"/>
      <c r="P3" s="49"/>
      <c r="Q3" s="49"/>
      <c r="R3" s="49"/>
      <c r="S3" s="49"/>
      <c r="T3" s="49"/>
      <c r="U3" s="50" t="s">
        <v>9</v>
      </c>
      <c r="V3" s="51"/>
      <c r="W3" s="51"/>
      <c r="X3" s="51"/>
      <c r="Y3" s="51"/>
      <c r="Z3" s="51"/>
      <c r="AA3" s="52"/>
    </row>
    <row r="4" spans="1:27" ht="28.8" x14ac:dyDescent="0.3">
      <c r="A4" s="30" t="s">
        <v>10</v>
      </c>
      <c r="B4" s="30" t="s">
        <v>1</v>
      </c>
      <c r="C4" s="30" t="s">
        <v>2</v>
      </c>
      <c r="D4" s="30" t="s">
        <v>22</v>
      </c>
      <c r="E4" s="30" t="s">
        <v>54</v>
      </c>
      <c r="F4" s="30" t="s">
        <v>23</v>
      </c>
      <c r="G4" s="30" t="s">
        <v>48</v>
      </c>
      <c r="H4" s="30" t="s">
        <v>47</v>
      </c>
      <c r="I4" s="30" t="s">
        <v>49</v>
      </c>
      <c r="J4" s="30" t="s">
        <v>3</v>
      </c>
      <c r="K4" s="30" t="s">
        <v>4</v>
      </c>
      <c r="L4" s="30" t="s">
        <v>5</v>
      </c>
      <c r="M4" s="30" t="s">
        <v>6</v>
      </c>
      <c r="N4" s="30" t="s">
        <v>48</v>
      </c>
      <c r="O4" s="30" t="s">
        <v>47</v>
      </c>
      <c r="P4" s="30" t="s">
        <v>49</v>
      </c>
      <c r="Q4" s="30" t="s">
        <v>3</v>
      </c>
      <c r="R4" s="30" t="s">
        <v>4</v>
      </c>
      <c r="S4" s="30" t="s">
        <v>5</v>
      </c>
      <c r="T4" s="30" t="s">
        <v>6</v>
      </c>
      <c r="U4" s="30" t="s">
        <v>48</v>
      </c>
      <c r="V4" s="30" t="s">
        <v>47</v>
      </c>
      <c r="W4" s="30" t="s">
        <v>49</v>
      </c>
      <c r="X4" s="30" t="s">
        <v>3</v>
      </c>
      <c r="Y4" s="30" t="s">
        <v>4</v>
      </c>
      <c r="Z4" s="30" t="s">
        <v>5</v>
      </c>
      <c r="AA4" s="30" t="s">
        <v>6</v>
      </c>
    </row>
    <row r="5" spans="1:27" x14ac:dyDescent="0.3">
      <c r="A5" s="22">
        <v>1940</v>
      </c>
      <c r="B5">
        <v>2</v>
      </c>
      <c r="C5" s="1" t="s">
        <v>16</v>
      </c>
      <c r="D5" t="str">
        <f t="shared" ref="D5:D68" si="0">CONCATENATE(A5,B5,C5)</f>
        <v>19402Win</v>
      </c>
      <c r="E5" s="25">
        <f ca="1">VLOOKUP($D5,Monthly!$B$1:$H$685,7,FALSE)</f>
        <v>196494</v>
      </c>
      <c r="F5" s="25">
        <f ca="1">VLOOKUP($D5,Monthly!$B$1:$I$685,8,FALSE)</f>
        <v>225</v>
      </c>
      <c r="G5" s="7">
        <f ca="1">IF($C5="Win",IF($E5&gt;Summary!$B$6,1,""),(IF($C5="Spr",IF($E5&gt;Summary!$B$7,1,""),(IF($C5="Sum",IF($E5&gt;Summary!$B$8,1,""),(IF($C5="Fall",IF($E5&gt;Summary!$B$9,1,""),"")))))))</f>
        <v>1</v>
      </c>
      <c r="H5" s="32">
        <f ca="1">IF($C5="Win",IF($F5&gt;Summary!$C$6,1,""),(IF($C5="Spr",IF($F5&gt;Summary!$C$7,1,""),(IF($C5="Sum",IF($F5&gt;Summary!$C$8,1,""),(IF($C5="Fall",IF($F5&gt;Summary!$C$9,1,""),"")))))))</f>
        <v>1</v>
      </c>
      <c r="I5" s="13">
        <f ca="1">IF($G5="","",IF($H5="","",1))</f>
        <v>1</v>
      </c>
      <c r="J5" s="13">
        <f ca="1">IF($C5="Win",I5,"")</f>
        <v>1</v>
      </c>
      <c r="K5" s="13" t="str">
        <f>IF($C5="Spr",G5,"")</f>
        <v/>
      </c>
      <c r="L5" s="13" t="str">
        <f>IF($C5="Sum",I5,"")</f>
        <v/>
      </c>
      <c r="M5" s="33" t="str">
        <f>IF($C5="Fall",I5,"")</f>
        <v/>
      </c>
      <c r="N5" s="32" t="str">
        <f ca="1">IF($C5="Win",IF($E5&gt;Summary!$H$6,1,""),(IF($C5="Spr",IF($E5&gt;Summary!$H$7,1,""),(IF($C5="Sum",IF($E5&gt;Summary!$H$8,1,""),(IF($C5="Fall",IF($E5&gt;Summary!$H$9,1,""),"")))))))</f>
        <v/>
      </c>
      <c r="O5" s="32">
        <f ca="1">IF($C5="Win",IF($F5&gt;Summary!$I$6,1,""),(IF($C5="Spr",IF($F5&gt;Summary!$I$7,1,""),(IF($C5="Sum",IF($F5&gt;Summary!$I$8,1,""),(IF($C5="Fall",IF($F5&gt;Summary!$I$9,1,""),"")))))))</f>
        <v>1</v>
      </c>
      <c r="P5" s="13" t="str">
        <f t="shared" ref="P5:P68" ca="1" si="1">IF($N5="","",IF($O5="","",1))</f>
        <v/>
      </c>
      <c r="Q5" s="13" t="str">
        <f ca="1">IF($C5="Win",P5,"")</f>
        <v/>
      </c>
      <c r="R5" s="13" t="str">
        <f>IF($C5="Spr",P5,"")</f>
        <v/>
      </c>
      <c r="S5" s="13" t="str">
        <f>IF($C5="Sum",P5,"")</f>
        <v/>
      </c>
      <c r="T5" s="33" t="str">
        <f>IF($C5="Fall",P5,"")</f>
        <v/>
      </c>
      <c r="U5" s="7" t="str">
        <f ca="1">IF($C5="Win",IF($E5&gt;Summary!$N$6,1,""),(IF($C5="Spr",IF($E5&gt;Summary!$N$7,1,""),(IF($C5="Sum",IF($E5&gt;Summary!$N$8,1,""),(IF($C5="Fall",IF($E5&gt;Summary!$N$9,1,""),"")))))))</f>
        <v/>
      </c>
      <c r="V5" s="32">
        <f ca="1">IF($C5="Win",IF($F5&gt;Summary!$O$6,1,""),(IF($C5="Spr",IF($F5&gt;Summary!$O$7,1,""),(IF($C5="Sum",IF($F5&gt;Summary!$O$8,1,""),(IF($C5="Fall",IF($F5&gt;Summary!$O$9,1,""),"")))))))</f>
        <v>1</v>
      </c>
      <c r="W5" s="13" t="str">
        <f ca="1">IF($U5="","",IF($V5="","",1))</f>
        <v/>
      </c>
      <c r="X5" s="13" t="str">
        <f ca="1">IF($C5="Win",W5,"")</f>
        <v/>
      </c>
      <c r="Y5" s="13" t="str">
        <f>IF($C5="Spr",W5,"")</f>
        <v/>
      </c>
      <c r="Z5" s="13" t="str">
        <f>IF($C5="Sum",W5,"")</f>
        <v/>
      </c>
      <c r="AA5" s="33" t="str">
        <f>IF($C5="Fall",W5,"")</f>
        <v/>
      </c>
    </row>
    <row r="6" spans="1:27" x14ac:dyDescent="0.3">
      <c r="A6" s="22">
        <v>1940</v>
      </c>
      <c r="B6">
        <v>5</v>
      </c>
      <c r="C6" s="1" t="s">
        <v>17</v>
      </c>
      <c r="D6" t="str">
        <f t="shared" si="0"/>
        <v>19405Spr</v>
      </c>
      <c r="E6" s="25">
        <f ca="1">VLOOKUP($D6,Monthly!$B$1:$H$685,7,FALSE)</f>
        <v>350286</v>
      </c>
      <c r="F6" s="25">
        <f ca="1">VLOOKUP($D6,Monthly!$B$1:$I$685,8,FALSE)</f>
        <v>265</v>
      </c>
      <c r="G6" s="11" t="str">
        <f ca="1">IF($C6="Win",IF($E6&gt;Summary!$B$6,1,""),(IF($C6="Spr",IF($E6&gt;Summary!$B$7,1,""),(IF($C6="Sum",IF($E6&gt;Summary!$B$8,1,""),(IF($C6="Fall",IF($E6&gt;Summary!$B$9,1,""),"")))))))</f>
        <v/>
      </c>
      <c r="H6" s="13">
        <f ca="1">IF($C6="Win",IF($F6&gt;Summary!$C$6,1,""),(IF($C6="Spr",IF($F6&gt;Summary!$C$7,1,""),(IF($C6="Sum",IF($F6&gt;Summary!$C$8,1,""),(IF($C6="Fall",IF($F6&gt;Summary!$C$9,1,""),"")))))))</f>
        <v>1</v>
      </c>
      <c r="I6" s="13" t="str">
        <f t="shared" ref="I6:I69" ca="1" si="2">IF($G6="","",IF($H6="","",1))</f>
        <v/>
      </c>
      <c r="J6" s="13" t="str">
        <f t="shared" ref="J6:J69" si="3">IF($C6="Win",I6,"")</f>
        <v/>
      </c>
      <c r="K6" s="13" t="str">
        <f t="shared" ref="K6:K69" ca="1" si="4">IF($C6="Spr",I6,"")</f>
        <v/>
      </c>
      <c r="L6" s="13" t="str">
        <f t="shared" ref="L6:L69" si="5">IF($C6="Sum",I6,"")</f>
        <v/>
      </c>
      <c r="M6" s="33" t="str">
        <f t="shared" ref="M6:M69" si="6">IF($C6="Fall",I6,"")</f>
        <v/>
      </c>
      <c r="N6" s="13" t="str">
        <f ca="1">IF($C6="Win",IF($E6&gt;Summary!$H$6,1,""),(IF($C6="Spr",IF($E6&gt;Summary!$H$7,1,""),(IF($C6="Sum",IF($E6&gt;Summary!$H$8,1,""),(IF($C6="Fall",IF($E6&gt;Summary!$H$9,1,""),"")))))))</f>
        <v/>
      </c>
      <c r="O6" s="13">
        <f ca="1">IF($C6="Win",IF($F6&gt;Summary!$I$6,1,""),(IF($C6="Spr",IF($F6&gt;Summary!$I$7,1,""),(IF($C6="Sum",IF($F6&gt;Summary!$I$8,1,""),(IF($C6="Fall",IF($F6&gt;Summary!$I$9,1,""),"")))))))</f>
        <v>1</v>
      </c>
      <c r="P6" s="13" t="str">
        <f t="shared" ca="1" si="1"/>
        <v/>
      </c>
      <c r="Q6" s="13" t="str">
        <f t="shared" ref="Q6:Q69" si="7">IF($C6="Win",P6,"")</f>
        <v/>
      </c>
      <c r="R6" s="13" t="str">
        <f t="shared" ref="R6:R69" ca="1" si="8">IF($C6="Spr",P6,"")</f>
        <v/>
      </c>
      <c r="S6" s="13" t="str">
        <f t="shared" ref="S6:S69" si="9">IF($C6="Sum",P6,"")</f>
        <v/>
      </c>
      <c r="T6" s="33" t="str">
        <f t="shared" ref="T6:T69" si="10">IF($C6="Fall",P6,"")</f>
        <v/>
      </c>
      <c r="U6" s="11" t="str">
        <f ca="1">IF($C6="Win",IF($E6&gt;Summary!$N$6,1,""),(IF($C6="Spr",IF($E6&gt;Summary!$N$7,1,""),(IF($C6="Sum",IF($E6&gt;Summary!$N$8,1,""),(IF($C6="Fall",IF($E6&gt;Summary!$N$9,1,""),"")))))))</f>
        <v/>
      </c>
      <c r="V6" s="13">
        <f ca="1">IF($C6="Win",IF($F6&gt;Summary!$O$6,1,""),(IF($C6="Spr",IF($F6&gt;Summary!$O$7,1,""),(IF($C6="Sum",IF($F6&gt;Summary!$O$8,1,""),(IF($C6="Fall",IF($F6&gt;Summary!$O$9,1,""),"")))))))</f>
        <v>1</v>
      </c>
      <c r="W6" s="13" t="str">
        <f t="shared" ref="W6:W69" ca="1" si="11">IF($U6="","",IF($V6="","",1))</f>
        <v/>
      </c>
      <c r="X6" s="13" t="str">
        <f t="shared" ref="X6:X69" si="12">IF($C6="Win",W6,"")</f>
        <v/>
      </c>
      <c r="Y6" s="13" t="str">
        <f t="shared" ref="Y6:Y69" ca="1" si="13">IF($C6="Spr",W6,"")</f>
        <v/>
      </c>
      <c r="Z6" s="13" t="str">
        <f t="shared" ref="Z6:Z69" si="14">IF($C6="Sum",W6,"")</f>
        <v/>
      </c>
      <c r="AA6" s="33" t="str">
        <f t="shared" ref="AA6:AA69" si="15">IF($C6="Fall",W6,"")</f>
        <v/>
      </c>
    </row>
    <row r="7" spans="1:27" x14ac:dyDescent="0.3">
      <c r="A7" s="22">
        <v>1940</v>
      </c>
      <c r="B7">
        <v>8</v>
      </c>
      <c r="C7" s="28" t="s">
        <v>18</v>
      </c>
      <c r="D7" t="str">
        <f t="shared" si="0"/>
        <v>19408Sum</v>
      </c>
      <c r="E7" s="25">
        <f ca="1">VLOOKUP($D7,Monthly!$B$1:$H$685,7,FALSE)</f>
        <v>615992</v>
      </c>
      <c r="F7" s="25">
        <f ca="1">VLOOKUP($D7,Monthly!$B$1:$I$685,8,FALSE)</f>
        <v>323</v>
      </c>
      <c r="G7" s="11">
        <f ca="1">IF($C7="Win",IF($E7&gt;Summary!$B$6,1,""),(IF($C7="Spr",IF($E7&gt;Summary!$B$7,1,""),(IF($C7="Sum",IF($E7&gt;Summary!$B$8,1,""),(IF($C7="Fall",IF($E7&gt;Summary!$B$9,1,""),"")))))))</f>
        <v>1</v>
      </c>
      <c r="H7" s="13">
        <f ca="1">IF($C7="Win",IF($F7&gt;Summary!$C$6,1,""),(IF($C7="Spr",IF($F7&gt;Summary!$C$7,1,""),(IF($C7="Sum",IF($F7&gt;Summary!$C$8,1,""),(IF($C7="Fall",IF($F7&gt;Summary!$C$9,1,""),"")))))))</f>
        <v>1</v>
      </c>
      <c r="I7" s="13">
        <f t="shared" ca="1" si="2"/>
        <v>1</v>
      </c>
      <c r="J7" s="13" t="str">
        <f t="shared" si="3"/>
        <v/>
      </c>
      <c r="K7" s="13" t="str">
        <f t="shared" si="4"/>
        <v/>
      </c>
      <c r="L7" s="13">
        <f t="shared" ca="1" si="5"/>
        <v>1</v>
      </c>
      <c r="M7" s="33" t="str">
        <f t="shared" si="6"/>
        <v/>
      </c>
      <c r="N7" s="13">
        <f ca="1">IF($C7="Win",IF($E7&gt;Summary!$H$6,1,""),(IF($C7="Spr",IF($E7&gt;Summary!$H$7,1,""),(IF($C7="Sum",IF($E7&gt;Summary!$H$8,1,""),(IF($C7="Fall",IF($E7&gt;Summary!$H$9,1,""),"")))))))</f>
        <v>1</v>
      </c>
      <c r="O7" s="13">
        <f ca="1">IF($C7="Win",IF($F7&gt;Summary!$I$6,1,""),(IF($C7="Spr",IF($F7&gt;Summary!$I$7,1,""),(IF($C7="Sum",IF($F7&gt;Summary!$I$8,1,""),(IF($C7="Fall",IF($F7&gt;Summary!$I$9,1,""),"")))))))</f>
        <v>1</v>
      </c>
      <c r="P7" s="13">
        <f t="shared" ca="1" si="1"/>
        <v>1</v>
      </c>
      <c r="Q7" s="13" t="str">
        <f t="shared" si="7"/>
        <v/>
      </c>
      <c r="R7" s="13" t="str">
        <f t="shared" si="8"/>
        <v/>
      </c>
      <c r="S7" s="13">
        <f t="shared" ca="1" si="9"/>
        <v>1</v>
      </c>
      <c r="T7" s="33" t="str">
        <f t="shared" si="10"/>
        <v/>
      </c>
      <c r="U7" s="11">
        <f ca="1">IF($C7="Win",IF($E7&gt;Summary!$N$6,1,""),(IF($C7="Spr",IF($E7&gt;Summary!$N$7,1,""),(IF($C7="Sum",IF($E7&gt;Summary!$N$8,1,""),(IF($C7="Fall",IF($E7&gt;Summary!$N$9,1,""),"")))))))</f>
        <v>1</v>
      </c>
      <c r="V7" s="13">
        <f ca="1">IF($C7="Win",IF($F7&gt;Summary!$O$6,1,""),(IF($C7="Spr",IF($F7&gt;Summary!$O$7,1,""),(IF($C7="Sum",IF($F7&gt;Summary!$O$8,1,""),(IF($C7="Fall",IF($F7&gt;Summary!$O$9,1,""),"")))))))</f>
        <v>1</v>
      </c>
      <c r="W7" s="13">
        <f t="shared" ca="1" si="11"/>
        <v>1</v>
      </c>
      <c r="X7" s="13" t="str">
        <f t="shared" si="12"/>
        <v/>
      </c>
      <c r="Y7" s="13" t="str">
        <f t="shared" si="13"/>
        <v/>
      </c>
      <c r="Z7" s="13">
        <f t="shared" ca="1" si="14"/>
        <v>1</v>
      </c>
      <c r="AA7" s="33" t="str">
        <f t="shared" si="15"/>
        <v/>
      </c>
    </row>
    <row r="8" spans="1:27" x14ac:dyDescent="0.3">
      <c r="A8" s="23">
        <v>1940</v>
      </c>
      <c r="B8">
        <v>11</v>
      </c>
      <c r="C8" s="28" t="s">
        <v>6</v>
      </c>
      <c r="D8" t="str">
        <f t="shared" si="0"/>
        <v>194011Fall</v>
      </c>
      <c r="E8" s="25">
        <f ca="1">VLOOKUP($D8,Monthly!$B$1:$H$685,7,FALSE)</f>
        <v>360320</v>
      </c>
      <c r="F8" s="25">
        <f ca="1">VLOOKUP($D8,Monthly!$B$1:$I$685,8,FALSE)</f>
        <v>211</v>
      </c>
      <c r="G8" s="11">
        <f ca="1">IF($C8="Win",IF($E8&gt;Summary!$B$6,1,""),(IF($C8="Spr",IF($E8&gt;Summary!$B$7,1,""),(IF($C8="Sum",IF($E8&gt;Summary!$B$8,1,""),(IF($C8="Fall",IF($E8&gt;Summary!$B$9,1,""),"")))))))</f>
        <v>1</v>
      </c>
      <c r="H8" s="13">
        <f ca="1">IF($C8="Win",IF($F8&gt;Summary!$C$6,1,""),(IF($C8="Spr",IF($F8&gt;Summary!$C$7,1,""),(IF($C8="Sum",IF($F8&gt;Summary!$C$8,1,""),(IF($C8="Fall",IF($F8&gt;Summary!$C$9,1,""),"")))))))</f>
        <v>1</v>
      </c>
      <c r="I8" s="13">
        <f t="shared" ca="1" si="2"/>
        <v>1</v>
      </c>
      <c r="J8" s="13" t="str">
        <f t="shared" si="3"/>
        <v/>
      </c>
      <c r="K8" s="13" t="str">
        <f t="shared" si="4"/>
        <v/>
      </c>
      <c r="L8" s="13" t="str">
        <f t="shared" si="5"/>
        <v/>
      </c>
      <c r="M8" s="33">
        <f t="shared" ca="1" si="6"/>
        <v>1</v>
      </c>
      <c r="N8" s="13">
        <f ca="1">IF($C8="Win",IF($E8&gt;Summary!$H$6,1,""),(IF($C8="Spr",IF($E8&gt;Summary!$H$7,1,""),(IF($C8="Sum",IF($E8&gt;Summary!$H$8,1,""),(IF($C8="Fall",IF($E8&gt;Summary!$H$9,1,""),"")))))))</f>
        <v>1</v>
      </c>
      <c r="O8" s="13">
        <f ca="1">IF($C8="Win",IF($F8&gt;Summary!$I$6,1,""),(IF($C8="Spr",IF($F8&gt;Summary!$I$7,1,""),(IF($C8="Sum",IF($F8&gt;Summary!$I$8,1,""),(IF($C8="Fall",IF($F8&gt;Summary!$I$9,1,""),"")))))))</f>
        <v>1</v>
      </c>
      <c r="P8" s="13">
        <f t="shared" ca="1" si="1"/>
        <v>1</v>
      </c>
      <c r="Q8" s="13" t="str">
        <f t="shared" si="7"/>
        <v/>
      </c>
      <c r="R8" s="13" t="str">
        <f t="shared" si="8"/>
        <v/>
      </c>
      <c r="S8" s="13" t="str">
        <f t="shared" si="9"/>
        <v/>
      </c>
      <c r="T8" s="33">
        <f t="shared" ca="1" si="10"/>
        <v>1</v>
      </c>
      <c r="U8" s="11">
        <f ca="1">IF($C8="Win",IF($E8&gt;Summary!$N$6,1,""),(IF($C8="Spr",IF($E8&gt;Summary!$N$7,1,""),(IF($C8="Sum",IF($E8&gt;Summary!$N$8,1,""),(IF($C8="Fall",IF($E8&gt;Summary!$N$9,1,""),"")))))))</f>
        <v>1</v>
      </c>
      <c r="V8" s="13">
        <f ca="1">IF($C8="Win",IF($F8&gt;Summary!$O$6,1,""),(IF($C8="Spr",IF($F8&gt;Summary!$O$7,1,""),(IF($C8="Sum",IF($F8&gt;Summary!$O$8,1,""),(IF($C8="Fall",IF($F8&gt;Summary!$O$9,1,""),"")))))))</f>
        <v>1</v>
      </c>
      <c r="W8" s="13">
        <f t="shared" ca="1" si="11"/>
        <v>1</v>
      </c>
      <c r="X8" s="13" t="str">
        <f t="shared" si="12"/>
        <v/>
      </c>
      <c r="Y8" s="13" t="str">
        <f t="shared" si="13"/>
        <v/>
      </c>
      <c r="Z8" s="13" t="str">
        <f t="shared" si="14"/>
        <v/>
      </c>
      <c r="AA8" s="33">
        <f t="shared" ca="1" si="15"/>
        <v>1</v>
      </c>
    </row>
    <row r="9" spans="1:27" x14ac:dyDescent="0.3">
      <c r="A9" s="22">
        <v>1941</v>
      </c>
      <c r="B9">
        <v>2</v>
      </c>
      <c r="C9" s="1" t="s">
        <v>16</v>
      </c>
      <c r="D9" t="str">
        <f t="shared" si="0"/>
        <v>19412Win</v>
      </c>
      <c r="E9" s="25">
        <f ca="1">VLOOKUP($D9,Monthly!$B$1:$H$685,7,FALSE)</f>
        <v>4379281</v>
      </c>
      <c r="F9" s="25">
        <f ca="1">VLOOKUP($D9,Monthly!$B$1:$I$685,8,FALSE)</f>
        <v>748376</v>
      </c>
      <c r="G9" s="11">
        <f ca="1">IF($C9="Win",IF($E9&gt;Summary!$B$6,1,""),(IF($C9="Spr",IF($E9&gt;Summary!$B$7,1,""),(IF($C9="Sum",IF($E9&gt;Summary!$B$8,1,""),(IF($C9="Fall",IF($E9&gt;Summary!$B$9,1,""),"")))))))</f>
        <v>1</v>
      </c>
      <c r="H9" s="13">
        <f ca="1">IF($C9="Win",IF($F9&gt;Summary!$C$6,1,""),(IF($C9="Spr",IF($F9&gt;Summary!$C$7,1,""),(IF($C9="Sum",IF($F9&gt;Summary!$C$8,1,""),(IF($C9="Fall",IF($F9&gt;Summary!$C$9,1,""),"")))))))</f>
        <v>1</v>
      </c>
      <c r="I9" s="13">
        <f t="shared" ca="1" si="2"/>
        <v>1</v>
      </c>
      <c r="J9" s="13">
        <f t="shared" ca="1" si="3"/>
        <v>1</v>
      </c>
      <c r="K9" s="13" t="str">
        <f t="shared" si="4"/>
        <v/>
      </c>
      <c r="L9" s="13" t="str">
        <f t="shared" si="5"/>
        <v/>
      </c>
      <c r="M9" s="33" t="str">
        <f t="shared" si="6"/>
        <v/>
      </c>
      <c r="N9" s="13">
        <f ca="1">IF($C9="Win",IF($E9&gt;Summary!$H$6,1,""),(IF($C9="Spr",IF($E9&gt;Summary!$H$7,1,""),(IF($C9="Sum",IF($E9&gt;Summary!$H$8,1,""),(IF($C9="Fall",IF($E9&gt;Summary!$H$9,1,""),"")))))))</f>
        <v>1</v>
      </c>
      <c r="O9" s="13">
        <f ca="1">IF($C9="Win",IF($F9&gt;Summary!$I$6,1,""),(IF($C9="Spr",IF($F9&gt;Summary!$I$7,1,""),(IF($C9="Sum",IF($F9&gt;Summary!$I$8,1,""),(IF($C9="Fall",IF($F9&gt;Summary!$I$9,1,""),"")))))))</f>
        <v>1</v>
      </c>
      <c r="P9" s="13">
        <f t="shared" ref="P9" ca="1" si="16">IF($N9="","",IF($O9="","",1))</f>
        <v>1</v>
      </c>
      <c r="Q9" s="13">
        <f t="shared" ca="1" si="7"/>
        <v>1</v>
      </c>
      <c r="R9" s="13" t="str">
        <f t="shared" si="8"/>
        <v/>
      </c>
      <c r="S9" s="13" t="str">
        <f t="shared" si="9"/>
        <v/>
      </c>
      <c r="T9" s="33" t="str">
        <f t="shared" si="10"/>
        <v/>
      </c>
      <c r="U9" s="11">
        <f ca="1">IF($C9="Win",IF($E9&gt;Summary!$N$6,1,""),(IF($C9="Spr",IF($E9&gt;Summary!$N$7,1,""),(IF($C9="Sum",IF($E9&gt;Summary!$N$8,1,""),(IF($C9="Fall",IF($E9&gt;Summary!$N$9,1,""),"")))))))</f>
        <v>1</v>
      </c>
      <c r="V9" s="13">
        <f ca="1">IF($C9="Win",IF($F9&gt;Summary!$O$6,1,""),(IF($C9="Spr",IF($F9&gt;Summary!$O$7,1,""),(IF($C9="Sum",IF($F9&gt;Summary!$O$8,1,""),(IF($C9="Fall",IF($F9&gt;Summary!$O$9,1,""),"")))))))</f>
        <v>1</v>
      </c>
      <c r="W9" s="13">
        <f t="shared" ca="1" si="11"/>
        <v>1</v>
      </c>
      <c r="X9" s="13">
        <f t="shared" ca="1" si="12"/>
        <v>1</v>
      </c>
      <c r="Y9" s="13" t="str">
        <f t="shared" si="13"/>
        <v/>
      </c>
      <c r="Z9" s="13" t="str">
        <f t="shared" si="14"/>
        <v/>
      </c>
      <c r="AA9" s="33" t="str">
        <f t="shared" si="15"/>
        <v/>
      </c>
    </row>
    <row r="10" spans="1:27" x14ac:dyDescent="0.3">
      <c r="A10" s="22">
        <v>1941</v>
      </c>
      <c r="B10">
        <v>5</v>
      </c>
      <c r="C10" s="1" t="s">
        <v>17</v>
      </c>
      <c r="D10" t="str">
        <f t="shared" si="0"/>
        <v>19415Spr</v>
      </c>
      <c r="E10" s="25">
        <f ca="1">VLOOKUP($D10,Monthly!$B$1:$H$685,7,FALSE)</f>
        <v>2596142</v>
      </c>
      <c r="F10" s="25">
        <f ca="1">VLOOKUP($D10,Monthly!$B$1:$I$685,8,FALSE)</f>
        <v>347355</v>
      </c>
      <c r="G10" s="11">
        <f ca="1">IF($C10="Win",IF($E10&gt;Summary!$B$6,1,""),(IF($C10="Spr",IF($E10&gt;Summary!$B$7,1,""),(IF($C10="Sum",IF($E10&gt;Summary!$B$8,1,""),(IF($C10="Fall",IF($E10&gt;Summary!$B$9,1,""),"")))))))</f>
        <v>1</v>
      </c>
      <c r="H10" s="13">
        <f ca="1">IF($C10="Win",IF($F10&gt;Summary!$C$6,1,""),(IF($C10="Spr",IF($F10&gt;Summary!$C$7,1,""),(IF($C10="Sum",IF($F10&gt;Summary!$C$8,1,""),(IF($C10="Fall",IF($F10&gt;Summary!$C$9,1,""),"")))))))</f>
        <v>1</v>
      </c>
      <c r="I10" s="13">
        <f t="shared" ca="1" si="2"/>
        <v>1</v>
      </c>
      <c r="J10" s="13" t="str">
        <f t="shared" si="3"/>
        <v/>
      </c>
      <c r="K10" s="13">
        <f t="shared" ca="1" si="4"/>
        <v>1</v>
      </c>
      <c r="L10" s="13" t="str">
        <f t="shared" si="5"/>
        <v/>
      </c>
      <c r="M10" s="33" t="str">
        <f t="shared" si="6"/>
        <v/>
      </c>
      <c r="N10" s="13">
        <f ca="1">IF($C10="Win",IF($E10&gt;Summary!$H$6,1,""),(IF($C10="Spr",IF($E10&gt;Summary!$H$7,1,""),(IF($C10="Sum",IF($E10&gt;Summary!$H$8,1,""),(IF($C10="Fall",IF($E10&gt;Summary!$H$9,1,""),"")))))))</f>
        <v>1</v>
      </c>
      <c r="O10" s="13">
        <f ca="1">IF($C10="Win",IF($F10&gt;Summary!$I$6,1,""),(IF($C10="Spr",IF($F10&gt;Summary!$I$7,1,""),(IF($C10="Sum",IF($F10&gt;Summary!$I$8,1,""),(IF($C10="Fall",IF($F10&gt;Summary!$I$9,1,""),"")))))))</f>
        <v>1</v>
      </c>
      <c r="P10" s="13">
        <f t="shared" ca="1" si="1"/>
        <v>1</v>
      </c>
      <c r="Q10" s="13" t="str">
        <f t="shared" si="7"/>
        <v/>
      </c>
      <c r="R10" s="13">
        <f t="shared" ca="1" si="8"/>
        <v>1</v>
      </c>
      <c r="S10" s="13" t="str">
        <f t="shared" si="9"/>
        <v/>
      </c>
      <c r="T10" s="33" t="str">
        <f t="shared" si="10"/>
        <v/>
      </c>
      <c r="U10" s="11">
        <f ca="1">IF($C10="Win",IF($E10&gt;Summary!$N$6,1,""),(IF($C10="Spr",IF($E10&gt;Summary!$N$7,1,""),(IF($C10="Sum",IF($E10&gt;Summary!$N$8,1,""),(IF($C10="Fall",IF($E10&gt;Summary!$N$9,1,""),"")))))))</f>
        <v>1</v>
      </c>
      <c r="V10" s="13">
        <f ca="1">IF($C10="Win",IF($F10&gt;Summary!$O$6,1,""),(IF($C10="Spr",IF($F10&gt;Summary!$O$7,1,""),(IF($C10="Sum",IF($F10&gt;Summary!$O$8,1,""),(IF($C10="Fall",IF($F10&gt;Summary!$O$9,1,""),"")))))))</f>
        <v>1</v>
      </c>
      <c r="W10" s="13">
        <f t="shared" ca="1" si="11"/>
        <v>1</v>
      </c>
      <c r="X10" s="13" t="str">
        <f t="shared" si="12"/>
        <v/>
      </c>
      <c r="Y10" s="13">
        <f t="shared" ca="1" si="13"/>
        <v>1</v>
      </c>
      <c r="Z10" s="13" t="str">
        <f t="shared" si="14"/>
        <v/>
      </c>
      <c r="AA10" s="33" t="str">
        <f t="shared" si="15"/>
        <v/>
      </c>
    </row>
    <row r="11" spans="1:27" x14ac:dyDescent="0.3">
      <c r="A11" s="22">
        <v>1941</v>
      </c>
      <c r="B11">
        <v>8</v>
      </c>
      <c r="C11" s="28" t="s">
        <v>18</v>
      </c>
      <c r="D11" t="str">
        <f t="shared" si="0"/>
        <v>19418Sum</v>
      </c>
      <c r="E11" s="25">
        <f ca="1">VLOOKUP($D11,Monthly!$B$1:$H$685,7,FALSE)</f>
        <v>2234771</v>
      </c>
      <c r="F11" s="25">
        <f ca="1">VLOOKUP($D11,Monthly!$B$1:$I$685,8,FALSE)</f>
        <v>493</v>
      </c>
      <c r="G11" s="11">
        <f ca="1">IF($C11="Win",IF($E11&gt;Summary!$B$6,1,""),(IF($C11="Spr",IF($E11&gt;Summary!$B$7,1,""),(IF($C11="Sum",IF($E11&gt;Summary!$B$8,1,""),(IF($C11="Fall",IF($E11&gt;Summary!$B$9,1,""),"")))))))</f>
        <v>1</v>
      </c>
      <c r="H11" s="13">
        <f ca="1">IF($C11="Win",IF($F11&gt;Summary!$C$6,1,""),(IF($C11="Spr",IF($F11&gt;Summary!$C$7,1,""),(IF($C11="Sum",IF($F11&gt;Summary!$C$8,1,""),(IF($C11="Fall",IF($F11&gt;Summary!$C$9,1,""),"")))))))</f>
        <v>1</v>
      </c>
      <c r="I11" s="13">
        <f t="shared" ca="1" si="2"/>
        <v>1</v>
      </c>
      <c r="J11" s="13" t="str">
        <f t="shared" si="3"/>
        <v/>
      </c>
      <c r="K11" s="13" t="str">
        <f t="shared" si="4"/>
        <v/>
      </c>
      <c r="L11" s="13">
        <f t="shared" ca="1" si="5"/>
        <v>1</v>
      </c>
      <c r="M11" s="33" t="str">
        <f t="shared" si="6"/>
        <v/>
      </c>
      <c r="N11" s="13">
        <f ca="1">IF($C11="Win",IF($E11&gt;Summary!$H$6,1,""),(IF($C11="Spr",IF($E11&gt;Summary!$H$7,1,""),(IF($C11="Sum",IF($E11&gt;Summary!$H$8,1,""),(IF($C11="Fall",IF($E11&gt;Summary!$H$9,1,""),"")))))))</f>
        <v>1</v>
      </c>
      <c r="O11" s="13">
        <f ca="1">IF($C11="Win",IF($F11&gt;Summary!$I$6,1,""),(IF($C11="Spr",IF($F11&gt;Summary!$I$7,1,""),(IF($C11="Sum",IF($F11&gt;Summary!$I$8,1,""),(IF($C11="Fall",IF($F11&gt;Summary!$I$9,1,""),"")))))))</f>
        <v>1</v>
      </c>
      <c r="P11" s="13">
        <f t="shared" ca="1" si="1"/>
        <v>1</v>
      </c>
      <c r="Q11" s="13" t="str">
        <f t="shared" si="7"/>
        <v/>
      </c>
      <c r="R11" s="13" t="str">
        <f t="shared" si="8"/>
        <v/>
      </c>
      <c r="S11" s="13">
        <f t="shared" ca="1" si="9"/>
        <v>1</v>
      </c>
      <c r="T11" s="33" t="str">
        <f t="shared" si="10"/>
        <v/>
      </c>
      <c r="U11" s="11">
        <f ca="1">IF($C11="Win",IF($E11&gt;Summary!$N$6,1,""),(IF($C11="Spr",IF($E11&gt;Summary!$N$7,1,""),(IF($C11="Sum",IF($E11&gt;Summary!$N$8,1,""),(IF($C11="Fall",IF($E11&gt;Summary!$N$9,1,""),"")))))))</f>
        <v>1</v>
      </c>
      <c r="V11" s="13">
        <f ca="1">IF($C11="Win",IF($F11&gt;Summary!$O$6,1,""),(IF($C11="Spr",IF($F11&gt;Summary!$O$7,1,""),(IF($C11="Sum",IF($F11&gt;Summary!$O$8,1,""),(IF($C11="Fall",IF($F11&gt;Summary!$O$9,1,""),"")))))))</f>
        <v>1</v>
      </c>
      <c r="W11" s="13">
        <f t="shared" ca="1" si="11"/>
        <v>1</v>
      </c>
      <c r="X11" s="13" t="str">
        <f t="shared" si="12"/>
        <v/>
      </c>
      <c r="Y11" s="13" t="str">
        <f t="shared" si="13"/>
        <v/>
      </c>
      <c r="Z11" s="13">
        <f t="shared" ca="1" si="14"/>
        <v>1</v>
      </c>
      <c r="AA11" s="33" t="str">
        <f t="shared" si="15"/>
        <v/>
      </c>
    </row>
    <row r="12" spans="1:27" x14ac:dyDescent="0.3">
      <c r="A12" s="23">
        <v>1941</v>
      </c>
      <c r="B12">
        <v>11</v>
      </c>
      <c r="C12" s="28" t="s">
        <v>6</v>
      </c>
      <c r="D12" t="str">
        <f t="shared" si="0"/>
        <v>194111Fall</v>
      </c>
      <c r="E12" s="25">
        <f ca="1">VLOOKUP($D12,Monthly!$B$1:$H$685,7,FALSE)</f>
        <v>1052125</v>
      </c>
      <c r="F12" s="25">
        <f ca="1">VLOOKUP($D12,Monthly!$B$1:$I$685,8,FALSE)</f>
        <v>43784</v>
      </c>
      <c r="G12" s="11">
        <f ca="1">IF($C12="Win",IF($E12&gt;Summary!$B$6,1,""),(IF($C12="Spr",IF($E12&gt;Summary!$B$7,1,""),(IF($C12="Sum",IF($E12&gt;Summary!$B$8,1,""),(IF($C12="Fall",IF($E12&gt;Summary!$B$9,1,""),"")))))))</f>
        <v>1</v>
      </c>
      <c r="H12" s="13">
        <f ca="1">IF($C12="Win",IF($F12&gt;Summary!$C$6,1,""),(IF($C12="Spr",IF($F12&gt;Summary!$C$7,1,""),(IF($C12="Sum",IF($F12&gt;Summary!$C$8,1,""),(IF($C12="Fall",IF($F12&gt;Summary!$C$9,1,""),"")))))))</f>
        <v>1</v>
      </c>
      <c r="I12" s="13">
        <f t="shared" ca="1" si="2"/>
        <v>1</v>
      </c>
      <c r="J12" s="13" t="str">
        <f t="shared" si="3"/>
        <v/>
      </c>
      <c r="K12" s="13" t="str">
        <f t="shared" si="4"/>
        <v/>
      </c>
      <c r="L12" s="13" t="str">
        <f t="shared" si="5"/>
        <v/>
      </c>
      <c r="M12" s="33">
        <f t="shared" ca="1" si="6"/>
        <v>1</v>
      </c>
      <c r="N12" s="13">
        <f ca="1">IF($C12="Win",IF($E12&gt;Summary!$H$6,1,""),(IF($C12="Spr",IF($E12&gt;Summary!$H$7,1,""),(IF($C12="Sum",IF($E12&gt;Summary!$H$8,1,""),(IF($C12="Fall",IF($E12&gt;Summary!$H$9,1,""),"")))))))</f>
        <v>1</v>
      </c>
      <c r="O12" s="13">
        <f ca="1">IF($C12="Win",IF($F12&gt;Summary!$I$6,1,""),(IF($C12="Spr",IF($F12&gt;Summary!$I$7,1,""),(IF($C12="Sum",IF($F12&gt;Summary!$I$8,1,""),(IF($C12="Fall",IF($F12&gt;Summary!$I$9,1,""),"")))))))</f>
        <v>1</v>
      </c>
      <c r="P12" s="13">
        <f t="shared" ca="1" si="1"/>
        <v>1</v>
      </c>
      <c r="Q12" s="13" t="str">
        <f t="shared" si="7"/>
        <v/>
      </c>
      <c r="R12" s="13" t="str">
        <f t="shared" si="8"/>
        <v/>
      </c>
      <c r="S12" s="13" t="str">
        <f t="shared" si="9"/>
        <v/>
      </c>
      <c r="T12" s="33">
        <f t="shared" ca="1" si="10"/>
        <v>1</v>
      </c>
      <c r="U12" s="11">
        <f ca="1">IF($C12="Win",IF($E12&gt;Summary!$N$6,1,""),(IF($C12="Spr",IF($E12&gt;Summary!$N$7,1,""),(IF($C12="Sum",IF($E12&gt;Summary!$N$8,1,""),(IF($C12="Fall",IF($E12&gt;Summary!$N$9,1,""),"")))))))</f>
        <v>1</v>
      </c>
      <c r="V12" s="13">
        <f ca="1">IF($C12="Win",IF($F12&gt;Summary!$O$6,1,""),(IF($C12="Spr",IF($F12&gt;Summary!$O$7,1,""),(IF($C12="Sum",IF($F12&gt;Summary!$O$8,1,""),(IF($C12="Fall",IF($F12&gt;Summary!$O$9,1,""),"")))))))</f>
        <v>1</v>
      </c>
      <c r="W12" s="13">
        <f t="shared" ca="1" si="11"/>
        <v>1</v>
      </c>
      <c r="X12" s="13" t="str">
        <f t="shared" si="12"/>
        <v/>
      </c>
      <c r="Y12" s="13" t="str">
        <f t="shared" si="13"/>
        <v/>
      </c>
      <c r="Z12" s="13" t="str">
        <f t="shared" si="14"/>
        <v/>
      </c>
      <c r="AA12" s="33">
        <f t="shared" ca="1" si="15"/>
        <v>1</v>
      </c>
    </row>
    <row r="13" spans="1:27" x14ac:dyDescent="0.3">
      <c r="A13" s="22">
        <v>1942</v>
      </c>
      <c r="B13">
        <v>2</v>
      </c>
      <c r="C13" s="1" t="s">
        <v>16</v>
      </c>
      <c r="D13" t="str">
        <f t="shared" si="0"/>
        <v>19422Win</v>
      </c>
      <c r="E13" s="25">
        <f ca="1">VLOOKUP($D13,Monthly!$B$1:$H$685,7,FALSE)</f>
        <v>169480</v>
      </c>
      <c r="F13" s="25">
        <f ca="1">VLOOKUP($D13,Monthly!$B$1:$I$685,8,FALSE)</f>
        <v>21153</v>
      </c>
      <c r="G13" s="11">
        <f ca="1">IF($C13="Win",IF($E13&gt;Summary!$B$6,1,""),(IF($C13="Spr",IF($E13&gt;Summary!$B$7,1,""),(IF($C13="Sum",IF($E13&gt;Summary!$B$8,1,""),(IF($C13="Fall",IF($E13&gt;Summary!$B$9,1,""),"")))))))</f>
        <v>1</v>
      </c>
      <c r="H13" s="13">
        <f ca="1">IF($C13="Win",IF($F13&gt;Summary!$C$6,1,""),(IF($C13="Spr",IF($F13&gt;Summary!$C$7,1,""),(IF($C13="Sum",IF($F13&gt;Summary!$C$8,1,""),(IF($C13="Fall",IF($F13&gt;Summary!$C$9,1,""),"")))))))</f>
        <v>1</v>
      </c>
      <c r="I13" s="13">
        <f t="shared" ca="1" si="2"/>
        <v>1</v>
      </c>
      <c r="J13" s="13">
        <f t="shared" ca="1" si="3"/>
        <v>1</v>
      </c>
      <c r="K13" s="13" t="str">
        <f t="shared" si="4"/>
        <v/>
      </c>
      <c r="L13" s="13" t="str">
        <f t="shared" si="5"/>
        <v/>
      </c>
      <c r="M13" s="33" t="str">
        <f t="shared" si="6"/>
        <v/>
      </c>
      <c r="N13" s="13" t="str">
        <f ca="1">IF($C13="Win",IF($E13&gt;Summary!$H$6,1,""),(IF($C13="Spr",IF($E13&gt;Summary!$H$7,1,""),(IF($C13="Sum",IF($E13&gt;Summary!$H$8,1,""),(IF($C13="Fall",IF($E13&gt;Summary!$H$9,1,""),"")))))))</f>
        <v/>
      </c>
      <c r="O13" s="13">
        <f ca="1">IF($C13="Win",IF($F13&gt;Summary!$I$6,1,""),(IF($C13="Spr",IF($F13&gt;Summary!$I$7,1,""),(IF($C13="Sum",IF($F13&gt;Summary!$I$8,1,""),(IF($C13="Fall",IF($F13&gt;Summary!$I$9,1,""),"")))))))</f>
        <v>1</v>
      </c>
      <c r="P13" s="13" t="str">
        <f t="shared" ca="1" si="1"/>
        <v/>
      </c>
      <c r="Q13" s="13" t="str">
        <f t="shared" ca="1" si="7"/>
        <v/>
      </c>
      <c r="R13" s="13" t="str">
        <f t="shared" si="8"/>
        <v/>
      </c>
      <c r="S13" s="13" t="str">
        <f t="shared" si="9"/>
        <v/>
      </c>
      <c r="T13" s="33" t="str">
        <f t="shared" si="10"/>
        <v/>
      </c>
      <c r="U13" s="11" t="str">
        <f ca="1">IF($C13="Win",IF($E13&gt;Summary!$N$6,1,""),(IF($C13="Spr",IF($E13&gt;Summary!$N$7,1,""),(IF($C13="Sum",IF($E13&gt;Summary!$N$8,1,""),(IF($C13="Fall",IF($E13&gt;Summary!$N$9,1,""),"")))))))</f>
        <v/>
      </c>
      <c r="V13" s="13">
        <f ca="1">IF($C13="Win",IF($F13&gt;Summary!$O$6,1,""),(IF($C13="Spr",IF($F13&gt;Summary!$O$7,1,""),(IF($C13="Sum",IF($F13&gt;Summary!$O$8,1,""),(IF($C13="Fall",IF($F13&gt;Summary!$O$9,1,""),"")))))))</f>
        <v>1</v>
      </c>
      <c r="W13" s="13" t="str">
        <f t="shared" ca="1" si="11"/>
        <v/>
      </c>
      <c r="X13" s="13" t="str">
        <f t="shared" ca="1" si="12"/>
        <v/>
      </c>
      <c r="Y13" s="13" t="str">
        <f t="shared" si="13"/>
        <v/>
      </c>
      <c r="Z13" s="13" t="str">
        <f t="shared" si="14"/>
        <v/>
      </c>
      <c r="AA13" s="33" t="str">
        <f t="shared" si="15"/>
        <v/>
      </c>
    </row>
    <row r="14" spans="1:27" x14ac:dyDescent="0.3">
      <c r="A14" s="22">
        <v>1942</v>
      </c>
      <c r="B14">
        <v>5</v>
      </c>
      <c r="C14" s="1" t="s">
        <v>17</v>
      </c>
      <c r="D14" t="str">
        <f t="shared" si="0"/>
        <v>19425Spr</v>
      </c>
      <c r="E14" s="25">
        <f ca="1">VLOOKUP($D14,Monthly!$B$1:$H$685,7,FALSE)</f>
        <v>4223121</v>
      </c>
      <c r="F14" s="25">
        <f ca="1">VLOOKUP($D14,Monthly!$B$1:$I$685,8,FALSE)</f>
        <v>98245</v>
      </c>
      <c r="G14" s="11">
        <f ca="1">IF($C14="Win",IF($E14&gt;Summary!$B$6,1,""),(IF($C14="Spr",IF($E14&gt;Summary!$B$7,1,""),(IF($C14="Sum",IF($E14&gt;Summary!$B$8,1,""),(IF($C14="Fall",IF($E14&gt;Summary!$B$9,1,""),"")))))))</f>
        <v>1</v>
      </c>
      <c r="H14" s="13">
        <f ca="1">IF($C14="Win",IF($F14&gt;Summary!$C$6,1,""),(IF($C14="Spr",IF($F14&gt;Summary!$C$7,1,""),(IF($C14="Sum",IF($F14&gt;Summary!$C$8,1,""),(IF($C14="Fall",IF($F14&gt;Summary!$C$9,1,""),"")))))))</f>
        <v>1</v>
      </c>
      <c r="I14" s="13">
        <f t="shared" ca="1" si="2"/>
        <v>1</v>
      </c>
      <c r="J14" s="13" t="str">
        <f t="shared" si="3"/>
        <v/>
      </c>
      <c r="K14" s="13">
        <f t="shared" ca="1" si="4"/>
        <v>1</v>
      </c>
      <c r="L14" s="13" t="str">
        <f t="shared" si="5"/>
        <v/>
      </c>
      <c r="M14" s="33" t="str">
        <f t="shared" si="6"/>
        <v/>
      </c>
      <c r="N14" s="13">
        <f ca="1">IF($C14="Win",IF($E14&gt;Summary!$H$6,1,""),(IF($C14="Spr",IF($E14&gt;Summary!$H$7,1,""),(IF($C14="Sum",IF($E14&gt;Summary!$H$8,1,""),(IF($C14="Fall",IF($E14&gt;Summary!$H$9,1,""),"")))))))</f>
        <v>1</v>
      </c>
      <c r="O14" s="13">
        <f ca="1">IF($C14="Win",IF($F14&gt;Summary!$I$6,1,""),(IF($C14="Spr",IF($F14&gt;Summary!$I$7,1,""),(IF($C14="Sum",IF($F14&gt;Summary!$I$8,1,""),(IF($C14="Fall",IF($F14&gt;Summary!$I$9,1,""),"")))))))</f>
        <v>1</v>
      </c>
      <c r="P14" s="13">
        <f t="shared" ca="1" si="1"/>
        <v>1</v>
      </c>
      <c r="Q14" s="13" t="str">
        <f t="shared" si="7"/>
        <v/>
      </c>
      <c r="R14" s="13">
        <f t="shared" ca="1" si="8"/>
        <v>1</v>
      </c>
      <c r="S14" s="13" t="str">
        <f t="shared" si="9"/>
        <v/>
      </c>
      <c r="T14" s="33" t="str">
        <f t="shared" si="10"/>
        <v/>
      </c>
      <c r="U14" s="11">
        <f ca="1">IF($C14="Win",IF($E14&gt;Summary!$N$6,1,""),(IF($C14="Spr",IF($E14&gt;Summary!$N$7,1,""),(IF($C14="Sum",IF($E14&gt;Summary!$N$8,1,""),(IF($C14="Fall",IF($E14&gt;Summary!$N$9,1,""),"")))))))</f>
        <v>1</v>
      </c>
      <c r="V14" s="13">
        <f ca="1">IF($C14="Win",IF($F14&gt;Summary!$O$6,1,""),(IF($C14="Spr",IF($F14&gt;Summary!$O$7,1,""),(IF($C14="Sum",IF($F14&gt;Summary!$O$8,1,""),(IF($C14="Fall",IF($F14&gt;Summary!$O$9,1,""),"")))))))</f>
        <v>1</v>
      </c>
      <c r="W14" s="13">
        <f t="shared" ca="1" si="11"/>
        <v>1</v>
      </c>
      <c r="X14" s="13" t="str">
        <f t="shared" si="12"/>
        <v/>
      </c>
      <c r="Y14" s="13">
        <f t="shared" ca="1" si="13"/>
        <v>1</v>
      </c>
      <c r="Z14" s="13" t="str">
        <f t="shared" si="14"/>
        <v/>
      </c>
      <c r="AA14" s="33" t="str">
        <f t="shared" si="15"/>
        <v/>
      </c>
    </row>
    <row r="15" spans="1:27" x14ac:dyDescent="0.3">
      <c r="A15" s="22">
        <v>1942</v>
      </c>
      <c r="B15">
        <v>8</v>
      </c>
      <c r="C15" s="28" t="s">
        <v>18</v>
      </c>
      <c r="D15" t="str">
        <f t="shared" si="0"/>
        <v>19428Sum</v>
      </c>
      <c r="E15" s="25">
        <f ca="1">VLOOKUP($D15,Monthly!$B$1:$H$685,7,FALSE)</f>
        <v>1235898</v>
      </c>
      <c r="F15" s="25">
        <f ca="1">VLOOKUP($D15,Monthly!$B$1:$I$685,8,FALSE)</f>
        <v>3301</v>
      </c>
      <c r="G15" s="11">
        <f ca="1">IF($C15="Win",IF($E15&gt;Summary!$B$6,1,""),(IF($C15="Spr",IF($E15&gt;Summary!$B$7,1,""),(IF($C15="Sum",IF($E15&gt;Summary!$B$8,1,""),(IF($C15="Fall",IF($E15&gt;Summary!$B$9,1,""),"")))))))</f>
        <v>1</v>
      </c>
      <c r="H15" s="13">
        <f ca="1">IF($C15="Win",IF($F15&gt;Summary!$C$6,1,""),(IF($C15="Spr",IF($F15&gt;Summary!$C$7,1,""),(IF($C15="Sum",IF($F15&gt;Summary!$C$8,1,""),(IF($C15="Fall",IF($F15&gt;Summary!$C$9,1,""),"")))))))</f>
        <v>1</v>
      </c>
      <c r="I15" s="13">
        <f t="shared" ca="1" si="2"/>
        <v>1</v>
      </c>
      <c r="J15" s="13" t="str">
        <f t="shared" si="3"/>
        <v/>
      </c>
      <c r="K15" s="13" t="str">
        <f t="shared" si="4"/>
        <v/>
      </c>
      <c r="L15" s="13">
        <f t="shared" ca="1" si="5"/>
        <v>1</v>
      </c>
      <c r="M15" s="33" t="str">
        <f t="shared" si="6"/>
        <v/>
      </c>
      <c r="N15" s="13">
        <f ca="1">IF($C15="Win",IF($E15&gt;Summary!$H$6,1,""),(IF($C15="Spr",IF($E15&gt;Summary!$H$7,1,""),(IF($C15="Sum",IF($E15&gt;Summary!$H$8,1,""),(IF($C15="Fall",IF($E15&gt;Summary!$H$9,1,""),"")))))))</f>
        <v>1</v>
      </c>
      <c r="O15" s="13">
        <f ca="1">IF($C15="Win",IF($F15&gt;Summary!$I$6,1,""),(IF($C15="Spr",IF($F15&gt;Summary!$I$7,1,""),(IF($C15="Sum",IF($F15&gt;Summary!$I$8,1,""),(IF($C15="Fall",IF($F15&gt;Summary!$I$9,1,""),"")))))))</f>
        <v>1</v>
      </c>
      <c r="P15" s="13">
        <f t="shared" ca="1" si="1"/>
        <v>1</v>
      </c>
      <c r="Q15" s="13" t="str">
        <f t="shared" si="7"/>
        <v/>
      </c>
      <c r="R15" s="13" t="str">
        <f t="shared" si="8"/>
        <v/>
      </c>
      <c r="S15" s="13">
        <f t="shared" ca="1" si="9"/>
        <v>1</v>
      </c>
      <c r="T15" s="33" t="str">
        <f t="shared" si="10"/>
        <v/>
      </c>
      <c r="U15" s="11">
        <f ca="1">IF($C15="Win",IF($E15&gt;Summary!$N$6,1,""),(IF($C15="Spr",IF($E15&gt;Summary!$N$7,1,""),(IF($C15="Sum",IF($E15&gt;Summary!$N$8,1,""),(IF($C15="Fall",IF($E15&gt;Summary!$N$9,1,""),"")))))))</f>
        <v>1</v>
      </c>
      <c r="V15" s="13">
        <f ca="1">IF($C15="Win",IF($F15&gt;Summary!$O$6,1,""),(IF($C15="Spr",IF($F15&gt;Summary!$O$7,1,""),(IF($C15="Sum",IF($F15&gt;Summary!$O$8,1,""),(IF($C15="Fall",IF($F15&gt;Summary!$O$9,1,""),"")))))))</f>
        <v>1</v>
      </c>
      <c r="W15" s="13">
        <f t="shared" ca="1" si="11"/>
        <v>1</v>
      </c>
      <c r="X15" s="13" t="str">
        <f t="shared" si="12"/>
        <v/>
      </c>
      <c r="Y15" s="13" t="str">
        <f t="shared" si="13"/>
        <v/>
      </c>
      <c r="Z15" s="13">
        <f t="shared" ca="1" si="14"/>
        <v>1</v>
      </c>
      <c r="AA15" s="33" t="str">
        <f t="shared" si="15"/>
        <v/>
      </c>
    </row>
    <row r="16" spans="1:27" x14ac:dyDescent="0.3">
      <c r="A16" s="23">
        <v>1942</v>
      </c>
      <c r="B16">
        <v>11</v>
      </c>
      <c r="C16" s="28" t="s">
        <v>6</v>
      </c>
      <c r="D16" t="str">
        <f t="shared" si="0"/>
        <v>194211Fall</v>
      </c>
      <c r="E16" s="25">
        <f ca="1">VLOOKUP($D16,Monthly!$B$1:$H$685,7,FALSE)</f>
        <v>101471</v>
      </c>
      <c r="F16" s="25">
        <f ca="1">VLOOKUP($D16,Monthly!$B$1:$I$685,8,FALSE)</f>
        <v>352</v>
      </c>
      <c r="G16" s="11">
        <f ca="1">IF($C16="Win",IF($E16&gt;Summary!$B$6,1,""),(IF($C16="Spr",IF($E16&gt;Summary!$B$7,1,""),(IF($C16="Sum",IF($E16&gt;Summary!$B$8,1,""),(IF($C16="Fall",IF($E16&gt;Summary!$B$9,1,""),"")))))))</f>
        <v>1</v>
      </c>
      <c r="H16" s="13">
        <f ca="1">IF($C16="Win",IF($F16&gt;Summary!$C$6,1,""),(IF($C16="Spr",IF($F16&gt;Summary!$C$7,1,""),(IF($C16="Sum",IF($F16&gt;Summary!$C$8,1,""),(IF($C16="Fall",IF($F16&gt;Summary!$C$9,1,""),"")))))))</f>
        <v>1</v>
      </c>
      <c r="I16" s="13">
        <f t="shared" ca="1" si="2"/>
        <v>1</v>
      </c>
      <c r="J16" s="13" t="str">
        <f t="shared" si="3"/>
        <v/>
      </c>
      <c r="K16" s="13" t="str">
        <f t="shared" si="4"/>
        <v/>
      </c>
      <c r="L16" s="13" t="str">
        <f t="shared" si="5"/>
        <v/>
      </c>
      <c r="M16" s="33">
        <f t="shared" ca="1" si="6"/>
        <v>1</v>
      </c>
      <c r="N16" s="13">
        <f ca="1">IF($C16="Win",IF($E16&gt;Summary!$H$6,1,""),(IF($C16="Spr",IF($E16&gt;Summary!$H$7,1,""),(IF($C16="Sum",IF($E16&gt;Summary!$H$8,1,""),(IF($C16="Fall",IF($E16&gt;Summary!$H$9,1,""),"")))))))</f>
        <v>1</v>
      </c>
      <c r="O16" s="13">
        <f ca="1">IF($C16="Win",IF($F16&gt;Summary!$I$6,1,""),(IF($C16="Spr",IF($F16&gt;Summary!$I$7,1,""),(IF($C16="Sum",IF($F16&gt;Summary!$I$8,1,""),(IF($C16="Fall",IF($F16&gt;Summary!$I$9,1,""),"")))))))</f>
        <v>1</v>
      </c>
      <c r="P16" s="13">
        <f t="shared" ca="1" si="1"/>
        <v>1</v>
      </c>
      <c r="Q16" s="13" t="str">
        <f t="shared" si="7"/>
        <v/>
      </c>
      <c r="R16" s="13" t="str">
        <f t="shared" si="8"/>
        <v/>
      </c>
      <c r="S16" s="13" t="str">
        <f t="shared" si="9"/>
        <v/>
      </c>
      <c r="T16" s="33">
        <f t="shared" ca="1" si="10"/>
        <v>1</v>
      </c>
      <c r="U16" s="11">
        <f ca="1">IF($C16="Win",IF($E16&gt;Summary!$N$6,1,""),(IF($C16="Spr",IF($E16&gt;Summary!$N$7,1,""),(IF($C16="Sum",IF($E16&gt;Summary!$N$8,1,""),(IF($C16="Fall",IF($E16&gt;Summary!$N$9,1,""),"")))))))</f>
        <v>1</v>
      </c>
      <c r="V16" s="13">
        <f ca="1">IF($C16="Win",IF($F16&gt;Summary!$O$6,1,""),(IF($C16="Spr",IF($F16&gt;Summary!$O$7,1,""),(IF($C16="Sum",IF($F16&gt;Summary!$O$8,1,""),(IF($C16="Fall",IF($F16&gt;Summary!$O$9,1,""),"")))))))</f>
        <v>1</v>
      </c>
      <c r="W16" s="13">
        <f t="shared" ca="1" si="11"/>
        <v>1</v>
      </c>
      <c r="X16" s="13" t="str">
        <f t="shared" si="12"/>
        <v/>
      </c>
      <c r="Y16" s="13" t="str">
        <f t="shared" si="13"/>
        <v/>
      </c>
      <c r="Z16" s="13" t="str">
        <f t="shared" si="14"/>
        <v/>
      </c>
      <c r="AA16" s="33">
        <f t="shared" ca="1" si="15"/>
        <v>1</v>
      </c>
    </row>
    <row r="17" spans="1:27" x14ac:dyDescent="0.3">
      <c r="A17" s="22">
        <v>1943</v>
      </c>
      <c r="B17">
        <v>2</v>
      </c>
      <c r="C17" s="1" t="s">
        <v>16</v>
      </c>
      <c r="D17" t="str">
        <f t="shared" si="0"/>
        <v>19432Win</v>
      </c>
      <c r="E17" s="25">
        <f ca="1">VLOOKUP($D17,Monthly!$B$1:$H$685,7,FALSE)</f>
        <v>569660</v>
      </c>
      <c r="F17" s="25">
        <f ca="1">VLOOKUP($D17,Monthly!$B$1:$I$685,8,FALSE)</f>
        <v>5894</v>
      </c>
      <c r="G17" s="11">
        <f ca="1">IF($C17="Win",IF($E17&gt;Summary!$B$6,1,""),(IF($C17="Spr",IF($E17&gt;Summary!$B$7,1,""),(IF($C17="Sum",IF($E17&gt;Summary!$B$8,1,""),(IF($C17="Fall",IF($E17&gt;Summary!$B$9,1,""),"")))))))</f>
        <v>1</v>
      </c>
      <c r="H17" s="13">
        <f ca="1">IF($C17="Win",IF($F17&gt;Summary!$C$6,1,""),(IF($C17="Spr",IF($F17&gt;Summary!$C$7,1,""),(IF($C17="Sum",IF($F17&gt;Summary!$C$8,1,""),(IF($C17="Fall",IF($F17&gt;Summary!$C$9,1,""),"")))))))</f>
        <v>1</v>
      </c>
      <c r="I17" s="13">
        <f t="shared" ca="1" si="2"/>
        <v>1</v>
      </c>
      <c r="J17" s="13">
        <f t="shared" ca="1" si="3"/>
        <v>1</v>
      </c>
      <c r="K17" s="13" t="str">
        <f t="shared" si="4"/>
        <v/>
      </c>
      <c r="L17" s="13" t="str">
        <f t="shared" si="5"/>
        <v/>
      </c>
      <c r="M17" s="33" t="str">
        <f t="shared" si="6"/>
        <v/>
      </c>
      <c r="N17" s="13">
        <f ca="1">IF($C17="Win",IF($E17&gt;Summary!$H$6,1,""),(IF($C17="Spr",IF($E17&gt;Summary!$H$7,1,""),(IF($C17="Sum",IF($E17&gt;Summary!$H$8,1,""),(IF($C17="Fall",IF($E17&gt;Summary!$H$9,1,""),"")))))))</f>
        <v>1</v>
      </c>
      <c r="O17" s="13">
        <f ca="1">IF($C17="Win",IF($F17&gt;Summary!$I$6,1,""),(IF($C17="Spr",IF($F17&gt;Summary!$I$7,1,""),(IF($C17="Sum",IF($F17&gt;Summary!$I$8,1,""),(IF($C17="Fall",IF($F17&gt;Summary!$I$9,1,""),"")))))))</f>
        <v>1</v>
      </c>
      <c r="P17" s="13">
        <f t="shared" ca="1" si="1"/>
        <v>1</v>
      </c>
      <c r="Q17" s="13">
        <f t="shared" ca="1" si="7"/>
        <v>1</v>
      </c>
      <c r="R17" s="13" t="str">
        <f t="shared" si="8"/>
        <v/>
      </c>
      <c r="S17" s="13" t="str">
        <f t="shared" si="9"/>
        <v/>
      </c>
      <c r="T17" s="33" t="str">
        <f t="shared" si="10"/>
        <v/>
      </c>
      <c r="U17" s="11">
        <f ca="1">IF($C17="Win",IF($E17&gt;Summary!$N$6,1,""),(IF($C17="Spr",IF($E17&gt;Summary!$N$7,1,""),(IF($C17="Sum",IF($E17&gt;Summary!$N$8,1,""),(IF($C17="Fall",IF($E17&gt;Summary!$N$9,1,""),"")))))))</f>
        <v>1</v>
      </c>
      <c r="V17" s="13">
        <f ca="1">IF($C17="Win",IF($F17&gt;Summary!$O$6,1,""),(IF($C17="Spr",IF($F17&gt;Summary!$O$7,1,""),(IF($C17="Sum",IF($F17&gt;Summary!$O$8,1,""),(IF($C17="Fall",IF($F17&gt;Summary!$O$9,1,""),"")))))))</f>
        <v>1</v>
      </c>
      <c r="W17" s="13">
        <f t="shared" ca="1" si="11"/>
        <v>1</v>
      </c>
      <c r="X17" s="13">
        <f t="shared" ca="1" si="12"/>
        <v>1</v>
      </c>
      <c r="Y17" s="13" t="str">
        <f t="shared" si="13"/>
        <v/>
      </c>
      <c r="Z17" s="13" t="str">
        <f t="shared" si="14"/>
        <v/>
      </c>
      <c r="AA17" s="33" t="str">
        <f t="shared" si="15"/>
        <v/>
      </c>
    </row>
    <row r="18" spans="1:27" x14ac:dyDescent="0.3">
      <c r="A18" s="22">
        <v>1943</v>
      </c>
      <c r="B18">
        <v>5</v>
      </c>
      <c r="C18" s="1" t="s">
        <v>17</v>
      </c>
      <c r="D18" t="str">
        <f t="shared" si="0"/>
        <v>19435Spr</v>
      </c>
      <c r="E18" s="25">
        <f ca="1">VLOOKUP($D18,Monthly!$B$1:$H$685,7,FALSE)</f>
        <v>686595</v>
      </c>
      <c r="F18" s="25">
        <f ca="1">VLOOKUP($D18,Monthly!$B$1:$I$685,8,FALSE)</f>
        <v>17678</v>
      </c>
      <c r="G18" s="11">
        <f ca="1">IF($C18="Win",IF($E18&gt;Summary!$B$6,1,""),(IF($C18="Spr",IF($E18&gt;Summary!$B$7,1,""),(IF($C18="Sum",IF($E18&gt;Summary!$B$8,1,""),(IF($C18="Fall",IF($E18&gt;Summary!$B$9,1,""),"")))))))</f>
        <v>1</v>
      </c>
      <c r="H18" s="13">
        <f ca="1">IF($C18="Win",IF($F18&gt;Summary!$C$6,1,""),(IF($C18="Spr",IF($F18&gt;Summary!$C$7,1,""),(IF($C18="Sum",IF($F18&gt;Summary!$C$8,1,""),(IF($C18="Fall",IF($F18&gt;Summary!$C$9,1,""),"")))))))</f>
        <v>1</v>
      </c>
      <c r="I18" s="13">
        <f t="shared" ca="1" si="2"/>
        <v>1</v>
      </c>
      <c r="J18" s="13" t="str">
        <f t="shared" si="3"/>
        <v/>
      </c>
      <c r="K18" s="13">
        <f t="shared" ca="1" si="4"/>
        <v>1</v>
      </c>
      <c r="L18" s="13" t="str">
        <f t="shared" si="5"/>
        <v/>
      </c>
      <c r="M18" s="33" t="str">
        <f t="shared" si="6"/>
        <v/>
      </c>
      <c r="N18" s="13" t="str">
        <f ca="1">IF($C18="Win",IF($E18&gt;Summary!$H$6,1,""),(IF($C18="Spr",IF($E18&gt;Summary!$H$7,1,""),(IF($C18="Sum",IF($E18&gt;Summary!$H$8,1,""),(IF($C18="Fall",IF($E18&gt;Summary!$H$9,1,""),"")))))))</f>
        <v/>
      </c>
      <c r="O18" s="13">
        <f ca="1">IF($C18="Win",IF($F18&gt;Summary!$I$6,1,""),(IF($C18="Spr",IF($F18&gt;Summary!$I$7,1,""),(IF($C18="Sum",IF($F18&gt;Summary!$I$8,1,""),(IF($C18="Fall",IF($F18&gt;Summary!$I$9,1,""),"")))))))</f>
        <v>1</v>
      </c>
      <c r="P18" s="13" t="str">
        <f t="shared" ca="1" si="1"/>
        <v/>
      </c>
      <c r="Q18" s="13" t="str">
        <f t="shared" si="7"/>
        <v/>
      </c>
      <c r="R18" s="13" t="str">
        <f t="shared" ca="1" si="8"/>
        <v/>
      </c>
      <c r="S18" s="13" t="str">
        <f t="shared" si="9"/>
        <v/>
      </c>
      <c r="T18" s="33" t="str">
        <f t="shared" si="10"/>
        <v/>
      </c>
      <c r="U18" s="11" t="str">
        <f ca="1">IF($C18="Win",IF($E18&gt;Summary!$N$6,1,""),(IF($C18="Spr",IF($E18&gt;Summary!$N$7,1,""),(IF($C18="Sum",IF($E18&gt;Summary!$N$8,1,""),(IF($C18="Fall",IF($E18&gt;Summary!$N$9,1,""),"")))))))</f>
        <v/>
      </c>
      <c r="V18" s="13">
        <f ca="1">IF($C18="Win",IF($F18&gt;Summary!$O$6,1,""),(IF($C18="Spr",IF($F18&gt;Summary!$O$7,1,""),(IF($C18="Sum",IF($F18&gt;Summary!$O$8,1,""),(IF($C18="Fall",IF($F18&gt;Summary!$O$9,1,""),"")))))))</f>
        <v>1</v>
      </c>
      <c r="W18" s="13" t="str">
        <f t="shared" ca="1" si="11"/>
        <v/>
      </c>
      <c r="X18" s="13" t="str">
        <f t="shared" si="12"/>
        <v/>
      </c>
      <c r="Y18" s="13" t="str">
        <f t="shared" ca="1" si="13"/>
        <v/>
      </c>
      <c r="Z18" s="13" t="str">
        <f t="shared" si="14"/>
        <v/>
      </c>
      <c r="AA18" s="33" t="str">
        <f t="shared" si="15"/>
        <v/>
      </c>
    </row>
    <row r="19" spans="1:27" x14ac:dyDescent="0.3">
      <c r="A19" s="22">
        <v>1943</v>
      </c>
      <c r="B19">
        <v>8</v>
      </c>
      <c r="C19" s="28" t="s">
        <v>18</v>
      </c>
      <c r="D19" t="str">
        <f t="shared" si="0"/>
        <v>19438Sum</v>
      </c>
      <c r="E19" s="25">
        <f ca="1">VLOOKUP($D19,Monthly!$B$1:$H$685,7,FALSE)</f>
        <v>429335</v>
      </c>
      <c r="F19" s="25">
        <f ca="1">VLOOKUP($D19,Monthly!$B$1:$I$685,8,FALSE)</f>
        <v>2107</v>
      </c>
      <c r="G19" s="11">
        <f ca="1">IF($C19="Win",IF($E19&gt;Summary!$B$6,1,""),(IF($C19="Spr",IF($E19&gt;Summary!$B$7,1,""),(IF($C19="Sum",IF($E19&gt;Summary!$B$8,1,""),(IF($C19="Fall",IF($E19&gt;Summary!$B$9,1,""),"")))))))</f>
        <v>1</v>
      </c>
      <c r="H19" s="13">
        <f ca="1">IF($C19="Win",IF($F19&gt;Summary!$C$6,1,""),(IF($C19="Spr",IF($F19&gt;Summary!$C$7,1,""),(IF($C19="Sum",IF($F19&gt;Summary!$C$8,1,""),(IF($C19="Fall",IF($F19&gt;Summary!$C$9,1,""),"")))))))</f>
        <v>1</v>
      </c>
      <c r="I19" s="13">
        <f t="shared" ca="1" si="2"/>
        <v>1</v>
      </c>
      <c r="J19" s="13" t="str">
        <f t="shared" si="3"/>
        <v/>
      </c>
      <c r="K19" s="13" t="str">
        <f t="shared" si="4"/>
        <v/>
      </c>
      <c r="L19" s="13">
        <f t="shared" ca="1" si="5"/>
        <v>1</v>
      </c>
      <c r="M19" s="33" t="str">
        <f t="shared" si="6"/>
        <v/>
      </c>
      <c r="N19" s="13">
        <f ca="1">IF($C19="Win",IF($E19&gt;Summary!$H$6,1,""),(IF($C19="Spr",IF($E19&gt;Summary!$H$7,1,""),(IF($C19="Sum",IF($E19&gt;Summary!$H$8,1,""),(IF($C19="Fall",IF($E19&gt;Summary!$H$9,1,""),"")))))))</f>
        <v>1</v>
      </c>
      <c r="O19" s="13">
        <f ca="1">IF($C19="Win",IF($F19&gt;Summary!$I$6,1,""),(IF($C19="Spr",IF($F19&gt;Summary!$I$7,1,""),(IF($C19="Sum",IF($F19&gt;Summary!$I$8,1,""),(IF($C19="Fall",IF($F19&gt;Summary!$I$9,1,""),"")))))))</f>
        <v>1</v>
      </c>
      <c r="P19" s="13">
        <f t="shared" ca="1" si="1"/>
        <v>1</v>
      </c>
      <c r="Q19" s="13" t="str">
        <f t="shared" si="7"/>
        <v/>
      </c>
      <c r="R19" s="13" t="str">
        <f t="shared" si="8"/>
        <v/>
      </c>
      <c r="S19" s="13">
        <f t="shared" ca="1" si="9"/>
        <v>1</v>
      </c>
      <c r="T19" s="33" t="str">
        <f t="shared" si="10"/>
        <v/>
      </c>
      <c r="U19" s="11">
        <f ca="1">IF($C19="Win",IF($E19&gt;Summary!$N$6,1,""),(IF($C19="Spr",IF($E19&gt;Summary!$N$7,1,""),(IF($C19="Sum",IF($E19&gt;Summary!$N$8,1,""),(IF($C19="Fall",IF($E19&gt;Summary!$N$9,1,""),"")))))))</f>
        <v>1</v>
      </c>
      <c r="V19" s="13">
        <f ca="1">IF($C19="Win",IF($F19&gt;Summary!$O$6,1,""),(IF($C19="Spr",IF($F19&gt;Summary!$O$7,1,""),(IF($C19="Sum",IF($F19&gt;Summary!$O$8,1,""),(IF($C19="Fall",IF($F19&gt;Summary!$O$9,1,""),"")))))))</f>
        <v>1</v>
      </c>
      <c r="W19" s="13">
        <f t="shared" ca="1" si="11"/>
        <v>1</v>
      </c>
      <c r="X19" s="13" t="str">
        <f t="shared" si="12"/>
        <v/>
      </c>
      <c r="Y19" s="13" t="str">
        <f t="shared" si="13"/>
        <v/>
      </c>
      <c r="Z19" s="13">
        <f t="shared" ca="1" si="14"/>
        <v>1</v>
      </c>
      <c r="AA19" s="33" t="str">
        <f t="shared" si="15"/>
        <v/>
      </c>
    </row>
    <row r="20" spans="1:27" x14ac:dyDescent="0.3">
      <c r="A20" s="23">
        <v>1943</v>
      </c>
      <c r="B20">
        <v>11</v>
      </c>
      <c r="C20" s="28" t="s">
        <v>6</v>
      </c>
      <c r="D20" t="str">
        <f t="shared" si="0"/>
        <v>194311Fall</v>
      </c>
      <c r="E20" s="25">
        <f ca="1">VLOOKUP($D20,Monthly!$B$1:$H$685,7,FALSE)</f>
        <v>2251</v>
      </c>
      <c r="F20" s="25">
        <f ca="1">VLOOKUP($D20,Monthly!$B$1:$I$685,8,FALSE)</f>
        <v>270</v>
      </c>
      <c r="G20" s="11">
        <f ca="1">IF($C20="Win",IF($E20&gt;Summary!$B$6,1,""),(IF($C20="Spr",IF($E20&gt;Summary!$B$7,1,""),(IF($C20="Sum",IF($E20&gt;Summary!$B$8,1,""),(IF($C20="Fall",IF($E20&gt;Summary!$B$9,1,""),"")))))))</f>
        <v>1</v>
      </c>
      <c r="H20" s="13">
        <f ca="1">IF($C20="Win",IF($F20&gt;Summary!$C$6,1,""),(IF($C20="Spr",IF($F20&gt;Summary!$C$7,1,""),(IF($C20="Sum",IF($F20&gt;Summary!$C$8,1,""),(IF($C20="Fall",IF($F20&gt;Summary!$C$9,1,""),"")))))))</f>
        <v>1</v>
      </c>
      <c r="I20" s="13">
        <f t="shared" ca="1" si="2"/>
        <v>1</v>
      </c>
      <c r="J20" s="13" t="str">
        <f t="shared" si="3"/>
        <v/>
      </c>
      <c r="K20" s="13" t="str">
        <f t="shared" si="4"/>
        <v/>
      </c>
      <c r="L20" s="13" t="str">
        <f t="shared" si="5"/>
        <v/>
      </c>
      <c r="M20" s="33">
        <f t="shared" ca="1" si="6"/>
        <v>1</v>
      </c>
      <c r="N20" s="13">
        <f ca="1">IF($C20="Win",IF($E20&gt;Summary!$H$6,1,""),(IF($C20="Spr",IF($E20&gt;Summary!$H$7,1,""),(IF($C20="Sum",IF($E20&gt;Summary!$H$8,1,""),(IF($C20="Fall",IF($E20&gt;Summary!$H$9,1,""),"")))))))</f>
        <v>1</v>
      </c>
      <c r="O20" s="13">
        <f ca="1">IF($C20="Win",IF($F20&gt;Summary!$I$6,1,""),(IF($C20="Spr",IF($F20&gt;Summary!$I$7,1,""),(IF($C20="Sum",IF($F20&gt;Summary!$I$8,1,""),(IF($C20="Fall",IF($F20&gt;Summary!$I$9,1,""),"")))))))</f>
        <v>1</v>
      </c>
      <c r="P20" s="13">
        <f t="shared" ca="1" si="1"/>
        <v>1</v>
      </c>
      <c r="Q20" s="13" t="str">
        <f t="shared" si="7"/>
        <v/>
      </c>
      <c r="R20" s="13" t="str">
        <f t="shared" si="8"/>
        <v/>
      </c>
      <c r="S20" s="13" t="str">
        <f t="shared" si="9"/>
        <v/>
      </c>
      <c r="T20" s="33">
        <f t="shared" ca="1" si="10"/>
        <v>1</v>
      </c>
      <c r="U20" s="11">
        <f ca="1">IF($C20="Win",IF($E20&gt;Summary!$N$6,1,""),(IF($C20="Spr",IF($E20&gt;Summary!$N$7,1,""),(IF($C20="Sum",IF($E20&gt;Summary!$N$8,1,""),(IF($C20="Fall",IF($E20&gt;Summary!$N$9,1,""),"")))))))</f>
        <v>1</v>
      </c>
      <c r="V20" s="13">
        <f ca="1">IF($C20="Win",IF($F20&gt;Summary!$O$6,1,""),(IF($C20="Spr",IF($F20&gt;Summary!$O$7,1,""),(IF($C20="Sum",IF($F20&gt;Summary!$O$8,1,""),(IF($C20="Fall",IF($F20&gt;Summary!$O$9,1,""),"")))))))</f>
        <v>1</v>
      </c>
      <c r="W20" s="13">
        <f t="shared" ca="1" si="11"/>
        <v>1</v>
      </c>
      <c r="X20" s="13" t="str">
        <f t="shared" si="12"/>
        <v/>
      </c>
      <c r="Y20" s="13" t="str">
        <f t="shared" si="13"/>
        <v/>
      </c>
      <c r="Z20" s="13" t="str">
        <f t="shared" si="14"/>
        <v/>
      </c>
      <c r="AA20" s="33">
        <f t="shared" ca="1" si="15"/>
        <v>1</v>
      </c>
    </row>
    <row r="21" spans="1:27" x14ac:dyDescent="0.3">
      <c r="A21" s="22">
        <v>1944</v>
      </c>
      <c r="B21">
        <v>2</v>
      </c>
      <c r="C21" s="1" t="s">
        <v>16</v>
      </c>
      <c r="D21" t="str">
        <f t="shared" si="0"/>
        <v>19442Win</v>
      </c>
      <c r="E21" s="25">
        <f ca="1">VLOOKUP($D21,Monthly!$B$1:$H$685,7,FALSE)</f>
        <v>904502</v>
      </c>
      <c r="F21" s="25">
        <f ca="1">VLOOKUP($D21,Monthly!$B$1:$I$685,8,FALSE)</f>
        <v>3777</v>
      </c>
      <c r="G21" s="11">
        <f ca="1">IF($C21="Win",IF($E21&gt;Summary!$B$6,1,""),(IF($C21="Spr",IF($E21&gt;Summary!$B$7,1,""),(IF($C21="Sum",IF($E21&gt;Summary!$B$8,1,""),(IF($C21="Fall",IF($E21&gt;Summary!$B$9,1,""),"")))))))</f>
        <v>1</v>
      </c>
      <c r="H21" s="13">
        <f ca="1">IF($C21="Win",IF($F21&gt;Summary!$C$6,1,""),(IF($C21="Spr",IF($F21&gt;Summary!$C$7,1,""),(IF($C21="Sum",IF($F21&gt;Summary!$C$8,1,""),(IF($C21="Fall",IF($F21&gt;Summary!$C$9,1,""),"")))))))</f>
        <v>1</v>
      </c>
      <c r="I21" s="13">
        <f t="shared" ca="1" si="2"/>
        <v>1</v>
      </c>
      <c r="J21" s="13">
        <f t="shared" ca="1" si="3"/>
        <v>1</v>
      </c>
      <c r="K21" s="13" t="str">
        <f t="shared" si="4"/>
        <v/>
      </c>
      <c r="L21" s="13" t="str">
        <f t="shared" si="5"/>
        <v/>
      </c>
      <c r="M21" s="33" t="str">
        <f t="shared" si="6"/>
        <v/>
      </c>
      <c r="N21" s="13">
        <f ca="1">IF($C21="Win",IF($E21&gt;Summary!$H$6,1,""),(IF($C21="Spr",IF($E21&gt;Summary!$H$7,1,""),(IF($C21="Sum",IF($E21&gt;Summary!$H$8,1,""),(IF($C21="Fall",IF($E21&gt;Summary!$H$9,1,""),"")))))))</f>
        <v>1</v>
      </c>
      <c r="O21" s="13">
        <f ca="1">IF($C21="Win",IF($F21&gt;Summary!$I$6,1,""),(IF($C21="Spr",IF($F21&gt;Summary!$I$7,1,""),(IF($C21="Sum",IF($F21&gt;Summary!$I$8,1,""),(IF($C21="Fall",IF($F21&gt;Summary!$I$9,1,""),"")))))))</f>
        <v>1</v>
      </c>
      <c r="P21" s="13">
        <f t="shared" ca="1" si="1"/>
        <v>1</v>
      </c>
      <c r="Q21" s="13">
        <f t="shared" ca="1" si="7"/>
        <v>1</v>
      </c>
      <c r="R21" s="13" t="str">
        <f t="shared" si="8"/>
        <v/>
      </c>
      <c r="S21" s="13" t="str">
        <f t="shared" si="9"/>
        <v/>
      </c>
      <c r="T21" s="33" t="str">
        <f t="shared" si="10"/>
        <v/>
      </c>
      <c r="U21" s="11">
        <f ca="1">IF($C21="Win",IF($E21&gt;Summary!$N$6,1,""),(IF($C21="Spr",IF($E21&gt;Summary!$N$7,1,""),(IF($C21="Sum",IF($E21&gt;Summary!$N$8,1,""),(IF($C21="Fall",IF($E21&gt;Summary!$N$9,1,""),"")))))))</f>
        <v>1</v>
      </c>
      <c r="V21" s="13">
        <f ca="1">IF($C21="Win",IF($F21&gt;Summary!$O$6,1,""),(IF($C21="Spr",IF($F21&gt;Summary!$O$7,1,""),(IF($C21="Sum",IF($F21&gt;Summary!$O$8,1,""),(IF($C21="Fall",IF($F21&gt;Summary!$O$9,1,""),"")))))))</f>
        <v>1</v>
      </c>
      <c r="W21" s="13">
        <f t="shared" ca="1" si="11"/>
        <v>1</v>
      </c>
      <c r="X21" s="13">
        <f t="shared" ca="1" si="12"/>
        <v>1</v>
      </c>
      <c r="Y21" s="13" t="str">
        <f t="shared" si="13"/>
        <v/>
      </c>
      <c r="Z21" s="13" t="str">
        <f t="shared" si="14"/>
        <v/>
      </c>
      <c r="AA21" s="33" t="str">
        <f t="shared" si="15"/>
        <v/>
      </c>
    </row>
    <row r="22" spans="1:27" x14ac:dyDescent="0.3">
      <c r="A22" s="22">
        <v>1944</v>
      </c>
      <c r="B22">
        <v>5</v>
      </c>
      <c r="C22" s="1" t="s">
        <v>17</v>
      </c>
      <c r="D22" t="str">
        <f t="shared" si="0"/>
        <v>19445Spr</v>
      </c>
      <c r="E22" s="25">
        <f ca="1">VLOOKUP($D22,Monthly!$B$1:$H$685,7,FALSE)</f>
        <v>3539199</v>
      </c>
      <c r="F22" s="25">
        <f ca="1">VLOOKUP($D22,Monthly!$B$1:$I$685,8,FALSE)</f>
        <v>166977</v>
      </c>
      <c r="G22" s="11">
        <f ca="1">IF($C22="Win",IF($E22&gt;Summary!$B$6,1,""),(IF($C22="Spr",IF($E22&gt;Summary!$B$7,1,""),(IF($C22="Sum",IF($E22&gt;Summary!$B$8,1,""),(IF($C22="Fall",IF($E22&gt;Summary!$B$9,1,""),"")))))))</f>
        <v>1</v>
      </c>
      <c r="H22" s="13">
        <f ca="1">IF($C22="Win",IF($F22&gt;Summary!$C$6,1,""),(IF($C22="Spr",IF($F22&gt;Summary!$C$7,1,""),(IF($C22="Sum",IF($F22&gt;Summary!$C$8,1,""),(IF($C22="Fall",IF($F22&gt;Summary!$C$9,1,""),"")))))))</f>
        <v>1</v>
      </c>
      <c r="I22" s="13">
        <f t="shared" ca="1" si="2"/>
        <v>1</v>
      </c>
      <c r="J22" s="13" t="str">
        <f t="shared" si="3"/>
        <v/>
      </c>
      <c r="K22" s="13">
        <f t="shared" ca="1" si="4"/>
        <v>1</v>
      </c>
      <c r="L22" s="13" t="str">
        <f t="shared" si="5"/>
        <v/>
      </c>
      <c r="M22" s="33" t="str">
        <f t="shared" si="6"/>
        <v/>
      </c>
      <c r="N22" s="13">
        <f ca="1">IF($C22="Win",IF($E22&gt;Summary!$H$6,1,""),(IF($C22="Spr",IF($E22&gt;Summary!$H$7,1,""),(IF($C22="Sum",IF($E22&gt;Summary!$H$8,1,""),(IF($C22="Fall",IF($E22&gt;Summary!$H$9,1,""),"")))))))</f>
        <v>1</v>
      </c>
      <c r="O22" s="13">
        <f ca="1">IF($C22="Win",IF($F22&gt;Summary!$I$6,1,""),(IF($C22="Spr",IF($F22&gt;Summary!$I$7,1,""),(IF($C22="Sum",IF($F22&gt;Summary!$I$8,1,""),(IF($C22="Fall",IF($F22&gt;Summary!$I$9,1,""),"")))))))</f>
        <v>1</v>
      </c>
      <c r="P22" s="13">
        <f t="shared" ca="1" si="1"/>
        <v>1</v>
      </c>
      <c r="Q22" s="13" t="str">
        <f t="shared" si="7"/>
        <v/>
      </c>
      <c r="R22" s="13">
        <f t="shared" ca="1" si="8"/>
        <v>1</v>
      </c>
      <c r="S22" s="13" t="str">
        <f t="shared" si="9"/>
        <v/>
      </c>
      <c r="T22" s="33" t="str">
        <f t="shared" si="10"/>
        <v/>
      </c>
      <c r="U22" s="11">
        <f ca="1">IF($C22="Win",IF($E22&gt;Summary!$N$6,1,""),(IF($C22="Spr",IF($E22&gt;Summary!$N$7,1,""),(IF($C22="Sum",IF($E22&gt;Summary!$N$8,1,""),(IF($C22="Fall",IF($E22&gt;Summary!$N$9,1,""),"")))))))</f>
        <v>1</v>
      </c>
      <c r="V22" s="13">
        <f ca="1">IF($C22="Win",IF($F22&gt;Summary!$O$6,1,""),(IF($C22="Spr",IF($F22&gt;Summary!$O$7,1,""),(IF($C22="Sum",IF($F22&gt;Summary!$O$8,1,""),(IF($C22="Fall",IF($F22&gt;Summary!$O$9,1,""),"")))))))</f>
        <v>1</v>
      </c>
      <c r="W22" s="13">
        <f t="shared" ca="1" si="11"/>
        <v>1</v>
      </c>
      <c r="X22" s="13" t="str">
        <f t="shared" si="12"/>
        <v/>
      </c>
      <c r="Y22" s="13">
        <f t="shared" ca="1" si="13"/>
        <v>1</v>
      </c>
      <c r="Z22" s="13" t="str">
        <f t="shared" si="14"/>
        <v/>
      </c>
      <c r="AA22" s="33" t="str">
        <f t="shared" si="15"/>
        <v/>
      </c>
    </row>
    <row r="23" spans="1:27" x14ac:dyDescent="0.3">
      <c r="A23" s="22">
        <v>1944</v>
      </c>
      <c r="B23">
        <v>8</v>
      </c>
      <c r="C23" s="28" t="s">
        <v>18</v>
      </c>
      <c r="D23" t="str">
        <f t="shared" si="0"/>
        <v>19448Sum</v>
      </c>
      <c r="E23" s="25">
        <f ca="1">VLOOKUP($D23,Monthly!$B$1:$H$685,7,FALSE)</f>
        <v>485426</v>
      </c>
      <c r="F23" s="25">
        <f ca="1">VLOOKUP($D23,Monthly!$B$1:$I$685,8,FALSE)</f>
        <v>391</v>
      </c>
      <c r="G23" s="11">
        <f ca="1">IF($C23="Win",IF($E23&gt;Summary!$B$6,1,""),(IF($C23="Spr",IF($E23&gt;Summary!$B$7,1,""),(IF($C23="Sum",IF($E23&gt;Summary!$B$8,1,""),(IF($C23="Fall",IF($E23&gt;Summary!$B$9,1,""),"")))))))</f>
        <v>1</v>
      </c>
      <c r="H23" s="13">
        <f ca="1">IF($C23="Win",IF($F23&gt;Summary!$C$6,1,""),(IF($C23="Spr",IF($F23&gt;Summary!$C$7,1,""),(IF($C23="Sum",IF($F23&gt;Summary!$C$8,1,""),(IF($C23="Fall",IF($F23&gt;Summary!$C$9,1,""),"")))))))</f>
        <v>1</v>
      </c>
      <c r="I23" s="13">
        <f t="shared" ca="1" si="2"/>
        <v>1</v>
      </c>
      <c r="J23" s="13" t="str">
        <f t="shared" si="3"/>
        <v/>
      </c>
      <c r="K23" s="13" t="str">
        <f t="shared" si="4"/>
        <v/>
      </c>
      <c r="L23" s="13">
        <f t="shared" ca="1" si="5"/>
        <v>1</v>
      </c>
      <c r="M23" s="33" t="str">
        <f t="shared" si="6"/>
        <v/>
      </c>
      <c r="N23" s="13">
        <f ca="1">IF($C23="Win",IF($E23&gt;Summary!$H$6,1,""),(IF($C23="Spr",IF($E23&gt;Summary!$H$7,1,""),(IF($C23="Sum",IF($E23&gt;Summary!$H$8,1,""),(IF($C23="Fall",IF($E23&gt;Summary!$H$9,1,""),"")))))))</f>
        <v>1</v>
      </c>
      <c r="O23" s="13">
        <f ca="1">IF($C23="Win",IF($F23&gt;Summary!$I$6,1,""),(IF($C23="Spr",IF($F23&gt;Summary!$I$7,1,""),(IF($C23="Sum",IF($F23&gt;Summary!$I$8,1,""),(IF($C23="Fall",IF($F23&gt;Summary!$I$9,1,""),"")))))))</f>
        <v>1</v>
      </c>
      <c r="P23" s="13">
        <f t="shared" ca="1" si="1"/>
        <v>1</v>
      </c>
      <c r="Q23" s="13" t="str">
        <f t="shared" si="7"/>
        <v/>
      </c>
      <c r="R23" s="13" t="str">
        <f t="shared" si="8"/>
        <v/>
      </c>
      <c r="S23" s="13">
        <f t="shared" ca="1" si="9"/>
        <v>1</v>
      </c>
      <c r="T23" s="33" t="str">
        <f t="shared" si="10"/>
        <v/>
      </c>
      <c r="U23" s="11">
        <f ca="1">IF($C23="Win",IF($E23&gt;Summary!$N$6,1,""),(IF($C23="Spr",IF($E23&gt;Summary!$N$7,1,""),(IF($C23="Sum",IF($E23&gt;Summary!$N$8,1,""),(IF($C23="Fall",IF($E23&gt;Summary!$N$9,1,""),"")))))))</f>
        <v>1</v>
      </c>
      <c r="V23" s="13">
        <f ca="1">IF($C23="Win",IF($F23&gt;Summary!$O$6,1,""),(IF($C23="Spr",IF($F23&gt;Summary!$O$7,1,""),(IF($C23="Sum",IF($F23&gt;Summary!$O$8,1,""),(IF($C23="Fall",IF($F23&gt;Summary!$O$9,1,""),"")))))))</f>
        <v>1</v>
      </c>
      <c r="W23" s="13">
        <f t="shared" ca="1" si="11"/>
        <v>1</v>
      </c>
      <c r="X23" s="13" t="str">
        <f t="shared" si="12"/>
        <v/>
      </c>
      <c r="Y23" s="13" t="str">
        <f t="shared" si="13"/>
        <v/>
      </c>
      <c r="Z23" s="13">
        <f t="shared" ca="1" si="14"/>
        <v>1</v>
      </c>
      <c r="AA23" s="33" t="str">
        <f t="shared" si="15"/>
        <v/>
      </c>
    </row>
    <row r="24" spans="1:27" x14ac:dyDescent="0.3">
      <c r="A24" s="23">
        <v>1944</v>
      </c>
      <c r="B24">
        <v>11</v>
      </c>
      <c r="C24" s="28" t="s">
        <v>6</v>
      </c>
      <c r="D24" t="str">
        <f t="shared" si="0"/>
        <v>194411Fall</v>
      </c>
      <c r="E24" s="25">
        <f ca="1">VLOOKUP($D24,Monthly!$B$1:$H$685,7,FALSE)</f>
        <v>4040</v>
      </c>
      <c r="F24" s="25">
        <f ca="1">VLOOKUP($D24,Monthly!$B$1:$I$685,8,FALSE)</f>
        <v>343</v>
      </c>
      <c r="G24" s="11">
        <f ca="1">IF($C24="Win",IF($E24&gt;Summary!$B$6,1,""),(IF($C24="Spr",IF($E24&gt;Summary!$B$7,1,""),(IF($C24="Sum",IF($E24&gt;Summary!$B$8,1,""),(IF($C24="Fall",IF($E24&gt;Summary!$B$9,1,""),"")))))))</f>
        <v>1</v>
      </c>
      <c r="H24" s="13">
        <f ca="1">IF($C24="Win",IF($F24&gt;Summary!$C$6,1,""),(IF($C24="Spr",IF($F24&gt;Summary!$C$7,1,""),(IF($C24="Sum",IF($F24&gt;Summary!$C$8,1,""),(IF($C24="Fall",IF($F24&gt;Summary!$C$9,1,""),"")))))))</f>
        <v>1</v>
      </c>
      <c r="I24" s="13">
        <f t="shared" ca="1" si="2"/>
        <v>1</v>
      </c>
      <c r="J24" s="13" t="str">
        <f t="shared" si="3"/>
        <v/>
      </c>
      <c r="K24" s="13" t="str">
        <f t="shared" si="4"/>
        <v/>
      </c>
      <c r="L24" s="13" t="str">
        <f t="shared" si="5"/>
        <v/>
      </c>
      <c r="M24" s="33">
        <f t="shared" ca="1" si="6"/>
        <v>1</v>
      </c>
      <c r="N24" s="13">
        <f ca="1">IF($C24="Win",IF($E24&gt;Summary!$H$6,1,""),(IF($C24="Spr",IF($E24&gt;Summary!$H$7,1,""),(IF($C24="Sum",IF($E24&gt;Summary!$H$8,1,""),(IF($C24="Fall",IF($E24&gt;Summary!$H$9,1,""),"")))))))</f>
        <v>1</v>
      </c>
      <c r="O24" s="13">
        <f ca="1">IF($C24="Win",IF($F24&gt;Summary!$I$6,1,""),(IF($C24="Spr",IF($F24&gt;Summary!$I$7,1,""),(IF($C24="Sum",IF($F24&gt;Summary!$I$8,1,""),(IF($C24="Fall",IF($F24&gt;Summary!$I$9,1,""),"")))))))</f>
        <v>1</v>
      </c>
      <c r="P24" s="13">
        <f t="shared" ca="1" si="1"/>
        <v>1</v>
      </c>
      <c r="Q24" s="13" t="str">
        <f t="shared" si="7"/>
        <v/>
      </c>
      <c r="R24" s="13" t="str">
        <f t="shared" si="8"/>
        <v/>
      </c>
      <c r="S24" s="13" t="str">
        <f t="shared" si="9"/>
        <v/>
      </c>
      <c r="T24" s="33">
        <f t="shared" ca="1" si="10"/>
        <v>1</v>
      </c>
      <c r="U24" s="11">
        <f ca="1">IF($C24="Win",IF($E24&gt;Summary!$N$6,1,""),(IF($C24="Spr",IF($E24&gt;Summary!$N$7,1,""),(IF($C24="Sum",IF($E24&gt;Summary!$N$8,1,""),(IF($C24="Fall",IF($E24&gt;Summary!$N$9,1,""),"")))))))</f>
        <v>1</v>
      </c>
      <c r="V24" s="13">
        <f ca="1">IF($C24="Win",IF($F24&gt;Summary!$O$6,1,""),(IF($C24="Spr",IF($F24&gt;Summary!$O$7,1,""),(IF($C24="Sum",IF($F24&gt;Summary!$O$8,1,""),(IF($C24="Fall",IF($F24&gt;Summary!$O$9,1,""),"")))))))</f>
        <v>1</v>
      </c>
      <c r="W24" s="13">
        <f t="shared" ca="1" si="11"/>
        <v>1</v>
      </c>
      <c r="X24" s="13" t="str">
        <f t="shared" si="12"/>
        <v/>
      </c>
      <c r="Y24" s="13" t="str">
        <f t="shared" si="13"/>
        <v/>
      </c>
      <c r="Z24" s="13" t="str">
        <f t="shared" si="14"/>
        <v/>
      </c>
      <c r="AA24" s="33">
        <f t="shared" ca="1" si="15"/>
        <v>1</v>
      </c>
    </row>
    <row r="25" spans="1:27" x14ac:dyDescent="0.3">
      <c r="A25" s="22">
        <v>1945</v>
      </c>
      <c r="B25">
        <v>2</v>
      </c>
      <c r="C25" s="1" t="s">
        <v>16</v>
      </c>
      <c r="D25" t="str">
        <f t="shared" si="0"/>
        <v>19452Win</v>
      </c>
      <c r="E25" s="25">
        <f ca="1">VLOOKUP($D25,Monthly!$B$1:$H$685,7,FALSE)</f>
        <v>1343765</v>
      </c>
      <c r="F25" s="25">
        <f ca="1">VLOOKUP($D25,Monthly!$B$1:$I$685,8,FALSE)</f>
        <v>9358</v>
      </c>
      <c r="G25" s="11">
        <f ca="1">IF($C25="Win",IF($E25&gt;Summary!$B$6,1,""),(IF($C25="Spr",IF($E25&gt;Summary!$B$7,1,""),(IF($C25="Sum",IF($E25&gt;Summary!$B$8,1,""),(IF($C25="Fall",IF($E25&gt;Summary!$B$9,1,""),"")))))))</f>
        <v>1</v>
      </c>
      <c r="H25" s="13">
        <f ca="1">IF($C25="Win",IF($F25&gt;Summary!$C$6,1,""),(IF($C25="Spr",IF($F25&gt;Summary!$C$7,1,""),(IF($C25="Sum",IF($F25&gt;Summary!$C$8,1,""),(IF($C25="Fall",IF($F25&gt;Summary!$C$9,1,""),"")))))))</f>
        <v>1</v>
      </c>
      <c r="I25" s="13">
        <f t="shared" ca="1" si="2"/>
        <v>1</v>
      </c>
      <c r="J25" s="13">
        <f t="shared" ca="1" si="3"/>
        <v>1</v>
      </c>
      <c r="K25" s="13" t="str">
        <f t="shared" si="4"/>
        <v/>
      </c>
      <c r="L25" s="13" t="str">
        <f t="shared" si="5"/>
        <v/>
      </c>
      <c r="M25" s="33" t="str">
        <f t="shared" si="6"/>
        <v/>
      </c>
      <c r="N25" s="13">
        <f ca="1">IF($C25="Win",IF($E25&gt;Summary!$H$6,1,""),(IF($C25="Spr",IF($E25&gt;Summary!$H$7,1,""),(IF($C25="Sum",IF($E25&gt;Summary!$H$8,1,""),(IF($C25="Fall",IF($E25&gt;Summary!$H$9,1,""),"")))))))</f>
        <v>1</v>
      </c>
      <c r="O25" s="13">
        <f ca="1">IF($C25="Win",IF($F25&gt;Summary!$I$6,1,""),(IF($C25="Spr",IF($F25&gt;Summary!$I$7,1,""),(IF($C25="Sum",IF($F25&gt;Summary!$I$8,1,""),(IF($C25="Fall",IF($F25&gt;Summary!$I$9,1,""),"")))))))</f>
        <v>1</v>
      </c>
      <c r="P25" s="13">
        <f t="shared" ca="1" si="1"/>
        <v>1</v>
      </c>
      <c r="Q25" s="13">
        <f t="shared" ca="1" si="7"/>
        <v>1</v>
      </c>
      <c r="R25" s="13" t="str">
        <f t="shared" si="8"/>
        <v/>
      </c>
      <c r="S25" s="13" t="str">
        <f t="shared" si="9"/>
        <v/>
      </c>
      <c r="T25" s="33" t="str">
        <f t="shared" si="10"/>
        <v/>
      </c>
      <c r="U25" s="11">
        <f ca="1">IF($C25="Win",IF($E25&gt;Summary!$N$6,1,""),(IF($C25="Spr",IF($E25&gt;Summary!$N$7,1,""),(IF($C25="Sum",IF($E25&gt;Summary!$N$8,1,""),(IF($C25="Fall",IF($E25&gt;Summary!$N$9,1,""),"")))))))</f>
        <v>1</v>
      </c>
      <c r="V25" s="13">
        <f ca="1">IF($C25="Win",IF($F25&gt;Summary!$O$6,1,""),(IF($C25="Spr",IF($F25&gt;Summary!$O$7,1,""),(IF($C25="Sum",IF($F25&gt;Summary!$O$8,1,""),(IF($C25="Fall",IF($F25&gt;Summary!$O$9,1,""),"")))))))</f>
        <v>1</v>
      </c>
      <c r="W25" s="13">
        <f t="shared" ca="1" si="11"/>
        <v>1</v>
      </c>
      <c r="X25" s="13">
        <f t="shared" ca="1" si="12"/>
        <v>1</v>
      </c>
      <c r="Y25" s="13" t="str">
        <f t="shared" si="13"/>
        <v/>
      </c>
      <c r="Z25" s="13" t="str">
        <f t="shared" si="14"/>
        <v/>
      </c>
      <c r="AA25" s="33" t="str">
        <f t="shared" si="15"/>
        <v/>
      </c>
    </row>
    <row r="26" spans="1:27" x14ac:dyDescent="0.3">
      <c r="A26" s="22">
        <v>1945</v>
      </c>
      <c r="B26">
        <v>5</v>
      </c>
      <c r="C26" s="1" t="s">
        <v>17</v>
      </c>
      <c r="D26" t="str">
        <f t="shared" si="0"/>
        <v>19455Spr</v>
      </c>
      <c r="E26" s="25">
        <f ca="1">VLOOKUP($D26,Monthly!$B$1:$H$685,7,FALSE)</f>
        <v>6098284</v>
      </c>
      <c r="F26" s="25">
        <f ca="1">VLOOKUP($D26,Monthly!$B$1:$I$685,8,FALSE)</f>
        <v>454900</v>
      </c>
      <c r="G26" s="11">
        <f ca="1">IF($C26="Win",IF($E26&gt;Summary!$B$6,1,""),(IF($C26="Spr",IF($E26&gt;Summary!$B$7,1,""),(IF($C26="Sum",IF($E26&gt;Summary!$B$8,1,""),(IF($C26="Fall",IF($E26&gt;Summary!$B$9,1,""),"")))))))</f>
        <v>1</v>
      </c>
      <c r="H26" s="13">
        <f ca="1">IF($C26="Win",IF($F26&gt;Summary!$C$6,1,""),(IF($C26="Spr",IF($F26&gt;Summary!$C$7,1,""),(IF($C26="Sum",IF($F26&gt;Summary!$C$8,1,""),(IF($C26="Fall",IF($F26&gt;Summary!$C$9,1,""),"")))))))</f>
        <v>1</v>
      </c>
      <c r="I26" s="13">
        <f t="shared" ca="1" si="2"/>
        <v>1</v>
      </c>
      <c r="J26" s="13" t="str">
        <f t="shared" si="3"/>
        <v/>
      </c>
      <c r="K26" s="13">
        <f t="shared" ca="1" si="4"/>
        <v>1</v>
      </c>
      <c r="L26" s="13" t="str">
        <f t="shared" si="5"/>
        <v/>
      </c>
      <c r="M26" s="33" t="str">
        <f t="shared" si="6"/>
        <v/>
      </c>
      <c r="N26" s="13">
        <f ca="1">IF($C26="Win",IF($E26&gt;Summary!$H$6,1,""),(IF($C26="Spr",IF($E26&gt;Summary!$H$7,1,""),(IF($C26="Sum",IF($E26&gt;Summary!$H$8,1,""),(IF($C26="Fall",IF($E26&gt;Summary!$H$9,1,""),"")))))))</f>
        <v>1</v>
      </c>
      <c r="O26" s="13">
        <f ca="1">IF($C26="Win",IF($F26&gt;Summary!$I$6,1,""),(IF($C26="Spr",IF($F26&gt;Summary!$I$7,1,""),(IF($C26="Sum",IF($F26&gt;Summary!$I$8,1,""),(IF($C26="Fall",IF($F26&gt;Summary!$I$9,1,""),"")))))))</f>
        <v>1</v>
      </c>
      <c r="P26" s="13">
        <f t="shared" ca="1" si="1"/>
        <v>1</v>
      </c>
      <c r="Q26" s="13" t="str">
        <f t="shared" si="7"/>
        <v/>
      </c>
      <c r="R26" s="13">
        <f t="shared" ca="1" si="8"/>
        <v>1</v>
      </c>
      <c r="S26" s="13" t="str">
        <f t="shared" si="9"/>
        <v/>
      </c>
      <c r="T26" s="33" t="str">
        <f t="shared" si="10"/>
        <v/>
      </c>
      <c r="U26" s="11">
        <f ca="1">IF($C26="Win",IF($E26&gt;Summary!$N$6,1,""),(IF($C26="Spr",IF($E26&gt;Summary!$N$7,1,""),(IF($C26="Sum",IF($E26&gt;Summary!$N$8,1,""),(IF($C26="Fall",IF($E26&gt;Summary!$N$9,1,""),"")))))))</f>
        <v>1</v>
      </c>
      <c r="V26" s="13">
        <f ca="1">IF($C26="Win",IF($F26&gt;Summary!$O$6,1,""),(IF($C26="Spr",IF($F26&gt;Summary!$O$7,1,""),(IF($C26="Sum",IF($F26&gt;Summary!$O$8,1,""),(IF($C26="Fall",IF($F26&gt;Summary!$O$9,1,""),"")))))))</f>
        <v>1</v>
      </c>
      <c r="W26" s="13">
        <f t="shared" ca="1" si="11"/>
        <v>1</v>
      </c>
      <c r="X26" s="13" t="str">
        <f t="shared" si="12"/>
        <v/>
      </c>
      <c r="Y26" s="13">
        <f t="shared" ca="1" si="13"/>
        <v>1</v>
      </c>
      <c r="Z26" s="13" t="str">
        <f t="shared" si="14"/>
        <v/>
      </c>
      <c r="AA26" s="33" t="str">
        <f t="shared" si="15"/>
        <v/>
      </c>
    </row>
    <row r="27" spans="1:27" x14ac:dyDescent="0.3">
      <c r="A27" s="22">
        <v>1945</v>
      </c>
      <c r="B27">
        <v>8</v>
      </c>
      <c r="C27" s="28" t="s">
        <v>18</v>
      </c>
      <c r="D27" t="str">
        <f t="shared" si="0"/>
        <v>19458Sum</v>
      </c>
      <c r="E27" s="25">
        <f ca="1">VLOOKUP($D27,Monthly!$B$1:$H$685,7,FALSE)</f>
        <v>709168</v>
      </c>
      <c r="F27" s="25">
        <f ca="1">VLOOKUP($D27,Monthly!$B$1:$I$685,8,FALSE)</f>
        <v>300</v>
      </c>
      <c r="G27" s="11">
        <f ca="1">IF($C27="Win",IF($E27&gt;Summary!$B$6,1,""),(IF($C27="Spr",IF($E27&gt;Summary!$B$7,1,""),(IF($C27="Sum",IF($E27&gt;Summary!$B$8,1,""),(IF($C27="Fall",IF($E27&gt;Summary!$B$9,1,""),"")))))))</f>
        <v>1</v>
      </c>
      <c r="H27" s="13">
        <f ca="1">IF($C27="Win",IF($F27&gt;Summary!$C$6,1,""),(IF($C27="Spr",IF($F27&gt;Summary!$C$7,1,""),(IF($C27="Sum",IF($F27&gt;Summary!$C$8,1,""),(IF($C27="Fall",IF($F27&gt;Summary!$C$9,1,""),"")))))))</f>
        <v>1</v>
      </c>
      <c r="I27" s="13">
        <f t="shared" ca="1" si="2"/>
        <v>1</v>
      </c>
      <c r="J27" s="13" t="str">
        <f t="shared" si="3"/>
        <v/>
      </c>
      <c r="K27" s="13" t="str">
        <f t="shared" si="4"/>
        <v/>
      </c>
      <c r="L27" s="13">
        <f t="shared" ca="1" si="5"/>
        <v>1</v>
      </c>
      <c r="M27" s="33" t="str">
        <f t="shared" si="6"/>
        <v/>
      </c>
      <c r="N27" s="13">
        <f ca="1">IF($C27="Win",IF($E27&gt;Summary!$H$6,1,""),(IF($C27="Spr",IF($E27&gt;Summary!$H$7,1,""),(IF($C27="Sum",IF($E27&gt;Summary!$H$8,1,""),(IF($C27="Fall",IF($E27&gt;Summary!$H$9,1,""),"")))))))</f>
        <v>1</v>
      </c>
      <c r="O27" s="13">
        <f ca="1">IF($C27="Win",IF($F27&gt;Summary!$I$6,1,""),(IF($C27="Spr",IF($F27&gt;Summary!$I$7,1,""),(IF($C27="Sum",IF($F27&gt;Summary!$I$8,1,""),(IF($C27="Fall",IF($F27&gt;Summary!$I$9,1,""),"")))))))</f>
        <v>1</v>
      </c>
      <c r="P27" s="13">
        <f t="shared" ca="1" si="1"/>
        <v>1</v>
      </c>
      <c r="Q27" s="13" t="str">
        <f t="shared" si="7"/>
        <v/>
      </c>
      <c r="R27" s="13" t="str">
        <f t="shared" si="8"/>
        <v/>
      </c>
      <c r="S27" s="13">
        <f t="shared" ca="1" si="9"/>
        <v>1</v>
      </c>
      <c r="T27" s="33" t="str">
        <f t="shared" si="10"/>
        <v/>
      </c>
      <c r="U27" s="11">
        <f ca="1">IF($C27="Win",IF($E27&gt;Summary!$N$6,1,""),(IF($C27="Spr",IF($E27&gt;Summary!$N$7,1,""),(IF($C27="Sum",IF($E27&gt;Summary!$N$8,1,""),(IF($C27="Fall",IF($E27&gt;Summary!$N$9,1,""),"")))))))</f>
        <v>1</v>
      </c>
      <c r="V27" s="13">
        <f ca="1">IF($C27="Win",IF($F27&gt;Summary!$O$6,1,""),(IF($C27="Spr",IF($F27&gt;Summary!$O$7,1,""),(IF($C27="Sum",IF($F27&gt;Summary!$O$8,1,""),(IF($C27="Fall",IF($F27&gt;Summary!$O$9,1,""),"")))))))</f>
        <v>1</v>
      </c>
      <c r="W27" s="13">
        <f t="shared" ca="1" si="11"/>
        <v>1</v>
      </c>
      <c r="X27" s="13" t="str">
        <f t="shared" si="12"/>
        <v/>
      </c>
      <c r="Y27" s="13" t="str">
        <f t="shared" si="13"/>
        <v/>
      </c>
      <c r="Z27" s="13">
        <f t="shared" ca="1" si="14"/>
        <v>1</v>
      </c>
      <c r="AA27" s="33" t="str">
        <f t="shared" si="15"/>
        <v/>
      </c>
    </row>
    <row r="28" spans="1:27" x14ac:dyDescent="0.3">
      <c r="A28" s="23">
        <v>1945</v>
      </c>
      <c r="B28">
        <v>11</v>
      </c>
      <c r="C28" s="28" t="s">
        <v>6</v>
      </c>
      <c r="D28" t="str">
        <f t="shared" si="0"/>
        <v>194511Fall</v>
      </c>
      <c r="E28" s="25">
        <f ca="1">VLOOKUP($D28,Monthly!$B$1:$H$685,7,FALSE)</f>
        <v>45832</v>
      </c>
      <c r="F28" s="25">
        <f ca="1">VLOOKUP($D28,Monthly!$B$1:$I$685,8,FALSE)</f>
        <v>1613</v>
      </c>
      <c r="G28" s="11">
        <f ca="1">IF($C28="Win",IF($E28&gt;Summary!$B$6,1,""),(IF($C28="Spr",IF($E28&gt;Summary!$B$7,1,""),(IF($C28="Sum",IF($E28&gt;Summary!$B$8,1,""),(IF($C28="Fall",IF($E28&gt;Summary!$B$9,1,""),"")))))))</f>
        <v>1</v>
      </c>
      <c r="H28" s="13">
        <f ca="1">IF($C28="Win",IF($F28&gt;Summary!$C$6,1,""),(IF($C28="Spr",IF($F28&gt;Summary!$C$7,1,""),(IF($C28="Sum",IF($F28&gt;Summary!$C$8,1,""),(IF($C28="Fall",IF($F28&gt;Summary!$C$9,1,""),"")))))))</f>
        <v>1</v>
      </c>
      <c r="I28" s="13">
        <f t="shared" ca="1" si="2"/>
        <v>1</v>
      </c>
      <c r="J28" s="13" t="str">
        <f t="shared" si="3"/>
        <v/>
      </c>
      <c r="K28" s="13" t="str">
        <f t="shared" si="4"/>
        <v/>
      </c>
      <c r="L28" s="13" t="str">
        <f t="shared" si="5"/>
        <v/>
      </c>
      <c r="M28" s="33">
        <f t="shared" ca="1" si="6"/>
        <v>1</v>
      </c>
      <c r="N28" s="13">
        <f ca="1">IF($C28="Win",IF($E28&gt;Summary!$H$6,1,""),(IF($C28="Spr",IF($E28&gt;Summary!$H$7,1,""),(IF($C28="Sum",IF($E28&gt;Summary!$H$8,1,""),(IF($C28="Fall",IF($E28&gt;Summary!$H$9,1,""),"")))))))</f>
        <v>1</v>
      </c>
      <c r="O28" s="13">
        <f ca="1">IF($C28="Win",IF($F28&gt;Summary!$I$6,1,""),(IF($C28="Spr",IF($F28&gt;Summary!$I$7,1,""),(IF($C28="Sum",IF($F28&gt;Summary!$I$8,1,""),(IF($C28="Fall",IF($F28&gt;Summary!$I$9,1,""),"")))))))</f>
        <v>1</v>
      </c>
      <c r="P28" s="13">
        <f t="shared" ca="1" si="1"/>
        <v>1</v>
      </c>
      <c r="Q28" s="13" t="str">
        <f t="shared" si="7"/>
        <v/>
      </c>
      <c r="R28" s="13" t="str">
        <f t="shared" si="8"/>
        <v/>
      </c>
      <c r="S28" s="13" t="str">
        <f t="shared" si="9"/>
        <v/>
      </c>
      <c r="T28" s="33">
        <f t="shared" ca="1" si="10"/>
        <v>1</v>
      </c>
      <c r="U28" s="11">
        <f ca="1">IF($C28="Win",IF($E28&gt;Summary!$N$6,1,""),(IF($C28="Spr",IF($E28&gt;Summary!$N$7,1,""),(IF($C28="Sum",IF($E28&gt;Summary!$N$8,1,""),(IF($C28="Fall",IF($E28&gt;Summary!$N$9,1,""),"")))))))</f>
        <v>1</v>
      </c>
      <c r="V28" s="13">
        <f ca="1">IF($C28="Win",IF($F28&gt;Summary!$O$6,1,""),(IF($C28="Spr",IF($F28&gt;Summary!$O$7,1,""),(IF($C28="Sum",IF($F28&gt;Summary!$O$8,1,""),(IF($C28="Fall",IF($F28&gt;Summary!$O$9,1,""),"")))))))</f>
        <v>1</v>
      </c>
      <c r="W28" s="13">
        <f t="shared" ca="1" si="11"/>
        <v>1</v>
      </c>
      <c r="X28" s="13" t="str">
        <f t="shared" si="12"/>
        <v/>
      </c>
      <c r="Y28" s="13" t="str">
        <f t="shared" si="13"/>
        <v/>
      </c>
      <c r="Z28" s="13" t="str">
        <f t="shared" si="14"/>
        <v/>
      </c>
      <c r="AA28" s="33">
        <f t="shared" ca="1" si="15"/>
        <v>1</v>
      </c>
    </row>
    <row r="29" spans="1:27" x14ac:dyDescent="0.3">
      <c r="A29" s="22">
        <v>1946</v>
      </c>
      <c r="B29">
        <v>2</v>
      </c>
      <c r="C29" s="1" t="s">
        <v>16</v>
      </c>
      <c r="D29" t="str">
        <f t="shared" si="0"/>
        <v>19462Win</v>
      </c>
      <c r="E29" s="25">
        <f ca="1">VLOOKUP($D29,Monthly!$B$1:$H$685,7,FALSE)</f>
        <v>1887881</v>
      </c>
      <c r="F29" s="25">
        <f ca="1">VLOOKUP($D29,Monthly!$B$1:$I$685,8,FALSE)</f>
        <v>217154</v>
      </c>
      <c r="G29" s="11">
        <f ca="1">IF($C29="Win",IF($E29&gt;Summary!$B$6,1,""),(IF($C29="Spr",IF($E29&gt;Summary!$B$7,1,""),(IF($C29="Sum",IF($E29&gt;Summary!$B$8,1,""),(IF($C29="Fall",IF($E29&gt;Summary!$B$9,1,""),"")))))))</f>
        <v>1</v>
      </c>
      <c r="H29" s="13">
        <f ca="1">IF($C29="Win",IF($F29&gt;Summary!$C$6,1,""),(IF($C29="Spr",IF($F29&gt;Summary!$C$7,1,""),(IF($C29="Sum",IF($F29&gt;Summary!$C$8,1,""),(IF($C29="Fall",IF($F29&gt;Summary!$C$9,1,""),"")))))))</f>
        <v>1</v>
      </c>
      <c r="I29" s="13">
        <f t="shared" ca="1" si="2"/>
        <v>1</v>
      </c>
      <c r="J29" s="13">
        <f t="shared" ca="1" si="3"/>
        <v>1</v>
      </c>
      <c r="K29" s="13" t="str">
        <f t="shared" si="4"/>
        <v/>
      </c>
      <c r="L29" s="13" t="str">
        <f t="shared" si="5"/>
        <v/>
      </c>
      <c r="M29" s="33" t="str">
        <f t="shared" si="6"/>
        <v/>
      </c>
      <c r="N29" s="13">
        <f ca="1">IF($C29="Win",IF($E29&gt;Summary!$H$6,1,""),(IF($C29="Spr",IF($E29&gt;Summary!$H$7,1,""),(IF($C29="Sum",IF($E29&gt;Summary!$H$8,1,""),(IF($C29="Fall",IF($E29&gt;Summary!$H$9,1,""),"")))))))</f>
        <v>1</v>
      </c>
      <c r="O29" s="13">
        <f ca="1">IF($C29="Win",IF($F29&gt;Summary!$I$6,1,""),(IF($C29="Spr",IF($F29&gt;Summary!$I$7,1,""),(IF($C29="Sum",IF($F29&gt;Summary!$I$8,1,""),(IF($C29="Fall",IF($F29&gt;Summary!$I$9,1,""),"")))))))</f>
        <v>1</v>
      </c>
      <c r="P29" s="13">
        <f t="shared" ca="1" si="1"/>
        <v>1</v>
      </c>
      <c r="Q29" s="13">
        <f t="shared" ca="1" si="7"/>
        <v>1</v>
      </c>
      <c r="R29" s="13" t="str">
        <f t="shared" si="8"/>
        <v/>
      </c>
      <c r="S29" s="13" t="str">
        <f t="shared" si="9"/>
        <v/>
      </c>
      <c r="T29" s="33" t="str">
        <f t="shared" si="10"/>
        <v/>
      </c>
      <c r="U29" s="11">
        <f ca="1">IF($C29="Win",IF($E29&gt;Summary!$N$6,1,""),(IF($C29="Spr",IF($E29&gt;Summary!$N$7,1,""),(IF($C29="Sum",IF($E29&gt;Summary!$N$8,1,""),(IF($C29="Fall",IF($E29&gt;Summary!$N$9,1,""),"")))))))</f>
        <v>1</v>
      </c>
      <c r="V29" s="13">
        <f ca="1">IF($C29="Win",IF($F29&gt;Summary!$O$6,1,""),(IF($C29="Spr",IF($F29&gt;Summary!$O$7,1,""),(IF($C29="Sum",IF($F29&gt;Summary!$O$8,1,""),(IF($C29="Fall",IF($F29&gt;Summary!$O$9,1,""),"")))))))</f>
        <v>1</v>
      </c>
      <c r="W29" s="13">
        <f t="shared" ca="1" si="11"/>
        <v>1</v>
      </c>
      <c r="X29" s="13">
        <f t="shared" ca="1" si="12"/>
        <v>1</v>
      </c>
      <c r="Y29" s="13" t="str">
        <f t="shared" si="13"/>
        <v/>
      </c>
      <c r="Z29" s="13" t="str">
        <f t="shared" si="14"/>
        <v/>
      </c>
      <c r="AA29" s="33" t="str">
        <f t="shared" si="15"/>
        <v/>
      </c>
    </row>
    <row r="30" spans="1:27" x14ac:dyDescent="0.3">
      <c r="A30" s="22">
        <v>1946</v>
      </c>
      <c r="B30">
        <v>5</v>
      </c>
      <c r="C30" s="1" t="s">
        <v>17</v>
      </c>
      <c r="D30" t="str">
        <f t="shared" si="0"/>
        <v>19465Spr</v>
      </c>
      <c r="E30" s="25">
        <f ca="1">VLOOKUP($D30,Monthly!$B$1:$H$685,7,FALSE)</f>
        <v>2498141</v>
      </c>
      <c r="F30" s="25">
        <f ca="1">VLOOKUP($D30,Monthly!$B$1:$I$685,8,FALSE)</f>
        <v>154898</v>
      </c>
      <c r="G30" s="11">
        <f ca="1">IF($C30="Win",IF($E30&gt;Summary!$B$6,1,""),(IF($C30="Spr",IF($E30&gt;Summary!$B$7,1,""),(IF($C30="Sum",IF($E30&gt;Summary!$B$8,1,""),(IF($C30="Fall",IF($E30&gt;Summary!$B$9,1,""),"")))))))</f>
        <v>1</v>
      </c>
      <c r="H30" s="13">
        <f ca="1">IF($C30="Win",IF($F30&gt;Summary!$C$6,1,""),(IF($C30="Spr",IF($F30&gt;Summary!$C$7,1,""),(IF($C30="Sum",IF($F30&gt;Summary!$C$8,1,""),(IF($C30="Fall",IF($F30&gt;Summary!$C$9,1,""),"")))))))</f>
        <v>1</v>
      </c>
      <c r="I30" s="13">
        <f t="shared" ca="1" si="2"/>
        <v>1</v>
      </c>
      <c r="J30" s="13" t="str">
        <f t="shared" si="3"/>
        <v/>
      </c>
      <c r="K30" s="13">
        <f t="shared" ca="1" si="4"/>
        <v>1</v>
      </c>
      <c r="L30" s="13" t="str">
        <f t="shared" si="5"/>
        <v/>
      </c>
      <c r="M30" s="33" t="str">
        <f t="shared" si="6"/>
        <v/>
      </c>
      <c r="N30" s="13">
        <f ca="1">IF($C30="Win",IF($E30&gt;Summary!$H$6,1,""),(IF($C30="Spr",IF($E30&gt;Summary!$H$7,1,""),(IF($C30="Sum",IF($E30&gt;Summary!$H$8,1,""),(IF($C30="Fall",IF($E30&gt;Summary!$H$9,1,""),"")))))))</f>
        <v>1</v>
      </c>
      <c r="O30" s="13">
        <f ca="1">IF($C30="Win",IF($F30&gt;Summary!$I$6,1,""),(IF($C30="Spr",IF($F30&gt;Summary!$I$7,1,""),(IF($C30="Sum",IF($F30&gt;Summary!$I$8,1,""),(IF($C30="Fall",IF($F30&gt;Summary!$I$9,1,""),"")))))))</f>
        <v>1</v>
      </c>
      <c r="P30" s="13">
        <f t="shared" ca="1" si="1"/>
        <v>1</v>
      </c>
      <c r="Q30" s="13" t="str">
        <f t="shared" si="7"/>
        <v/>
      </c>
      <c r="R30" s="13">
        <f t="shared" ca="1" si="8"/>
        <v>1</v>
      </c>
      <c r="S30" s="13" t="str">
        <f t="shared" si="9"/>
        <v/>
      </c>
      <c r="T30" s="33" t="str">
        <f t="shared" si="10"/>
        <v/>
      </c>
      <c r="U30" s="11">
        <f ca="1">IF($C30="Win",IF($E30&gt;Summary!$N$6,1,""),(IF($C30="Spr",IF($E30&gt;Summary!$N$7,1,""),(IF($C30="Sum",IF($E30&gt;Summary!$N$8,1,""),(IF($C30="Fall",IF($E30&gt;Summary!$N$9,1,""),"")))))))</f>
        <v>1</v>
      </c>
      <c r="V30" s="13">
        <f ca="1">IF($C30="Win",IF($F30&gt;Summary!$O$6,1,""),(IF($C30="Spr",IF($F30&gt;Summary!$O$7,1,""),(IF($C30="Sum",IF($F30&gt;Summary!$O$8,1,""),(IF($C30="Fall",IF($F30&gt;Summary!$O$9,1,""),"")))))))</f>
        <v>1</v>
      </c>
      <c r="W30" s="13">
        <f t="shared" ca="1" si="11"/>
        <v>1</v>
      </c>
      <c r="X30" s="13" t="str">
        <f t="shared" si="12"/>
        <v/>
      </c>
      <c r="Y30" s="13">
        <f t="shared" ca="1" si="13"/>
        <v>1</v>
      </c>
      <c r="Z30" s="13" t="str">
        <f t="shared" si="14"/>
        <v/>
      </c>
      <c r="AA30" s="33" t="str">
        <f t="shared" si="15"/>
        <v/>
      </c>
    </row>
    <row r="31" spans="1:27" x14ac:dyDescent="0.3">
      <c r="A31" s="22">
        <v>1946</v>
      </c>
      <c r="B31">
        <v>8</v>
      </c>
      <c r="C31" s="28" t="s">
        <v>18</v>
      </c>
      <c r="D31" t="str">
        <f t="shared" si="0"/>
        <v>19468Sum</v>
      </c>
      <c r="E31" s="25">
        <f ca="1">VLOOKUP($D31,Monthly!$B$1:$H$685,7,FALSE)</f>
        <v>1241418</v>
      </c>
      <c r="F31" s="25">
        <f ca="1">VLOOKUP($D31,Monthly!$B$1:$I$685,8,FALSE)</f>
        <v>516</v>
      </c>
      <c r="G31" s="11">
        <f ca="1">IF($C31="Win",IF($E31&gt;Summary!$B$6,1,""),(IF($C31="Spr",IF($E31&gt;Summary!$B$7,1,""),(IF($C31="Sum",IF($E31&gt;Summary!$B$8,1,""),(IF($C31="Fall",IF($E31&gt;Summary!$B$9,1,""),"")))))))</f>
        <v>1</v>
      </c>
      <c r="H31" s="13">
        <f ca="1">IF($C31="Win",IF($F31&gt;Summary!$C$6,1,""),(IF($C31="Spr",IF($F31&gt;Summary!$C$7,1,""),(IF($C31="Sum",IF($F31&gt;Summary!$C$8,1,""),(IF($C31="Fall",IF($F31&gt;Summary!$C$9,1,""),"")))))))</f>
        <v>1</v>
      </c>
      <c r="I31" s="13">
        <f t="shared" ca="1" si="2"/>
        <v>1</v>
      </c>
      <c r="J31" s="13" t="str">
        <f t="shared" si="3"/>
        <v/>
      </c>
      <c r="K31" s="13" t="str">
        <f t="shared" si="4"/>
        <v/>
      </c>
      <c r="L31" s="13">
        <f t="shared" ca="1" si="5"/>
        <v>1</v>
      </c>
      <c r="M31" s="33" t="str">
        <f t="shared" si="6"/>
        <v/>
      </c>
      <c r="N31" s="13">
        <f ca="1">IF($C31="Win",IF($E31&gt;Summary!$H$6,1,""),(IF($C31="Spr",IF($E31&gt;Summary!$H$7,1,""),(IF($C31="Sum",IF($E31&gt;Summary!$H$8,1,""),(IF($C31="Fall",IF($E31&gt;Summary!$H$9,1,""),"")))))))</f>
        <v>1</v>
      </c>
      <c r="O31" s="13">
        <f ca="1">IF($C31="Win",IF($F31&gt;Summary!$I$6,1,""),(IF($C31="Spr",IF($F31&gt;Summary!$I$7,1,""),(IF($C31="Sum",IF($F31&gt;Summary!$I$8,1,""),(IF($C31="Fall",IF($F31&gt;Summary!$I$9,1,""),"")))))))</f>
        <v>1</v>
      </c>
      <c r="P31" s="13">
        <f t="shared" ca="1" si="1"/>
        <v>1</v>
      </c>
      <c r="Q31" s="13" t="str">
        <f t="shared" si="7"/>
        <v/>
      </c>
      <c r="R31" s="13" t="str">
        <f t="shared" si="8"/>
        <v/>
      </c>
      <c r="S31" s="13">
        <f t="shared" ca="1" si="9"/>
        <v>1</v>
      </c>
      <c r="T31" s="33" t="str">
        <f t="shared" si="10"/>
        <v/>
      </c>
      <c r="U31" s="11">
        <f ca="1">IF($C31="Win",IF($E31&gt;Summary!$N$6,1,""),(IF($C31="Spr",IF($E31&gt;Summary!$N$7,1,""),(IF($C31="Sum",IF($E31&gt;Summary!$N$8,1,""),(IF($C31="Fall",IF($E31&gt;Summary!$N$9,1,""),"")))))))</f>
        <v>1</v>
      </c>
      <c r="V31" s="13">
        <f ca="1">IF($C31="Win",IF($F31&gt;Summary!$O$6,1,""),(IF($C31="Spr",IF($F31&gt;Summary!$O$7,1,""),(IF($C31="Sum",IF($F31&gt;Summary!$O$8,1,""),(IF($C31="Fall",IF($F31&gt;Summary!$O$9,1,""),"")))))))</f>
        <v>1</v>
      </c>
      <c r="W31" s="13">
        <f t="shared" ca="1" si="11"/>
        <v>1</v>
      </c>
      <c r="X31" s="13" t="str">
        <f t="shared" si="12"/>
        <v/>
      </c>
      <c r="Y31" s="13" t="str">
        <f t="shared" si="13"/>
        <v/>
      </c>
      <c r="Z31" s="13">
        <f t="shared" ca="1" si="14"/>
        <v>1</v>
      </c>
      <c r="AA31" s="33" t="str">
        <f t="shared" si="15"/>
        <v/>
      </c>
    </row>
    <row r="32" spans="1:27" x14ac:dyDescent="0.3">
      <c r="A32" s="23">
        <v>1946</v>
      </c>
      <c r="B32">
        <v>11</v>
      </c>
      <c r="C32" s="28" t="s">
        <v>6</v>
      </c>
      <c r="D32" t="str">
        <f t="shared" si="0"/>
        <v>194611Fall</v>
      </c>
      <c r="E32" s="25">
        <f ca="1">VLOOKUP($D32,Monthly!$B$1:$H$685,7,FALSE)</f>
        <v>1202616</v>
      </c>
      <c r="F32" s="25">
        <f ca="1">VLOOKUP($D32,Monthly!$B$1:$I$685,8,FALSE)</f>
        <v>582</v>
      </c>
      <c r="G32" s="11">
        <f ca="1">IF($C32="Win",IF($E32&gt;Summary!$B$6,1,""),(IF($C32="Spr",IF($E32&gt;Summary!$B$7,1,""),(IF($C32="Sum",IF($E32&gt;Summary!$B$8,1,""),(IF($C32="Fall",IF($E32&gt;Summary!$B$9,1,""),"")))))))</f>
        <v>1</v>
      </c>
      <c r="H32" s="13">
        <f ca="1">IF($C32="Win",IF($F32&gt;Summary!$C$6,1,""),(IF($C32="Spr",IF($F32&gt;Summary!$C$7,1,""),(IF($C32="Sum",IF($F32&gt;Summary!$C$8,1,""),(IF($C32="Fall",IF($F32&gt;Summary!$C$9,1,""),"")))))))</f>
        <v>1</v>
      </c>
      <c r="I32" s="13">
        <f t="shared" ca="1" si="2"/>
        <v>1</v>
      </c>
      <c r="J32" s="13" t="str">
        <f t="shared" si="3"/>
        <v/>
      </c>
      <c r="K32" s="13" t="str">
        <f t="shared" si="4"/>
        <v/>
      </c>
      <c r="L32" s="13" t="str">
        <f t="shared" si="5"/>
        <v/>
      </c>
      <c r="M32" s="33">
        <f t="shared" ca="1" si="6"/>
        <v>1</v>
      </c>
      <c r="N32" s="13">
        <f ca="1">IF($C32="Win",IF($E32&gt;Summary!$H$6,1,""),(IF($C32="Spr",IF($E32&gt;Summary!$H$7,1,""),(IF($C32="Sum",IF($E32&gt;Summary!$H$8,1,""),(IF($C32="Fall",IF($E32&gt;Summary!$H$9,1,""),"")))))))</f>
        <v>1</v>
      </c>
      <c r="O32" s="13">
        <f ca="1">IF($C32="Win",IF($F32&gt;Summary!$I$6,1,""),(IF($C32="Spr",IF($F32&gt;Summary!$I$7,1,""),(IF($C32="Sum",IF($F32&gt;Summary!$I$8,1,""),(IF($C32="Fall",IF($F32&gt;Summary!$I$9,1,""),"")))))))</f>
        <v>1</v>
      </c>
      <c r="P32" s="13">
        <f t="shared" ca="1" si="1"/>
        <v>1</v>
      </c>
      <c r="Q32" s="13" t="str">
        <f t="shared" si="7"/>
        <v/>
      </c>
      <c r="R32" s="13" t="str">
        <f t="shared" si="8"/>
        <v/>
      </c>
      <c r="S32" s="13" t="str">
        <f t="shared" si="9"/>
        <v/>
      </c>
      <c r="T32" s="33">
        <f t="shared" ca="1" si="10"/>
        <v>1</v>
      </c>
      <c r="U32" s="11">
        <f ca="1">IF($C32="Win",IF($E32&gt;Summary!$N$6,1,""),(IF($C32="Spr",IF($E32&gt;Summary!$N$7,1,""),(IF($C32="Sum",IF($E32&gt;Summary!$N$8,1,""),(IF($C32="Fall",IF($E32&gt;Summary!$N$9,1,""),"")))))))</f>
        <v>1</v>
      </c>
      <c r="V32" s="13">
        <f ca="1">IF($C32="Win",IF($F32&gt;Summary!$O$6,1,""),(IF($C32="Spr",IF($F32&gt;Summary!$O$7,1,""),(IF($C32="Sum",IF($F32&gt;Summary!$O$8,1,""),(IF($C32="Fall",IF($F32&gt;Summary!$O$9,1,""),"")))))))</f>
        <v>1</v>
      </c>
      <c r="W32" s="13">
        <f t="shared" ca="1" si="11"/>
        <v>1</v>
      </c>
      <c r="X32" s="13" t="str">
        <f t="shared" si="12"/>
        <v/>
      </c>
      <c r="Y32" s="13" t="str">
        <f t="shared" si="13"/>
        <v/>
      </c>
      <c r="Z32" s="13" t="str">
        <f t="shared" si="14"/>
        <v/>
      </c>
      <c r="AA32" s="33">
        <f t="shared" ca="1" si="15"/>
        <v>1</v>
      </c>
    </row>
    <row r="33" spans="1:27" x14ac:dyDescent="0.3">
      <c r="A33" s="22">
        <v>1947</v>
      </c>
      <c r="B33">
        <v>2</v>
      </c>
      <c r="C33" s="1" t="s">
        <v>16</v>
      </c>
      <c r="D33" t="str">
        <f t="shared" si="0"/>
        <v>19472Win</v>
      </c>
      <c r="E33" s="25">
        <f ca="1">VLOOKUP($D33,Monthly!$B$1:$H$685,7,FALSE)</f>
        <v>1705693</v>
      </c>
      <c r="F33" s="25">
        <f ca="1">VLOOKUP($D33,Monthly!$B$1:$I$685,8,FALSE)</f>
        <v>129475</v>
      </c>
      <c r="G33" s="11">
        <f ca="1">IF($C33="Win",IF($E33&gt;Summary!$B$6,1,""),(IF($C33="Spr",IF($E33&gt;Summary!$B$7,1,""),(IF($C33="Sum",IF($E33&gt;Summary!$B$8,1,""),(IF($C33="Fall",IF($E33&gt;Summary!$B$9,1,""),"")))))))</f>
        <v>1</v>
      </c>
      <c r="H33" s="13">
        <f ca="1">IF($C33="Win",IF($F33&gt;Summary!$C$6,1,""),(IF($C33="Spr",IF($F33&gt;Summary!$C$7,1,""),(IF($C33="Sum",IF($F33&gt;Summary!$C$8,1,""),(IF($C33="Fall",IF($F33&gt;Summary!$C$9,1,""),"")))))))</f>
        <v>1</v>
      </c>
      <c r="I33" s="13">
        <f t="shared" ca="1" si="2"/>
        <v>1</v>
      </c>
      <c r="J33" s="13">
        <f t="shared" ca="1" si="3"/>
        <v>1</v>
      </c>
      <c r="K33" s="13" t="str">
        <f t="shared" si="4"/>
        <v/>
      </c>
      <c r="L33" s="13" t="str">
        <f t="shared" si="5"/>
        <v/>
      </c>
      <c r="M33" s="33" t="str">
        <f t="shared" si="6"/>
        <v/>
      </c>
      <c r="N33" s="13">
        <f ca="1">IF($C33="Win",IF($E33&gt;Summary!$H$6,1,""),(IF($C33="Spr",IF($E33&gt;Summary!$H$7,1,""),(IF($C33="Sum",IF($E33&gt;Summary!$H$8,1,""),(IF($C33="Fall",IF($E33&gt;Summary!$H$9,1,""),"")))))))</f>
        <v>1</v>
      </c>
      <c r="O33" s="13">
        <f ca="1">IF($C33="Win",IF($F33&gt;Summary!$I$6,1,""),(IF($C33="Spr",IF($F33&gt;Summary!$I$7,1,""),(IF($C33="Sum",IF($F33&gt;Summary!$I$8,1,""),(IF($C33="Fall",IF($F33&gt;Summary!$I$9,1,""),"")))))))</f>
        <v>1</v>
      </c>
      <c r="P33" s="13">
        <f t="shared" ca="1" si="1"/>
        <v>1</v>
      </c>
      <c r="Q33" s="13">
        <f t="shared" ca="1" si="7"/>
        <v>1</v>
      </c>
      <c r="R33" s="13" t="str">
        <f t="shared" si="8"/>
        <v/>
      </c>
      <c r="S33" s="13" t="str">
        <f t="shared" si="9"/>
        <v/>
      </c>
      <c r="T33" s="33" t="str">
        <f t="shared" si="10"/>
        <v/>
      </c>
      <c r="U33" s="11">
        <f ca="1">IF($C33="Win",IF($E33&gt;Summary!$N$6,1,""),(IF($C33="Spr",IF($E33&gt;Summary!$N$7,1,""),(IF($C33="Sum",IF($E33&gt;Summary!$N$8,1,""),(IF($C33="Fall",IF($E33&gt;Summary!$N$9,1,""),"")))))))</f>
        <v>1</v>
      </c>
      <c r="V33" s="13">
        <f ca="1">IF($C33="Win",IF($F33&gt;Summary!$O$6,1,""),(IF($C33="Spr",IF($F33&gt;Summary!$O$7,1,""),(IF($C33="Sum",IF($F33&gt;Summary!$O$8,1,""),(IF($C33="Fall",IF($F33&gt;Summary!$O$9,1,""),"")))))))</f>
        <v>1</v>
      </c>
      <c r="W33" s="13">
        <f t="shared" ca="1" si="11"/>
        <v>1</v>
      </c>
      <c r="X33" s="13">
        <f t="shared" ca="1" si="12"/>
        <v>1</v>
      </c>
      <c r="Y33" s="13" t="str">
        <f t="shared" si="13"/>
        <v/>
      </c>
      <c r="Z33" s="13" t="str">
        <f t="shared" si="14"/>
        <v/>
      </c>
      <c r="AA33" s="33" t="str">
        <f t="shared" si="15"/>
        <v/>
      </c>
    </row>
    <row r="34" spans="1:27" x14ac:dyDescent="0.3">
      <c r="A34" s="22">
        <v>1947</v>
      </c>
      <c r="B34">
        <v>5</v>
      </c>
      <c r="C34" s="1" t="s">
        <v>17</v>
      </c>
      <c r="D34" t="str">
        <f t="shared" si="0"/>
        <v>19475Spr</v>
      </c>
      <c r="E34" s="25">
        <f ca="1">VLOOKUP($D34,Monthly!$B$1:$H$685,7,FALSE)</f>
        <v>1657819</v>
      </c>
      <c r="F34" s="25">
        <f ca="1">VLOOKUP($D34,Monthly!$B$1:$I$685,8,FALSE)</f>
        <v>368449</v>
      </c>
      <c r="G34" s="11">
        <f ca="1">IF($C34="Win",IF($E34&gt;Summary!$B$6,1,""),(IF($C34="Spr",IF($E34&gt;Summary!$B$7,1,""),(IF($C34="Sum",IF($E34&gt;Summary!$B$8,1,""),(IF($C34="Fall",IF($E34&gt;Summary!$B$9,1,""),"")))))))</f>
        <v>1</v>
      </c>
      <c r="H34" s="13">
        <f ca="1">IF($C34="Win",IF($F34&gt;Summary!$C$6,1,""),(IF($C34="Spr",IF($F34&gt;Summary!$C$7,1,""),(IF($C34="Sum",IF($F34&gt;Summary!$C$8,1,""),(IF($C34="Fall",IF($F34&gt;Summary!$C$9,1,""),"")))))))</f>
        <v>1</v>
      </c>
      <c r="I34" s="13">
        <f t="shared" ca="1" si="2"/>
        <v>1</v>
      </c>
      <c r="J34" s="13" t="str">
        <f t="shared" si="3"/>
        <v/>
      </c>
      <c r="K34" s="13">
        <f t="shared" ca="1" si="4"/>
        <v>1</v>
      </c>
      <c r="L34" s="13" t="str">
        <f t="shared" si="5"/>
        <v/>
      </c>
      <c r="M34" s="33" t="str">
        <f t="shared" si="6"/>
        <v/>
      </c>
      <c r="N34" s="13">
        <f ca="1">IF($C34="Win",IF($E34&gt;Summary!$H$6,1,""),(IF($C34="Spr",IF($E34&gt;Summary!$H$7,1,""),(IF($C34="Sum",IF($E34&gt;Summary!$H$8,1,""),(IF($C34="Fall",IF($E34&gt;Summary!$H$9,1,""),"")))))))</f>
        <v>1</v>
      </c>
      <c r="O34" s="13">
        <f ca="1">IF($C34="Win",IF($F34&gt;Summary!$I$6,1,""),(IF($C34="Spr",IF($F34&gt;Summary!$I$7,1,""),(IF($C34="Sum",IF($F34&gt;Summary!$I$8,1,""),(IF($C34="Fall",IF($F34&gt;Summary!$I$9,1,""),"")))))))</f>
        <v>1</v>
      </c>
      <c r="P34" s="13">
        <f t="shared" ca="1" si="1"/>
        <v>1</v>
      </c>
      <c r="Q34" s="13" t="str">
        <f t="shared" si="7"/>
        <v/>
      </c>
      <c r="R34" s="13">
        <f t="shared" ca="1" si="8"/>
        <v>1</v>
      </c>
      <c r="S34" s="13" t="str">
        <f t="shared" si="9"/>
        <v/>
      </c>
      <c r="T34" s="33" t="str">
        <f t="shared" si="10"/>
        <v/>
      </c>
      <c r="U34" s="11">
        <f ca="1">IF($C34="Win",IF($E34&gt;Summary!$N$6,1,""),(IF($C34="Spr",IF($E34&gt;Summary!$N$7,1,""),(IF($C34="Sum",IF($E34&gt;Summary!$N$8,1,""),(IF($C34="Fall",IF($E34&gt;Summary!$N$9,1,""),"")))))))</f>
        <v>1</v>
      </c>
      <c r="V34" s="13">
        <f ca="1">IF($C34="Win",IF($F34&gt;Summary!$O$6,1,""),(IF($C34="Spr",IF($F34&gt;Summary!$O$7,1,""),(IF($C34="Sum",IF($F34&gt;Summary!$O$8,1,""),(IF($C34="Fall",IF($F34&gt;Summary!$O$9,1,""),"")))))))</f>
        <v>1</v>
      </c>
      <c r="W34" s="13">
        <f t="shared" ca="1" si="11"/>
        <v>1</v>
      </c>
      <c r="X34" s="13" t="str">
        <f t="shared" si="12"/>
        <v/>
      </c>
      <c r="Y34" s="13">
        <f t="shared" ca="1" si="13"/>
        <v>1</v>
      </c>
      <c r="Z34" s="13" t="str">
        <f t="shared" si="14"/>
        <v/>
      </c>
      <c r="AA34" s="33" t="str">
        <f t="shared" si="15"/>
        <v/>
      </c>
    </row>
    <row r="35" spans="1:27" x14ac:dyDescent="0.3">
      <c r="A35" s="22">
        <v>1947</v>
      </c>
      <c r="B35">
        <v>8</v>
      </c>
      <c r="C35" s="28" t="s">
        <v>18</v>
      </c>
      <c r="D35" t="str">
        <f t="shared" si="0"/>
        <v>19478Sum</v>
      </c>
      <c r="E35" s="25">
        <f ca="1">VLOOKUP($D35,Monthly!$B$1:$H$685,7,FALSE)</f>
        <v>1577</v>
      </c>
      <c r="F35" s="25">
        <f ca="1">VLOOKUP($D35,Monthly!$B$1:$I$685,8,FALSE)</f>
        <v>389</v>
      </c>
      <c r="G35" s="11" t="str">
        <f ca="1">IF($C35="Win",IF($E35&gt;Summary!$B$6,1,""),(IF($C35="Spr",IF($E35&gt;Summary!$B$7,1,""),(IF($C35="Sum",IF($E35&gt;Summary!$B$8,1,""),(IF($C35="Fall",IF($E35&gt;Summary!$B$9,1,""),"")))))))</f>
        <v/>
      </c>
      <c r="H35" s="13">
        <f ca="1">IF($C35="Win",IF($F35&gt;Summary!$C$6,1,""),(IF($C35="Spr",IF($F35&gt;Summary!$C$7,1,""),(IF($C35="Sum",IF($F35&gt;Summary!$C$8,1,""),(IF($C35="Fall",IF($F35&gt;Summary!$C$9,1,""),"")))))))</f>
        <v>1</v>
      </c>
      <c r="I35" s="13" t="str">
        <f t="shared" ca="1" si="2"/>
        <v/>
      </c>
      <c r="J35" s="13" t="str">
        <f t="shared" si="3"/>
        <v/>
      </c>
      <c r="K35" s="13" t="str">
        <f t="shared" si="4"/>
        <v/>
      </c>
      <c r="L35" s="13" t="str">
        <f t="shared" ca="1" si="5"/>
        <v/>
      </c>
      <c r="M35" s="33" t="str">
        <f t="shared" si="6"/>
        <v/>
      </c>
      <c r="N35" s="13" t="str">
        <f ca="1">IF($C35="Win",IF($E35&gt;Summary!$H$6,1,""),(IF($C35="Spr",IF($E35&gt;Summary!$H$7,1,""),(IF($C35="Sum",IF($E35&gt;Summary!$H$8,1,""),(IF($C35="Fall",IF($E35&gt;Summary!$H$9,1,""),"")))))))</f>
        <v/>
      </c>
      <c r="O35" s="13">
        <f ca="1">IF($C35="Win",IF($F35&gt;Summary!$I$6,1,""),(IF($C35="Spr",IF($F35&gt;Summary!$I$7,1,""),(IF($C35="Sum",IF($F35&gt;Summary!$I$8,1,""),(IF($C35="Fall",IF($F35&gt;Summary!$I$9,1,""),"")))))))</f>
        <v>1</v>
      </c>
      <c r="P35" s="13" t="str">
        <f t="shared" ca="1" si="1"/>
        <v/>
      </c>
      <c r="Q35" s="13" t="str">
        <f t="shared" si="7"/>
        <v/>
      </c>
      <c r="R35" s="13" t="str">
        <f t="shared" si="8"/>
        <v/>
      </c>
      <c r="S35" s="13" t="str">
        <f t="shared" ca="1" si="9"/>
        <v/>
      </c>
      <c r="T35" s="33" t="str">
        <f t="shared" si="10"/>
        <v/>
      </c>
      <c r="U35" s="11" t="str">
        <f ca="1">IF($C35="Win",IF($E35&gt;Summary!$N$6,1,""),(IF($C35="Spr",IF($E35&gt;Summary!$N$7,1,""),(IF($C35="Sum",IF($E35&gt;Summary!$N$8,1,""),(IF($C35="Fall",IF($E35&gt;Summary!$N$9,1,""),"")))))))</f>
        <v/>
      </c>
      <c r="V35" s="13">
        <f ca="1">IF($C35="Win",IF($F35&gt;Summary!$O$6,1,""),(IF($C35="Spr",IF($F35&gt;Summary!$O$7,1,""),(IF($C35="Sum",IF($F35&gt;Summary!$O$8,1,""),(IF($C35="Fall",IF($F35&gt;Summary!$O$9,1,""),"")))))))</f>
        <v>1</v>
      </c>
      <c r="W35" s="13" t="str">
        <f t="shared" ca="1" si="11"/>
        <v/>
      </c>
      <c r="X35" s="13" t="str">
        <f t="shared" si="12"/>
        <v/>
      </c>
      <c r="Y35" s="13" t="str">
        <f t="shared" si="13"/>
        <v/>
      </c>
      <c r="Z35" s="13" t="str">
        <f t="shared" ca="1" si="14"/>
        <v/>
      </c>
      <c r="AA35" s="33" t="str">
        <f t="shared" si="15"/>
        <v/>
      </c>
    </row>
    <row r="36" spans="1:27" x14ac:dyDescent="0.3">
      <c r="A36" s="23">
        <v>1947</v>
      </c>
      <c r="B36">
        <v>11</v>
      </c>
      <c r="C36" s="28" t="s">
        <v>6</v>
      </c>
      <c r="D36" t="str">
        <f t="shared" si="0"/>
        <v>194711Fall</v>
      </c>
      <c r="E36" s="25">
        <f ca="1">VLOOKUP($D36,Monthly!$B$1:$H$685,7,FALSE)</f>
        <v>920</v>
      </c>
      <c r="F36" s="25">
        <f ca="1">VLOOKUP($D36,Monthly!$B$1:$I$685,8,FALSE)</f>
        <v>297</v>
      </c>
      <c r="G36" s="11">
        <f ca="1">IF($C36="Win",IF($E36&gt;Summary!$B$6,1,""),(IF($C36="Spr",IF($E36&gt;Summary!$B$7,1,""),(IF($C36="Sum",IF($E36&gt;Summary!$B$8,1,""),(IF($C36="Fall",IF($E36&gt;Summary!$B$9,1,""),"")))))))</f>
        <v>1</v>
      </c>
      <c r="H36" s="13">
        <f ca="1">IF($C36="Win",IF($F36&gt;Summary!$C$6,1,""),(IF($C36="Spr",IF($F36&gt;Summary!$C$7,1,""),(IF($C36="Sum",IF($F36&gt;Summary!$C$8,1,""),(IF($C36="Fall",IF($F36&gt;Summary!$C$9,1,""),"")))))))</f>
        <v>1</v>
      </c>
      <c r="I36" s="13">
        <f t="shared" ca="1" si="2"/>
        <v>1</v>
      </c>
      <c r="J36" s="13" t="str">
        <f t="shared" si="3"/>
        <v/>
      </c>
      <c r="K36" s="13" t="str">
        <f t="shared" si="4"/>
        <v/>
      </c>
      <c r="L36" s="13" t="str">
        <f t="shared" si="5"/>
        <v/>
      </c>
      <c r="M36" s="33">
        <f t="shared" ca="1" si="6"/>
        <v>1</v>
      </c>
      <c r="N36" s="13">
        <f ca="1">IF($C36="Win",IF($E36&gt;Summary!$H$6,1,""),(IF($C36="Spr",IF($E36&gt;Summary!$H$7,1,""),(IF($C36="Sum",IF($E36&gt;Summary!$H$8,1,""),(IF($C36="Fall",IF($E36&gt;Summary!$H$9,1,""),"")))))))</f>
        <v>1</v>
      </c>
      <c r="O36" s="13">
        <f ca="1">IF($C36="Win",IF($F36&gt;Summary!$I$6,1,""),(IF($C36="Spr",IF($F36&gt;Summary!$I$7,1,""),(IF($C36="Sum",IF($F36&gt;Summary!$I$8,1,""),(IF($C36="Fall",IF($F36&gt;Summary!$I$9,1,""),"")))))))</f>
        <v>1</v>
      </c>
      <c r="P36" s="13">
        <f t="shared" ca="1" si="1"/>
        <v>1</v>
      </c>
      <c r="Q36" s="13" t="str">
        <f t="shared" si="7"/>
        <v/>
      </c>
      <c r="R36" s="13" t="str">
        <f t="shared" si="8"/>
        <v/>
      </c>
      <c r="S36" s="13" t="str">
        <f t="shared" si="9"/>
        <v/>
      </c>
      <c r="T36" s="33">
        <f t="shared" ca="1" si="10"/>
        <v>1</v>
      </c>
      <c r="U36" s="11">
        <f ca="1">IF($C36="Win",IF($E36&gt;Summary!$N$6,1,""),(IF($C36="Spr",IF($E36&gt;Summary!$N$7,1,""),(IF($C36="Sum",IF($E36&gt;Summary!$N$8,1,""),(IF($C36="Fall",IF($E36&gt;Summary!$N$9,1,""),"")))))))</f>
        <v>1</v>
      </c>
      <c r="V36" s="13">
        <f ca="1">IF($C36="Win",IF($F36&gt;Summary!$O$6,1,""),(IF($C36="Spr",IF($F36&gt;Summary!$O$7,1,""),(IF($C36="Sum",IF($F36&gt;Summary!$O$8,1,""),(IF($C36="Fall",IF($F36&gt;Summary!$O$9,1,""),"")))))))</f>
        <v>1</v>
      </c>
      <c r="W36" s="13">
        <f t="shared" ca="1" si="11"/>
        <v>1</v>
      </c>
      <c r="X36" s="13" t="str">
        <f t="shared" si="12"/>
        <v/>
      </c>
      <c r="Y36" s="13" t="str">
        <f t="shared" si="13"/>
        <v/>
      </c>
      <c r="Z36" s="13" t="str">
        <f t="shared" si="14"/>
        <v/>
      </c>
      <c r="AA36" s="33">
        <f t="shared" ca="1" si="15"/>
        <v>1</v>
      </c>
    </row>
    <row r="37" spans="1:27" x14ac:dyDescent="0.3">
      <c r="A37" s="22">
        <v>1948</v>
      </c>
      <c r="B37">
        <v>2</v>
      </c>
      <c r="C37" s="1" t="s">
        <v>16</v>
      </c>
      <c r="D37" t="str">
        <f t="shared" si="0"/>
        <v>19482Win</v>
      </c>
      <c r="E37" s="25">
        <f ca="1">VLOOKUP($D37,Monthly!$B$1:$H$685,7,FALSE)</f>
        <v>272404</v>
      </c>
      <c r="F37" s="25">
        <f ca="1">VLOOKUP($D37,Monthly!$B$1:$I$685,8,FALSE)</f>
        <v>6230</v>
      </c>
      <c r="G37" s="11">
        <f ca="1">IF($C37="Win",IF($E37&gt;Summary!$B$6,1,""),(IF($C37="Spr",IF($E37&gt;Summary!$B$7,1,""),(IF($C37="Sum",IF($E37&gt;Summary!$B$8,1,""),(IF($C37="Fall",IF($E37&gt;Summary!$B$9,1,""),"")))))))</f>
        <v>1</v>
      </c>
      <c r="H37" s="13">
        <f ca="1">IF($C37="Win",IF($F37&gt;Summary!$C$6,1,""),(IF($C37="Spr",IF($F37&gt;Summary!$C$7,1,""),(IF($C37="Sum",IF($F37&gt;Summary!$C$8,1,""),(IF($C37="Fall",IF($F37&gt;Summary!$C$9,1,""),"")))))))</f>
        <v>1</v>
      </c>
      <c r="I37" s="13">
        <f t="shared" ca="1" si="2"/>
        <v>1</v>
      </c>
      <c r="J37" s="13">
        <f t="shared" ca="1" si="3"/>
        <v>1</v>
      </c>
      <c r="K37" s="13" t="str">
        <f t="shared" si="4"/>
        <v/>
      </c>
      <c r="L37" s="13" t="str">
        <f t="shared" si="5"/>
        <v/>
      </c>
      <c r="M37" s="33" t="str">
        <f t="shared" si="6"/>
        <v/>
      </c>
      <c r="N37" s="13">
        <f ca="1">IF($C37="Win",IF($E37&gt;Summary!$H$6,1,""),(IF($C37="Spr",IF($E37&gt;Summary!$H$7,1,""),(IF($C37="Sum",IF($E37&gt;Summary!$H$8,1,""),(IF($C37="Fall",IF($E37&gt;Summary!$H$9,1,""),"")))))))</f>
        <v>1</v>
      </c>
      <c r="O37" s="13">
        <f ca="1">IF($C37="Win",IF($F37&gt;Summary!$I$6,1,""),(IF($C37="Spr",IF($F37&gt;Summary!$I$7,1,""),(IF($C37="Sum",IF($F37&gt;Summary!$I$8,1,""),(IF($C37="Fall",IF($F37&gt;Summary!$I$9,1,""),"")))))))</f>
        <v>1</v>
      </c>
      <c r="P37" s="13">
        <f t="shared" ca="1" si="1"/>
        <v>1</v>
      </c>
      <c r="Q37" s="13">
        <f t="shared" ca="1" si="7"/>
        <v>1</v>
      </c>
      <c r="R37" s="13" t="str">
        <f t="shared" si="8"/>
        <v/>
      </c>
      <c r="S37" s="13" t="str">
        <f t="shared" si="9"/>
        <v/>
      </c>
      <c r="T37" s="33" t="str">
        <f t="shared" si="10"/>
        <v/>
      </c>
      <c r="U37" s="11" t="str">
        <f ca="1">IF($C37="Win",IF($E37&gt;Summary!$N$6,1,""),(IF($C37="Spr",IF($E37&gt;Summary!$N$7,1,""),(IF($C37="Sum",IF($E37&gt;Summary!$N$8,1,""),(IF($C37="Fall",IF($E37&gt;Summary!$N$9,1,""),"")))))))</f>
        <v/>
      </c>
      <c r="V37" s="13">
        <f ca="1">IF($C37="Win",IF($F37&gt;Summary!$O$6,1,""),(IF($C37="Spr",IF($F37&gt;Summary!$O$7,1,""),(IF($C37="Sum",IF($F37&gt;Summary!$O$8,1,""),(IF($C37="Fall",IF($F37&gt;Summary!$O$9,1,""),"")))))))</f>
        <v>1</v>
      </c>
      <c r="W37" s="13" t="str">
        <f t="shared" ca="1" si="11"/>
        <v/>
      </c>
      <c r="X37" s="13" t="str">
        <f t="shared" ca="1" si="12"/>
        <v/>
      </c>
      <c r="Y37" s="13" t="str">
        <f t="shared" si="13"/>
        <v/>
      </c>
      <c r="Z37" s="13" t="str">
        <f t="shared" si="14"/>
        <v/>
      </c>
      <c r="AA37" s="33" t="str">
        <f t="shared" si="15"/>
        <v/>
      </c>
    </row>
    <row r="38" spans="1:27" x14ac:dyDescent="0.3">
      <c r="A38" s="22">
        <v>1948</v>
      </c>
      <c r="B38">
        <v>5</v>
      </c>
      <c r="C38" s="1" t="s">
        <v>17</v>
      </c>
      <c r="D38" t="str">
        <f t="shared" si="0"/>
        <v>19485Spr</v>
      </c>
      <c r="E38" s="25">
        <f ca="1">VLOOKUP($D38,Monthly!$B$1:$H$685,7,FALSE)</f>
        <v>1295815</v>
      </c>
      <c r="F38" s="25">
        <f ca="1">VLOOKUP($D38,Monthly!$B$1:$I$685,8,FALSE)</f>
        <v>234585</v>
      </c>
      <c r="G38" s="11">
        <f ca="1">IF($C38="Win",IF($E38&gt;Summary!$B$6,1,""),(IF($C38="Spr",IF($E38&gt;Summary!$B$7,1,""),(IF($C38="Sum",IF($E38&gt;Summary!$B$8,1,""),(IF($C38="Fall",IF($E38&gt;Summary!$B$9,1,""),"")))))))</f>
        <v>1</v>
      </c>
      <c r="H38" s="13">
        <f ca="1">IF($C38="Win",IF($F38&gt;Summary!$C$6,1,""),(IF($C38="Spr",IF($F38&gt;Summary!$C$7,1,""),(IF($C38="Sum",IF($F38&gt;Summary!$C$8,1,""),(IF($C38="Fall",IF($F38&gt;Summary!$C$9,1,""),"")))))))</f>
        <v>1</v>
      </c>
      <c r="I38" s="13">
        <f t="shared" ca="1" si="2"/>
        <v>1</v>
      </c>
      <c r="J38" s="13" t="str">
        <f t="shared" si="3"/>
        <v/>
      </c>
      <c r="K38" s="13">
        <f t="shared" ca="1" si="4"/>
        <v>1</v>
      </c>
      <c r="L38" s="13" t="str">
        <f t="shared" si="5"/>
        <v/>
      </c>
      <c r="M38" s="33" t="str">
        <f t="shared" si="6"/>
        <v/>
      </c>
      <c r="N38" s="13">
        <f ca="1">IF($C38="Win",IF($E38&gt;Summary!$H$6,1,""),(IF($C38="Spr",IF($E38&gt;Summary!$H$7,1,""),(IF($C38="Sum",IF($E38&gt;Summary!$H$8,1,""),(IF($C38="Fall",IF($E38&gt;Summary!$H$9,1,""),"")))))))</f>
        <v>1</v>
      </c>
      <c r="O38" s="13">
        <f ca="1">IF($C38="Win",IF($F38&gt;Summary!$I$6,1,""),(IF($C38="Spr",IF($F38&gt;Summary!$I$7,1,""),(IF($C38="Sum",IF($F38&gt;Summary!$I$8,1,""),(IF($C38="Fall",IF($F38&gt;Summary!$I$9,1,""),"")))))))</f>
        <v>1</v>
      </c>
      <c r="P38" s="13">
        <f t="shared" ca="1" si="1"/>
        <v>1</v>
      </c>
      <c r="Q38" s="13" t="str">
        <f t="shared" si="7"/>
        <v/>
      </c>
      <c r="R38" s="13">
        <f t="shared" ca="1" si="8"/>
        <v>1</v>
      </c>
      <c r="S38" s="13" t="str">
        <f t="shared" si="9"/>
        <v/>
      </c>
      <c r="T38" s="33" t="str">
        <f t="shared" si="10"/>
        <v/>
      </c>
      <c r="U38" s="11" t="str">
        <f ca="1">IF($C38="Win",IF($E38&gt;Summary!$N$6,1,""),(IF($C38="Spr",IF($E38&gt;Summary!$N$7,1,""),(IF($C38="Sum",IF($E38&gt;Summary!$N$8,1,""),(IF($C38="Fall",IF($E38&gt;Summary!$N$9,1,""),"")))))))</f>
        <v/>
      </c>
      <c r="V38" s="13">
        <f ca="1">IF($C38="Win",IF($F38&gt;Summary!$O$6,1,""),(IF($C38="Spr",IF($F38&gt;Summary!$O$7,1,""),(IF($C38="Sum",IF($F38&gt;Summary!$O$8,1,""),(IF($C38="Fall",IF($F38&gt;Summary!$O$9,1,""),"")))))))</f>
        <v>1</v>
      </c>
      <c r="W38" s="13" t="str">
        <f t="shared" ca="1" si="11"/>
        <v/>
      </c>
      <c r="X38" s="13" t="str">
        <f t="shared" si="12"/>
        <v/>
      </c>
      <c r="Y38" s="13" t="str">
        <f t="shared" ca="1" si="13"/>
        <v/>
      </c>
      <c r="Z38" s="13" t="str">
        <f t="shared" si="14"/>
        <v/>
      </c>
      <c r="AA38" s="33" t="str">
        <f t="shared" si="15"/>
        <v/>
      </c>
    </row>
    <row r="39" spans="1:27" x14ac:dyDescent="0.3">
      <c r="A39" s="22">
        <v>1948</v>
      </c>
      <c r="B39">
        <v>8</v>
      </c>
      <c r="C39" s="28" t="s">
        <v>18</v>
      </c>
      <c r="D39" t="str">
        <f t="shared" si="0"/>
        <v>19488Sum</v>
      </c>
      <c r="E39" s="25">
        <f ca="1">VLOOKUP($D39,Monthly!$B$1:$H$685,7,FALSE)</f>
        <v>1040</v>
      </c>
      <c r="F39" s="25">
        <f ca="1">VLOOKUP($D39,Monthly!$B$1:$I$685,8,FALSE)</f>
        <v>305</v>
      </c>
      <c r="G39" s="11" t="str">
        <f ca="1">IF($C39="Win",IF($E39&gt;Summary!$B$6,1,""),(IF($C39="Spr",IF($E39&gt;Summary!$B$7,1,""),(IF($C39="Sum",IF($E39&gt;Summary!$B$8,1,""),(IF($C39="Fall",IF($E39&gt;Summary!$B$9,1,""),"")))))))</f>
        <v/>
      </c>
      <c r="H39" s="13">
        <f ca="1">IF($C39="Win",IF($F39&gt;Summary!$C$6,1,""),(IF($C39="Spr",IF($F39&gt;Summary!$C$7,1,""),(IF($C39="Sum",IF($F39&gt;Summary!$C$8,1,""),(IF($C39="Fall",IF($F39&gt;Summary!$C$9,1,""),"")))))))</f>
        <v>1</v>
      </c>
      <c r="I39" s="13" t="str">
        <f t="shared" ca="1" si="2"/>
        <v/>
      </c>
      <c r="J39" s="13" t="str">
        <f t="shared" si="3"/>
        <v/>
      </c>
      <c r="K39" s="13" t="str">
        <f t="shared" si="4"/>
        <v/>
      </c>
      <c r="L39" s="13" t="str">
        <f t="shared" ca="1" si="5"/>
        <v/>
      </c>
      <c r="M39" s="33" t="str">
        <f t="shared" si="6"/>
        <v/>
      </c>
      <c r="N39" s="13" t="str">
        <f ca="1">IF($C39="Win",IF($E39&gt;Summary!$H$6,1,""),(IF($C39="Spr",IF($E39&gt;Summary!$H$7,1,""),(IF($C39="Sum",IF($E39&gt;Summary!$H$8,1,""),(IF($C39="Fall",IF($E39&gt;Summary!$H$9,1,""),"")))))))</f>
        <v/>
      </c>
      <c r="O39" s="13">
        <f ca="1">IF($C39="Win",IF($F39&gt;Summary!$I$6,1,""),(IF($C39="Spr",IF($F39&gt;Summary!$I$7,1,""),(IF($C39="Sum",IF($F39&gt;Summary!$I$8,1,""),(IF($C39="Fall",IF($F39&gt;Summary!$I$9,1,""),"")))))))</f>
        <v>1</v>
      </c>
      <c r="P39" s="13" t="str">
        <f t="shared" ca="1" si="1"/>
        <v/>
      </c>
      <c r="Q39" s="13" t="str">
        <f t="shared" si="7"/>
        <v/>
      </c>
      <c r="R39" s="13" t="str">
        <f t="shared" si="8"/>
        <v/>
      </c>
      <c r="S39" s="13" t="str">
        <f t="shared" ca="1" si="9"/>
        <v/>
      </c>
      <c r="T39" s="33" t="str">
        <f t="shared" si="10"/>
        <v/>
      </c>
      <c r="U39" s="11" t="str">
        <f ca="1">IF($C39="Win",IF($E39&gt;Summary!$N$6,1,""),(IF($C39="Spr",IF($E39&gt;Summary!$N$7,1,""),(IF($C39="Sum",IF($E39&gt;Summary!$N$8,1,""),(IF($C39="Fall",IF($E39&gt;Summary!$N$9,1,""),"")))))))</f>
        <v/>
      </c>
      <c r="V39" s="13">
        <f ca="1">IF($C39="Win",IF($F39&gt;Summary!$O$6,1,""),(IF($C39="Spr",IF($F39&gt;Summary!$O$7,1,""),(IF($C39="Sum",IF($F39&gt;Summary!$O$8,1,""),(IF($C39="Fall",IF($F39&gt;Summary!$O$9,1,""),"")))))))</f>
        <v>1</v>
      </c>
      <c r="W39" s="13" t="str">
        <f t="shared" ca="1" si="11"/>
        <v/>
      </c>
      <c r="X39" s="13" t="str">
        <f t="shared" si="12"/>
        <v/>
      </c>
      <c r="Y39" s="13" t="str">
        <f t="shared" si="13"/>
        <v/>
      </c>
      <c r="Z39" s="13" t="str">
        <f t="shared" ca="1" si="14"/>
        <v/>
      </c>
      <c r="AA39" s="33" t="str">
        <f t="shared" si="15"/>
        <v/>
      </c>
    </row>
    <row r="40" spans="1:27" x14ac:dyDescent="0.3">
      <c r="A40" s="23">
        <v>1948</v>
      </c>
      <c r="B40">
        <v>11</v>
      </c>
      <c r="C40" s="28" t="s">
        <v>6</v>
      </c>
      <c r="D40" t="str">
        <f t="shared" si="0"/>
        <v>194811Fall</v>
      </c>
      <c r="E40" s="25">
        <f ca="1">VLOOKUP($D40,Monthly!$B$1:$H$685,7,FALSE)</f>
        <v>750</v>
      </c>
      <c r="F40" s="25">
        <f ca="1">VLOOKUP($D40,Monthly!$B$1:$I$685,8,FALSE)</f>
        <v>224</v>
      </c>
      <c r="G40" s="11">
        <f ca="1">IF($C40="Win",IF($E40&gt;Summary!$B$6,1,""),(IF($C40="Spr",IF($E40&gt;Summary!$B$7,1,""),(IF($C40="Sum",IF($E40&gt;Summary!$B$8,1,""),(IF($C40="Fall",IF($E40&gt;Summary!$B$9,1,""),"")))))))</f>
        <v>1</v>
      </c>
      <c r="H40" s="13">
        <f ca="1">IF($C40="Win",IF($F40&gt;Summary!$C$6,1,""),(IF($C40="Spr",IF($F40&gt;Summary!$C$7,1,""),(IF($C40="Sum",IF($F40&gt;Summary!$C$8,1,""),(IF($C40="Fall",IF($F40&gt;Summary!$C$9,1,""),"")))))))</f>
        <v>1</v>
      </c>
      <c r="I40" s="13">
        <f t="shared" ca="1" si="2"/>
        <v>1</v>
      </c>
      <c r="J40" s="13" t="str">
        <f t="shared" si="3"/>
        <v/>
      </c>
      <c r="K40" s="13" t="str">
        <f t="shared" si="4"/>
        <v/>
      </c>
      <c r="L40" s="13" t="str">
        <f t="shared" si="5"/>
        <v/>
      </c>
      <c r="M40" s="33">
        <f t="shared" ca="1" si="6"/>
        <v>1</v>
      </c>
      <c r="N40" s="13">
        <f ca="1">IF($C40="Win",IF($E40&gt;Summary!$H$6,1,""),(IF($C40="Spr",IF($E40&gt;Summary!$H$7,1,""),(IF($C40="Sum",IF($E40&gt;Summary!$H$8,1,""),(IF($C40="Fall",IF($E40&gt;Summary!$H$9,1,""),"")))))))</f>
        <v>1</v>
      </c>
      <c r="O40" s="13">
        <f ca="1">IF($C40="Win",IF($F40&gt;Summary!$I$6,1,""),(IF($C40="Spr",IF($F40&gt;Summary!$I$7,1,""),(IF($C40="Sum",IF($F40&gt;Summary!$I$8,1,""),(IF($C40="Fall",IF($F40&gt;Summary!$I$9,1,""),"")))))))</f>
        <v>1</v>
      </c>
      <c r="P40" s="13">
        <f t="shared" ca="1" si="1"/>
        <v>1</v>
      </c>
      <c r="Q40" s="13" t="str">
        <f t="shared" si="7"/>
        <v/>
      </c>
      <c r="R40" s="13" t="str">
        <f t="shared" si="8"/>
        <v/>
      </c>
      <c r="S40" s="13" t="str">
        <f t="shared" si="9"/>
        <v/>
      </c>
      <c r="T40" s="33">
        <f t="shared" ca="1" si="10"/>
        <v>1</v>
      </c>
      <c r="U40" s="11">
        <f ca="1">IF($C40="Win",IF($E40&gt;Summary!$N$6,1,""),(IF($C40="Spr",IF($E40&gt;Summary!$N$7,1,""),(IF($C40="Sum",IF($E40&gt;Summary!$N$8,1,""),(IF($C40="Fall",IF($E40&gt;Summary!$N$9,1,""),"")))))))</f>
        <v>1</v>
      </c>
      <c r="V40" s="13">
        <f ca="1">IF($C40="Win",IF($F40&gt;Summary!$O$6,1,""),(IF($C40="Spr",IF($F40&gt;Summary!$O$7,1,""),(IF($C40="Sum",IF($F40&gt;Summary!$O$8,1,""),(IF($C40="Fall",IF($F40&gt;Summary!$O$9,1,""),"")))))))</f>
        <v>1</v>
      </c>
      <c r="W40" s="13">
        <f t="shared" ca="1" si="11"/>
        <v>1</v>
      </c>
      <c r="X40" s="13" t="str">
        <f t="shared" si="12"/>
        <v/>
      </c>
      <c r="Y40" s="13" t="str">
        <f t="shared" si="13"/>
        <v/>
      </c>
      <c r="Z40" s="13" t="str">
        <f t="shared" si="14"/>
        <v/>
      </c>
      <c r="AA40" s="33">
        <f t="shared" ca="1" si="15"/>
        <v>1</v>
      </c>
    </row>
    <row r="41" spans="1:27" x14ac:dyDescent="0.3">
      <c r="A41" s="22">
        <v>1949</v>
      </c>
      <c r="B41">
        <v>2</v>
      </c>
      <c r="C41" s="1" t="s">
        <v>16</v>
      </c>
      <c r="D41" t="str">
        <f t="shared" si="0"/>
        <v>19492Win</v>
      </c>
      <c r="E41" s="25">
        <f ca="1">VLOOKUP($D41,Monthly!$B$1:$H$685,7,FALSE)</f>
        <v>3510</v>
      </c>
      <c r="F41" s="25">
        <f ca="1">VLOOKUP($D41,Monthly!$B$1:$I$685,8,FALSE)</f>
        <v>208</v>
      </c>
      <c r="G41" s="11" t="str">
        <f ca="1">IF($C41="Win",IF($E41&gt;Summary!$B$6,1,""),(IF($C41="Spr",IF($E41&gt;Summary!$B$7,1,""),(IF($C41="Sum",IF($E41&gt;Summary!$B$8,1,""),(IF($C41="Fall",IF($E41&gt;Summary!$B$9,1,""),"")))))))</f>
        <v/>
      </c>
      <c r="H41" s="13">
        <f ca="1">IF($C41="Win",IF($F41&gt;Summary!$C$6,1,""),(IF($C41="Spr",IF($F41&gt;Summary!$C$7,1,""),(IF($C41="Sum",IF($F41&gt;Summary!$C$8,1,""),(IF($C41="Fall",IF($F41&gt;Summary!$C$9,1,""),"")))))))</f>
        <v>1</v>
      </c>
      <c r="I41" s="13" t="str">
        <f t="shared" ca="1" si="2"/>
        <v/>
      </c>
      <c r="J41" s="13" t="str">
        <f t="shared" ca="1" si="3"/>
        <v/>
      </c>
      <c r="K41" s="13" t="str">
        <f t="shared" si="4"/>
        <v/>
      </c>
      <c r="L41" s="13" t="str">
        <f t="shared" si="5"/>
        <v/>
      </c>
      <c r="M41" s="33" t="str">
        <f t="shared" si="6"/>
        <v/>
      </c>
      <c r="N41" s="13" t="str">
        <f ca="1">IF($C41="Win",IF($E41&gt;Summary!$H$6,1,""),(IF($C41="Spr",IF($E41&gt;Summary!$H$7,1,""),(IF($C41="Sum",IF($E41&gt;Summary!$H$8,1,""),(IF($C41="Fall",IF($E41&gt;Summary!$H$9,1,""),"")))))))</f>
        <v/>
      </c>
      <c r="O41" s="13">
        <f ca="1">IF($C41="Win",IF($F41&gt;Summary!$I$6,1,""),(IF($C41="Spr",IF($F41&gt;Summary!$I$7,1,""),(IF($C41="Sum",IF($F41&gt;Summary!$I$8,1,""),(IF($C41="Fall",IF($F41&gt;Summary!$I$9,1,""),"")))))))</f>
        <v>1</v>
      </c>
      <c r="P41" s="13" t="str">
        <f t="shared" ca="1" si="1"/>
        <v/>
      </c>
      <c r="Q41" s="13" t="str">
        <f t="shared" ca="1" si="7"/>
        <v/>
      </c>
      <c r="R41" s="13" t="str">
        <f t="shared" si="8"/>
        <v/>
      </c>
      <c r="S41" s="13" t="str">
        <f t="shared" si="9"/>
        <v/>
      </c>
      <c r="T41" s="33" t="str">
        <f t="shared" si="10"/>
        <v/>
      </c>
      <c r="U41" s="11" t="str">
        <f ca="1">IF($C41="Win",IF($E41&gt;Summary!$N$6,1,""),(IF($C41="Spr",IF($E41&gt;Summary!$N$7,1,""),(IF($C41="Sum",IF($E41&gt;Summary!$N$8,1,""),(IF($C41="Fall",IF($E41&gt;Summary!$N$9,1,""),"")))))))</f>
        <v/>
      </c>
      <c r="V41" s="13">
        <f ca="1">IF($C41="Win",IF($F41&gt;Summary!$O$6,1,""),(IF($C41="Spr",IF($F41&gt;Summary!$O$7,1,""),(IF($C41="Sum",IF($F41&gt;Summary!$O$8,1,""),(IF($C41="Fall",IF($F41&gt;Summary!$O$9,1,""),"")))))))</f>
        <v>1</v>
      </c>
      <c r="W41" s="13" t="str">
        <f t="shared" ca="1" si="11"/>
        <v/>
      </c>
      <c r="X41" s="13" t="str">
        <f t="shared" ca="1" si="12"/>
        <v/>
      </c>
      <c r="Y41" s="13" t="str">
        <f t="shared" si="13"/>
        <v/>
      </c>
      <c r="Z41" s="13" t="str">
        <f t="shared" si="14"/>
        <v/>
      </c>
      <c r="AA41" s="33" t="str">
        <f t="shared" si="15"/>
        <v/>
      </c>
    </row>
    <row r="42" spans="1:27" x14ac:dyDescent="0.3">
      <c r="A42" s="22">
        <v>1949</v>
      </c>
      <c r="B42">
        <v>5</v>
      </c>
      <c r="C42" s="1" t="s">
        <v>17</v>
      </c>
      <c r="D42" t="str">
        <f t="shared" si="0"/>
        <v>19495Spr</v>
      </c>
      <c r="E42" s="25">
        <f ca="1">VLOOKUP($D42,Monthly!$B$1:$H$685,7,FALSE)</f>
        <v>744843</v>
      </c>
      <c r="F42" s="25">
        <f ca="1">VLOOKUP($D42,Monthly!$B$1:$I$685,8,FALSE)</f>
        <v>19071</v>
      </c>
      <c r="G42" s="11">
        <f ca="1">IF($C42="Win",IF($E42&gt;Summary!$B$6,1,""),(IF($C42="Spr",IF($E42&gt;Summary!$B$7,1,""),(IF($C42="Sum",IF($E42&gt;Summary!$B$8,1,""),(IF($C42="Fall",IF($E42&gt;Summary!$B$9,1,""),"")))))))</f>
        <v>1</v>
      </c>
      <c r="H42" s="13">
        <f ca="1">IF($C42="Win",IF($F42&gt;Summary!$C$6,1,""),(IF($C42="Spr",IF($F42&gt;Summary!$C$7,1,""),(IF($C42="Sum",IF($F42&gt;Summary!$C$8,1,""),(IF($C42="Fall",IF($F42&gt;Summary!$C$9,1,""),"")))))))</f>
        <v>1</v>
      </c>
      <c r="I42" s="13">
        <f t="shared" ca="1" si="2"/>
        <v>1</v>
      </c>
      <c r="J42" s="13" t="str">
        <f t="shared" si="3"/>
        <v/>
      </c>
      <c r="K42" s="13">
        <f t="shared" ca="1" si="4"/>
        <v>1</v>
      </c>
      <c r="L42" s="13" t="str">
        <f t="shared" si="5"/>
        <v/>
      </c>
      <c r="M42" s="33" t="str">
        <f t="shared" si="6"/>
        <v/>
      </c>
      <c r="N42" s="13" t="str">
        <f ca="1">IF($C42="Win",IF($E42&gt;Summary!$H$6,1,""),(IF($C42="Spr",IF($E42&gt;Summary!$H$7,1,""),(IF($C42="Sum",IF($E42&gt;Summary!$H$8,1,""),(IF($C42="Fall",IF($E42&gt;Summary!$H$9,1,""),"")))))))</f>
        <v/>
      </c>
      <c r="O42" s="13">
        <f ca="1">IF($C42="Win",IF($F42&gt;Summary!$I$6,1,""),(IF($C42="Spr",IF($F42&gt;Summary!$I$7,1,""),(IF($C42="Sum",IF($F42&gt;Summary!$I$8,1,""),(IF($C42="Fall",IF($F42&gt;Summary!$I$9,1,""),"")))))))</f>
        <v>1</v>
      </c>
      <c r="P42" s="13" t="str">
        <f t="shared" ca="1" si="1"/>
        <v/>
      </c>
      <c r="Q42" s="13" t="str">
        <f t="shared" si="7"/>
        <v/>
      </c>
      <c r="R42" s="13" t="str">
        <f t="shared" ca="1" si="8"/>
        <v/>
      </c>
      <c r="S42" s="13" t="str">
        <f t="shared" si="9"/>
        <v/>
      </c>
      <c r="T42" s="33" t="str">
        <f t="shared" si="10"/>
        <v/>
      </c>
      <c r="U42" s="11" t="str">
        <f ca="1">IF($C42="Win",IF($E42&gt;Summary!$N$6,1,""),(IF($C42="Spr",IF($E42&gt;Summary!$N$7,1,""),(IF($C42="Sum",IF($E42&gt;Summary!$N$8,1,""),(IF($C42="Fall",IF($E42&gt;Summary!$N$9,1,""),"")))))))</f>
        <v/>
      </c>
      <c r="V42" s="13">
        <f ca="1">IF($C42="Win",IF($F42&gt;Summary!$O$6,1,""),(IF($C42="Spr",IF($F42&gt;Summary!$O$7,1,""),(IF($C42="Sum",IF($F42&gt;Summary!$O$8,1,""),(IF($C42="Fall",IF($F42&gt;Summary!$O$9,1,""),"")))))))</f>
        <v>1</v>
      </c>
      <c r="W42" s="13" t="str">
        <f t="shared" ca="1" si="11"/>
        <v/>
      </c>
      <c r="X42" s="13" t="str">
        <f t="shared" si="12"/>
        <v/>
      </c>
      <c r="Y42" s="13" t="str">
        <f t="shared" ca="1" si="13"/>
        <v/>
      </c>
      <c r="Z42" s="13" t="str">
        <f t="shared" si="14"/>
        <v/>
      </c>
      <c r="AA42" s="33" t="str">
        <f t="shared" si="15"/>
        <v/>
      </c>
    </row>
    <row r="43" spans="1:27" x14ac:dyDescent="0.3">
      <c r="A43" s="22">
        <v>1949</v>
      </c>
      <c r="B43">
        <v>8</v>
      </c>
      <c r="C43" s="28" t="s">
        <v>18</v>
      </c>
      <c r="D43" t="str">
        <f t="shared" si="0"/>
        <v>19498Sum</v>
      </c>
      <c r="E43" s="25">
        <f ca="1">VLOOKUP($D43,Monthly!$B$1:$H$685,7,FALSE)</f>
        <v>430261</v>
      </c>
      <c r="F43" s="25">
        <f ca="1">VLOOKUP($D43,Monthly!$B$1:$I$685,8,FALSE)</f>
        <v>530</v>
      </c>
      <c r="G43" s="11">
        <f ca="1">IF($C43="Win",IF($E43&gt;Summary!$B$6,1,""),(IF($C43="Spr",IF($E43&gt;Summary!$B$7,1,""),(IF($C43="Sum",IF($E43&gt;Summary!$B$8,1,""),(IF($C43="Fall",IF($E43&gt;Summary!$B$9,1,""),"")))))))</f>
        <v>1</v>
      </c>
      <c r="H43" s="13">
        <f ca="1">IF($C43="Win",IF($F43&gt;Summary!$C$6,1,""),(IF($C43="Spr",IF($F43&gt;Summary!$C$7,1,""),(IF($C43="Sum",IF($F43&gt;Summary!$C$8,1,""),(IF($C43="Fall",IF($F43&gt;Summary!$C$9,1,""),"")))))))</f>
        <v>1</v>
      </c>
      <c r="I43" s="13">
        <f t="shared" ca="1" si="2"/>
        <v>1</v>
      </c>
      <c r="J43" s="13" t="str">
        <f t="shared" si="3"/>
        <v/>
      </c>
      <c r="K43" s="13" t="str">
        <f t="shared" si="4"/>
        <v/>
      </c>
      <c r="L43" s="13">
        <f t="shared" ca="1" si="5"/>
        <v>1</v>
      </c>
      <c r="M43" s="33" t="str">
        <f t="shared" si="6"/>
        <v/>
      </c>
      <c r="N43" s="13">
        <f ca="1">IF($C43="Win",IF($E43&gt;Summary!$H$6,1,""),(IF($C43="Spr",IF($E43&gt;Summary!$H$7,1,""),(IF($C43="Sum",IF($E43&gt;Summary!$H$8,1,""),(IF($C43="Fall",IF($E43&gt;Summary!$H$9,1,""),"")))))))</f>
        <v>1</v>
      </c>
      <c r="O43" s="13">
        <f ca="1">IF($C43="Win",IF($F43&gt;Summary!$I$6,1,""),(IF($C43="Spr",IF($F43&gt;Summary!$I$7,1,""),(IF($C43="Sum",IF($F43&gt;Summary!$I$8,1,""),(IF($C43="Fall",IF($F43&gt;Summary!$I$9,1,""),"")))))))</f>
        <v>1</v>
      </c>
      <c r="P43" s="13">
        <f t="shared" ca="1" si="1"/>
        <v>1</v>
      </c>
      <c r="Q43" s="13" t="str">
        <f t="shared" si="7"/>
        <v/>
      </c>
      <c r="R43" s="13" t="str">
        <f t="shared" si="8"/>
        <v/>
      </c>
      <c r="S43" s="13">
        <f t="shared" ca="1" si="9"/>
        <v>1</v>
      </c>
      <c r="T43" s="33" t="str">
        <f t="shared" si="10"/>
        <v/>
      </c>
      <c r="U43" s="11">
        <f ca="1">IF($C43="Win",IF($E43&gt;Summary!$N$6,1,""),(IF($C43="Spr",IF($E43&gt;Summary!$N$7,1,""),(IF($C43="Sum",IF($E43&gt;Summary!$N$8,1,""),(IF($C43="Fall",IF($E43&gt;Summary!$N$9,1,""),"")))))))</f>
        <v>1</v>
      </c>
      <c r="V43" s="13">
        <f ca="1">IF($C43="Win",IF($F43&gt;Summary!$O$6,1,""),(IF($C43="Spr",IF($F43&gt;Summary!$O$7,1,""),(IF($C43="Sum",IF($F43&gt;Summary!$O$8,1,""),(IF($C43="Fall",IF($F43&gt;Summary!$O$9,1,""),"")))))))</f>
        <v>1</v>
      </c>
      <c r="W43" s="13">
        <f t="shared" ca="1" si="11"/>
        <v>1</v>
      </c>
      <c r="X43" s="13" t="str">
        <f t="shared" si="12"/>
        <v/>
      </c>
      <c r="Y43" s="13" t="str">
        <f t="shared" si="13"/>
        <v/>
      </c>
      <c r="Z43" s="13">
        <f t="shared" ca="1" si="14"/>
        <v>1</v>
      </c>
      <c r="AA43" s="33" t="str">
        <f t="shared" si="15"/>
        <v/>
      </c>
    </row>
    <row r="44" spans="1:27" x14ac:dyDescent="0.3">
      <c r="A44" s="23">
        <v>1949</v>
      </c>
      <c r="B44">
        <v>11</v>
      </c>
      <c r="C44" s="28" t="s">
        <v>6</v>
      </c>
      <c r="D44" t="str">
        <f t="shared" si="0"/>
        <v>194911Fall</v>
      </c>
      <c r="E44" s="25">
        <f ca="1">VLOOKUP($D44,Monthly!$B$1:$H$685,7,FALSE)</f>
        <v>525703</v>
      </c>
      <c r="F44" s="25">
        <f ca="1">VLOOKUP($D44,Monthly!$B$1:$I$685,8,FALSE)</f>
        <v>375</v>
      </c>
      <c r="G44" s="11">
        <f ca="1">IF($C44="Win",IF($E44&gt;Summary!$B$6,1,""),(IF($C44="Spr",IF($E44&gt;Summary!$B$7,1,""),(IF($C44="Sum",IF($E44&gt;Summary!$B$8,1,""),(IF($C44="Fall",IF($E44&gt;Summary!$B$9,1,""),"")))))))</f>
        <v>1</v>
      </c>
      <c r="H44" s="13">
        <f ca="1">IF($C44="Win",IF($F44&gt;Summary!$C$6,1,""),(IF($C44="Spr",IF($F44&gt;Summary!$C$7,1,""),(IF($C44="Sum",IF($F44&gt;Summary!$C$8,1,""),(IF($C44="Fall",IF($F44&gt;Summary!$C$9,1,""),"")))))))</f>
        <v>1</v>
      </c>
      <c r="I44" s="13">
        <f t="shared" ca="1" si="2"/>
        <v>1</v>
      </c>
      <c r="J44" s="13" t="str">
        <f t="shared" si="3"/>
        <v/>
      </c>
      <c r="K44" s="13" t="str">
        <f t="shared" si="4"/>
        <v/>
      </c>
      <c r="L44" s="13" t="str">
        <f t="shared" si="5"/>
        <v/>
      </c>
      <c r="M44" s="33">
        <f t="shared" ca="1" si="6"/>
        <v>1</v>
      </c>
      <c r="N44" s="13">
        <f ca="1">IF($C44="Win",IF($E44&gt;Summary!$H$6,1,""),(IF($C44="Spr",IF($E44&gt;Summary!$H$7,1,""),(IF($C44="Sum",IF($E44&gt;Summary!$H$8,1,""),(IF($C44="Fall",IF($E44&gt;Summary!$H$9,1,""),"")))))))</f>
        <v>1</v>
      </c>
      <c r="O44" s="13">
        <f ca="1">IF($C44="Win",IF($F44&gt;Summary!$I$6,1,""),(IF($C44="Spr",IF($F44&gt;Summary!$I$7,1,""),(IF($C44="Sum",IF($F44&gt;Summary!$I$8,1,""),(IF($C44="Fall",IF($F44&gt;Summary!$I$9,1,""),"")))))))</f>
        <v>1</v>
      </c>
      <c r="P44" s="13">
        <f t="shared" ca="1" si="1"/>
        <v>1</v>
      </c>
      <c r="Q44" s="13" t="str">
        <f t="shared" si="7"/>
        <v/>
      </c>
      <c r="R44" s="13" t="str">
        <f t="shared" si="8"/>
        <v/>
      </c>
      <c r="S44" s="13" t="str">
        <f t="shared" si="9"/>
        <v/>
      </c>
      <c r="T44" s="33">
        <f t="shared" ca="1" si="10"/>
        <v>1</v>
      </c>
      <c r="U44" s="11">
        <f ca="1">IF($C44="Win",IF($E44&gt;Summary!$N$6,1,""),(IF($C44="Spr",IF($E44&gt;Summary!$N$7,1,""),(IF($C44="Sum",IF($E44&gt;Summary!$N$8,1,""),(IF($C44="Fall",IF($E44&gt;Summary!$N$9,1,""),"")))))))</f>
        <v>1</v>
      </c>
      <c r="V44" s="13">
        <f ca="1">IF($C44="Win",IF($F44&gt;Summary!$O$6,1,""),(IF($C44="Spr",IF($F44&gt;Summary!$O$7,1,""),(IF($C44="Sum",IF($F44&gt;Summary!$O$8,1,""),(IF($C44="Fall",IF($F44&gt;Summary!$O$9,1,""),"")))))))</f>
        <v>1</v>
      </c>
      <c r="W44" s="13">
        <f t="shared" ca="1" si="11"/>
        <v>1</v>
      </c>
      <c r="X44" s="13" t="str">
        <f t="shared" si="12"/>
        <v/>
      </c>
      <c r="Y44" s="13" t="str">
        <f t="shared" si="13"/>
        <v/>
      </c>
      <c r="Z44" s="13" t="str">
        <f t="shared" si="14"/>
        <v/>
      </c>
      <c r="AA44" s="33">
        <f t="shared" ca="1" si="15"/>
        <v>1</v>
      </c>
    </row>
    <row r="45" spans="1:27" x14ac:dyDescent="0.3">
      <c r="A45" s="22">
        <v>1950</v>
      </c>
      <c r="B45">
        <v>2</v>
      </c>
      <c r="C45" s="1" t="s">
        <v>16</v>
      </c>
      <c r="D45" t="str">
        <f t="shared" si="0"/>
        <v>19502Win</v>
      </c>
      <c r="E45" s="25">
        <f ca="1">VLOOKUP($D45,Monthly!$B$1:$H$685,7,FALSE)</f>
        <v>2275135</v>
      </c>
      <c r="F45" s="25">
        <f ca="1">VLOOKUP($D45,Monthly!$B$1:$I$685,8,FALSE)</f>
        <v>475803</v>
      </c>
      <c r="G45" s="11">
        <f ca="1">IF($C45="Win",IF($E45&gt;Summary!$B$6,1,""),(IF($C45="Spr",IF($E45&gt;Summary!$B$7,1,""),(IF($C45="Sum",IF($E45&gt;Summary!$B$8,1,""),(IF($C45="Fall",IF($E45&gt;Summary!$B$9,1,""),"")))))))</f>
        <v>1</v>
      </c>
      <c r="H45" s="13">
        <f ca="1">IF($C45="Win",IF($F45&gt;Summary!$C$6,1,""),(IF($C45="Spr",IF($F45&gt;Summary!$C$7,1,""),(IF($C45="Sum",IF($F45&gt;Summary!$C$8,1,""),(IF($C45="Fall",IF($F45&gt;Summary!$C$9,1,""),"")))))))</f>
        <v>1</v>
      </c>
      <c r="I45" s="13">
        <f t="shared" ca="1" si="2"/>
        <v>1</v>
      </c>
      <c r="J45" s="13">
        <f t="shared" ca="1" si="3"/>
        <v>1</v>
      </c>
      <c r="K45" s="13" t="str">
        <f t="shared" si="4"/>
        <v/>
      </c>
      <c r="L45" s="13" t="str">
        <f t="shared" si="5"/>
        <v/>
      </c>
      <c r="M45" s="33" t="str">
        <f t="shared" si="6"/>
        <v/>
      </c>
      <c r="N45" s="13">
        <f ca="1">IF($C45="Win",IF($E45&gt;Summary!$H$6,1,""),(IF($C45="Spr",IF($E45&gt;Summary!$H$7,1,""),(IF($C45="Sum",IF($E45&gt;Summary!$H$8,1,""),(IF($C45="Fall",IF($E45&gt;Summary!$H$9,1,""),"")))))))</f>
        <v>1</v>
      </c>
      <c r="O45" s="13">
        <f ca="1">IF($C45="Win",IF($F45&gt;Summary!$I$6,1,""),(IF($C45="Spr",IF($F45&gt;Summary!$I$7,1,""),(IF($C45="Sum",IF($F45&gt;Summary!$I$8,1,""),(IF($C45="Fall",IF($F45&gt;Summary!$I$9,1,""),"")))))))</f>
        <v>1</v>
      </c>
      <c r="P45" s="13">
        <f t="shared" ca="1" si="1"/>
        <v>1</v>
      </c>
      <c r="Q45" s="13">
        <f t="shared" ca="1" si="7"/>
        <v>1</v>
      </c>
      <c r="R45" s="13" t="str">
        <f t="shared" si="8"/>
        <v/>
      </c>
      <c r="S45" s="13" t="str">
        <f t="shared" si="9"/>
        <v/>
      </c>
      <c r="T45" s="33" t="str">
        <f t="shared" si="10"/>
        <v/>
      </c>
      <c r="U45" s="11">
        <f ca="1">IF($C45="Win",IF($E45&gt;Summary!$N$6,1,""),(IF($C45="Spr",IF($E45&gt;Summary!$N$7,1,""),(IF($C45="Sum",IF($E45&gt;Summary!$N$8,1,""),(IF($C45="Fall",IF($E45&gt;Summary!$N$9,1,""),"")))))))</f>
        <v>1</v>
      </c>
      <c r="V45" s="13">
        <f ca="1">IF($C45="Win",IF($F45&gt;Summary!$O$6,1,""),(IF($C45="Spr",IF($F45&gt;Summary!$O$7,1,""),(IF($C45="Sum",IF($F45&gt;Summary!$O$8,1,""),(IF($C45="Fall",IF($F45&gt;Summary!$O$9,1,""),"")))))))</f>
        <v>1</v>
      </c>
      <c r="W45" s="13">
        <f t="shared" ca="1" si="11"/>
        <v>1</v>
      </c>
      <c r="X45" s="13">
        <f t="shared" ca="1" si="12"/>
        <v>1</v>
      </c>
      <c r="Y45" s="13" t="str">
        <f t="shared" si="13"/>
        <v/>
      </c>
      <c r="Z45" s="13" t="str">
        <f t="shared" si="14"/>
        <v/>
      </c>
      <c r="AA45" s="33" t="str">
        <f t="shared" si="15"/>
        <v/>
      </c>
    </row>
    <row r="46" spans="1:27" x14ac:dyDescent="0.3">
      <c r="A46" s="22">
        <v>1950</v>
      </c>
      <c r="B46">
        <v>5</v>
      </c>
      <c r="C46" s="1" t="s">
        <v>17</v>
      </c>
      <c r="D46" t="str">
        <f t="shared" si="0"/>
        <v>19505Spr</v>
      </c>
      <c r="E46" s="25">
        <f ca="1">VLOOKUP($D46,Monthly!$B$1:$H$685,7,FALSE)</f>
        <v>1512856</v>
      </c>
      <c r="F46" s="25">
        <f ca="1">VLOOKUP($D46,Monthly!$B$1:$I$685,8,FALSE)</f>
        <v>277361</v>
      </c>
      <c r="G46" s="11">
        <f ca="1">IF($C46="Win",IF($E46&gt;Summary!$B$6,1,""),(IF($C46="Spr",IF($E46&gt;Summary!$B$7,1,""),(IF($C46="Sum",IF($E46&gt;Summary!$B$8,1,""),(IF($C46="Fall",IF($E46&gt;Summary!$B$9,1,""),"")))))))</f>
        <v>1</v>
      </c>
      <c r="H46" s="13">
        <f ca="1">IF($C46="Win",IF($F46&gt;Summary!$C$6,1,""),(IF($C46="Spr",IF($F46&gt;Summary!$C$7,1,""),(IF($C46="Sum",IF($F46&gt;Summary!$C$8,1,""),(IF($C46="Fall",IF($F46&gt;Summary!$C$9,1,""),"")))))))</f>
        <v>1</v>
      </c>
      <c r="I46" s="13">
        <f t="shared" ca="1" si="2"/>
        <v>1</v>
      </c>
      <c r="J46" s="13" t="str">
        <f t="shared" si="3"/>
        <v/>
      </c>
      <c r="K46" s="13">
        <f t="shared" ca="1" si="4"/>
        <v>1</v>
      </c>
      <c r="L46" s="13" t="str">
        <f t="shared" si="5"/>
        <v/>
      </c>
      <c r="M46" s="33" t="str">
        <f t="shared" si="6"/>
        <v/>
      </c>
      <c r="N46" s="13">
        <f ca="1">IF($C46="Win",IF($E46&gt;Summary!$H$6,1,""),(IF($C46="Spr",IF($E46&gt;Summary!$H$7,1,""),(IF($C46="Sum",IF($E46&gt;Summary!$H$8,1,""),(IF($C46="Fall",IF($E46&gt;Summary!$H$9,1,""),"")))))))</f>
        <v>1</v>
      </c>
      <c r="O46" s="13">
        <f ca="1">IF($C46="Win",IF($F46&gt;Summary!$I$6,1,""),(IF($C46="Spr",IF($F46&gt;Summary!$I$7,1,""),(IF($C46="Sum",IF($F46&gt;Summary!$I$8,1,""),(IF($C46="Fall",IF($F46&gt;Summary!$I$9,1,""),"")))))))</f>
        <v>1</v>
      </c>
      <c r="P46" s="13">
        <f t="shared" ca="1" si="1"/>
        <v>1</v>
      </c>
      <c r="Q46" s="13" t="str">
        <f t="shared" si="7"/>
        <v/>
      </c>
      <c r="R46" s="13">
        <f t="shared" ca="1" si="8"/>
        <v>1</v>
      </c>
      <c r="S46" s="13" t="str">
        <f t="shared" si="9"/>
        <v/>
      </c>
      <c r="T46" s="33" t="str">
        <f t="shared" si="10"/>
        <v/>
      </c>
      <c r="U46" s="11">
        <f ca="1">IF($C46="Win",IF($E46&gt;Summary!$N$6,1,""),(IF($C46="Spr",IF($E46&gt;Summary!$N$7,1,""),(IF($C46="Sum",IF($E46&gt;Summary!$N$8,1,""),(IF($C46="Fall",IF($E46&gt;Summary!$N$9,1,""),"")))))))</f>
        <v>1</v>
      </c>
      <c r="V46" s="13">
        <f ca="1">IF($C46="Win",IF($F46&gt;Summary!$O$6,1,""),(IF($C46="Spr",IF($F46&gt;Summary!$O$7,1,""),(IF($C46="Sum",IF($F46&gt;Summary!$O$8,1,""),(IF($C46="Fall",IF($F46&gt;Summary!$O$9,1,""),"")))))))</f>
        <v>1</v>
      </c>
      <c r="W46" s="13">
        <f t="shared" ca="1" si="11"/>
        <v>1</v>
      </c>
      <c r="X46" s="13" t="str">
        <f t="shared" si="12"/>
        <v/>
      </c>
      <c r="Y46" s="13">
        <f t="shared" ca="1" si="13"/>
        <v>1</v>
      </c>
      <c r="Z46" s="13" t="str">
        <f t="shared" si="14"/>
        <v/>
      </c>
      <c r="AA46" s="33" t="str">
        <f t="shared" si="15"/>
        <v/>
      </c>
    </row>
    <row r="47" spans="1:27" x14ac:dyDescent="0.3">
      <c r="A47" s="22">
        <v>1950</v>
      </c>
      <c r="B47">
        <v>8</v>
      </c>
      <c r="C47" s="28" t="s">
        <v>18</v>
      </c>
      <c r="D47" t="str">
        <f t="shared" si="0"/>
        <v>19508Sum</v>
      </c>
      <c r="E47" s="25">
        <f ca="1">VLOOKUP($D47,Monthly!$B$1:$H$685,7,FALSE)</f>
        <v>624182</v>
      </c>
      <c r="F47" s="25">
        <f ca="1">VLOOKUP($D47,Monthly!$B$1:$I$685,8,FALSE)</f>
        <v>23240</v>
      </c>
      <c r="G47" s="11">
        <f ca="1">IF($C47="Win",IF($E47&gt;Summary!$B$6,1,""),(IF($C47="Spr",IF($E47&gt;Summary!$B$7,1,""),(IF($C47="Sum",IF($E47&gt;Summary!$B$8,1,""),(IF($C47="Fall",IF($E47&gt;Summary!$B$9,1,""),"")))))))</f>
        <v>1</v>
      </c>
      <c r="H47" s="13">
        <f ca="1">IF($C47="Win",IF($F47&gt;Summary!$C$6,1,""),(IF($C47="Spr",IF($F47&gt;Summary!$C$7,1,""),(IF($C47="Sum",IF($F47&gt;Summary!$C$8,1,""),(IF($C47="Fall",IF($F47&gt;Summary!$C$9,1,""),"")))))))</f>
        <v>1</v>
      </c>
      <c r="I47" s="13">
        <f t="shared" ca="1" si="2"/>
        <v>1</v>
      </c>
      <c r="J47" s="13" t="str">
        <f t="shared" si="3"/>
        <v/>
      </c>
      <c r="K47" s="13" t="str">
        <f t="shared" si="4"/>
        <v/>
      </c>
      <c r="L47" s="13">
        <f t="shared" ca="1" si="5"/>
        <v>1</v>
      </c>
      <c r="M47" s="33" t="str">
        <f t="shared" si="6"/>
        <v/>
      </c>
      <c r="N47" s="13">
        <f ca="1">IF($C47="Win",IF($E47&gt;Summary!$H$6,1,""),(IF($C47="Spr",IF($E47&gt;Summary!$H$7,1,""),(IF($C47="Sum",IF($E47&gt;Summary!$H$8,1,""),(IF($C47="Fall",IF($E47&gt;Summary!$H$9,1,""),"")))))))</f>
        <v>1</v>
      </c>
      <c r="O47" s="13">
        <f ca="1">IF($C47="Win",IF($F47&gt;Summary!$I$6,1,""),(IF($C47="Spr",IF($F47&gt;Summary!$I$7,1,""),(IF($C47="Sum",IF($F47&gt;Summary!$I$8,1,""),(IF($C47="Fall",IF($F47&gt;Summary!$I$9,1,""),"")))))))</f>
        <v>1</v>
      </c>
      <c r="P47" s="13">
        <f t="shared" ca="1" si="1"/>
        <v>1</v>
      </c>
      <c r="Q47" s="13" t="str">
        <f t="shared" si="7"/>
        <v/>
      </c>
      <c r="R47" s="13" t="str">
        <f t="shared" si="8"/>
        <v/>
      </c>
      <c r="S47" s="13">
        <f t="shared" ca="1" si="9"/>
        <v>1</v>
      </c>
      <c r="T47" s="33" t="str">
        <f t="shared" si="10"/>
        <v/>
      </c>
      <c r="U47" s="11">
        <f ca="1">IF($C47="Win",IF($E47&gt;Summary!$N$6,1,""),(IF($C47="Spr",IF($E47&gt;Summary!$N$7,1,""),(IF($C47="Sum",IF($E47&gt;Summary!$N$8,1,""),(IF($C47="Fall",IF($E47&gt;Summary!$N$9,1,""),"")))))))</f>
        <v>1</v>
      </c>
      <c r="V47" s="13">
        <f ca="1">IF($C47="Win",IF($F47&gt;Summary!$O$6,1,""),(IF($C47="Spr",IF($F47&gt;Summary!$O$7,1,""),(IF($C47="Sum",IF($F47&gt;Summary!$O$8,1,""),(IF($C47="Fall",IF($F47&gt;Summary!$O$9,1,""),"")))))))</f>
        <v>1</v>
      </c>
      <c r="W47" s="13">
        <f t="shared" ca="1" si="11"/>
        <v>1</v>
      </c>
      <c r="X47" s="13" t="str">
        <f t="shared" si="12"/>
        <v/>
      </c>
      <c r="Y47" s="13" t="str">
        <f t="shared" si="13"/>
        <v/>
      </c>
      <c r="Z47" s="13">
        <f t="shared" ca="1" si="14"/>
        <v>1</v>
      </c>
      <c r="AA47" s="33" t="str">
        <f t="shared" si="15"/>
        <v/>
      </c>
    </row>
    <row r="48" spans="1:27" x14ac:dyDescent="0.3">
      <c r="A48" s="23">
        <v>1950</v>
      </c>
      <c r="B48">
        <v>11</v>
      </c>
      <c r="C48" s="28" t="s">
        <v>6</v>
      </c>
      <c r="D48" t="str">
        <f t="shared" si="0"/>
        <v>195011Fall</v>
      </c>
      <c r="E48" s="25">
        <f ca="1">VLOOKUP($D48,Monthly!$B$1:$H$685,7,FALSE)</f>
        <v>16584</v>
      </c>
      <c r="F48" s="25">
        <f ca="1">VLOOKUP($D48,Monthly!$B$1:$I$685,8,FALSE)</f>
        <v>232</v>
      </c>
      <c r="G48" s="11">
        <f ca="1">IF($C48="Win",IF($E48&gt;Summary!$B$6,1,""),(IF($C48="Spr",IF($E48&gt;Summary!$B$7,1,""),(IF($C48="Sum",IF($E48&gt;Summary!$B$8,1,""),(IF($C48="Fall",IF($E48&gt;Summary!$B$9,1,""),"")))))))</f>
        <v>1</v>
      </c>
      <c r="H48" s="13">
        <f ca="1">IF($C48="Win",IF($F48&gt;Summary!$C$6,1,""),(IF($C48="Spr",IF($F48&gt;Summary!$C$7,1,""),(IF($C48="Sum",IF($F48&gt;Summary!$C$8,1,""),(IF($C48="Fall",IF($F48&gt;Summary!$C$9,1,""),"")))))))</f>
        <v>1</v>
      </c>
      <c r="I48" s="13">
        <f t="shared" ca="1" si="2"/>
        <v>1</v>
      </c>
      <c r="J48" s="13" t="str">
        <f t="shared" si="3"/>
        <v/>
      </c>
      <c r="K48" s="13" t="str">
        <f t="shared" si="4"/>
        <v/>
      </c>
      <c r="L48" s="13" t="str">
        <f t="shared" si="5"/>
        <v/>
      </c>
      <c r="M48" s="33">
        <f t="shared" ca="1" si="6"/>
        <v>1</v>
      </c>
      <c r="N48" s="13">
        <f ca="1">IF($C48="Win",IF($E48&gt;Summary!$H$6,1,""),(IF($C48="Spr",IF($E48&gt;Summary!$H$7,1,""),(IF($C48="Sum",IF($E48&gt;Summary!$H$8,1,""),(IF($C48="Fall",IF($E48&gt;Summary!$H$9,1,""),"")))))))</f>
        <v>1</v>
      </c>
      <c r="O48" s="13">
        <f ca="1">IF($C48="Win",IF($F48&gt;Summary!$I$6,1,""),(IF($C48="Spr",IF($F48&gt;Summary!$I$7,1,""),(IF($C48="Sum",IF($F48&gt;Summary!$I$8,1,""),(IF($C48="Fall",IF($F48&gt;Summary!$I$9,1,""),"")))))))</f>
        <v>1</v>
      </c>
      <c r="P48" s="13">
        <f t="shared" ca="1" si="1"/>
        <v>1</v>
      </c>
      <c r="Q48" s="13" t="str">
        <f t="shared" si="7"/>
        <v/>
      </c>
      <c r="R48" s="13" t="str">
        <f t="shared" si="8"/>
        <v/>
      </c>
      <c r="S48" s="13" t="str">
        <f t="shared" si="9"/>
        <v/>
      </c>
      <c r="T48" s="33">
        <f t="shared" ca="1" si="10"/>
        <v>1</v>
      </c>
      <c r="U48" s="11">
        <f ca="1">IF($C48="Win",IF($E48&gt;Summary!$N$6,1,""),(IF($C48="Spr",IF($E48&gt;Summary!$N$7,1,""),(IF($C48="Sum",IF($E48&gt;Summary!$N$8,1,""),(IF($C48="Fall",IF($E48&gt;Summary!$N$9,1,""),"")))))))</f>
        <v>1</v>
      </c>
      <c r="V48" s="13">
        <f ca="1">IF($C48="Win",IF($F48&gt;Summary!$O$6,1,""),(IF($C48="Spr",IF($F48&gt;Summary!$O$7,1,""),(IF($C48="Sum",IF($F48&gt;Summary!$O$8,1,""),(IF($C48="Fall",IF($F48&gt;Summary!$O$9,1,""),"")))))))</f>
        <v>1</v>
      </c>
      <c r="W48" s="13">
        <f t="shared" ca="1" si="11"/>
        <v>1</v>
      </c>
      <c r="X48" s="13" t="str">
        <f t="shared" si="12"/>
        <v/>
      </c>
      <c r="Y48" s="13" t="str">
        <f t="shared" si="13"/>
        <v/>
      </c>
      <c r="Z48" s="13" t="str">
        <f t="shared" si="14"/>
        <v/>
      </c>
      <c r="AA48" s="33">
        <f t="shared" ca="1" si="15"/>
        <v>1</v>
      </c>
    </row>
    <row r="49" spans="1:27" x14ac:dyDescent="0.3">
      <c r="A49" s="22">
        <v>1951</v>
      </c>
      <c r="B49">
        <v>2</v>
      </c>
      <c r="C49" s="1" t="s">
        <v>16</v>
      </c>
      <c r="D49" t="str">
        <f t="shared" si="0"/>
        <v>19512Win</v>
      </c>
      <c r="E49" s="25">
        <f ca="1">VLOOKUP($D49,Monthly!$B$1:$H$685,7,FALSE)</f>
        <v>6679</v>
      </c>
      <c r="F49" s="25">
        <f ca="1">VLOOKUP($D49,Monthly!$B$1:$I$685,8,FALSE)</f>
        <v>233</v>
      </c>
      <c r="G49" s="11" t="str">
        <f ca="1">IF($C49="Win",IF($E49&gt;Summary!$B$6,1,""),(IF($C49="Spr",IF($E49&gt;Summary!$B$7,1,""),(IF($C49="Sum",IF($E49&gt;Summary!$B$8,1,""),(IF($C49="Fall",IF($E49&gt;Summary!$B$9,1,""),"")))))))</f>
        <v/>
      </c>
      <c r="H49" s="13">
        <f ca="1">IF($C49="Win",IF($F49&gt;Summary!$C$6,1,""),(IF($C49="Spr",IF($F49&gt;Summary!$C$7,1,""),(IF($C49="Sum",IF($F49&gt;Summary!$C$8,1,""),(IF($C49="Fall",IF($F49&gt;Summary!$C$9,1,""),"")))))))</f>
        <v>1</v>
      </c>
      <c r="I49" s="13" t="str">
        <f t="shared" ca="1" si="2"/>
        <v/>
      </c>
      <c r="J49" s="13" t="str">
        <f t="shared" ca="1" si="3"/>
        <v/>
      </c>
      <c r="K49" s="13" t="str">
        <f t="shared" si="4"/>
        <v/>
      </c>
      <c r="L49" s="13" t="str">
        <f t="shared" si="5"/>
        <v/>
      </c>
      <c r="M49" s="33" t="str">
        <f t="shared" si="6"/>
        <v/>
      </c>
      <c r="N49" s="13" t="str">
        <f ca="1">IF($C49="Win",IF($E49&gt;Summary!$H$6,1,""),(IF($C49="Spr",IF($E49&gt;Summary!$H$7,1,""),(IF($C49="Sum",IF($E49&gt;Summary!$H$8,1,""),(IF($C49="Fall",IF($E49&gt;Summary!$H$9,1,""),"")))))))</f>
        <v/>
      </c>
      <c r="O49" s="13">
        <f ca="1">IF($C49="Win",IF($F49&gt;Summary!$I$6,1,""),(IF($C49="Spr",IF($F49&gt;Summary!$I$7,1,""),(IF($C49="Sum",IF($F49&gt;Summary!$I$8,1,""),(IF($C49="Fall",IF($F49&gt;Summary!$I$9,1,""),"")))))))</f>
        <v>1</v>
      </c>
      <c r="P49" s="13" t="str">
        <f t="shared" ca="1" si="1"/>
        <v/>
      </c>
      <c r="Q49" s="13" t="str">
        <f t="shared" ca="1" si="7"/>
        <v/>
      </c>
      <c r="R49" s="13" t="str">
        <f t="shared" si="8"/>
        <v/>
      </c>
      <c r="S49" s="13" t="str">
        <f t="shared" si="9"/>
        <v/>
      </c>
      <c r="T49" s="33" t="str">
        <f t="shared" si="10"/>
        <v/>
      </c>
      <c r="U49" s="11" t="str">
        <f ca="1">IF($C49="Win",IF($E49&gt;Summary!$N$6,1,""),(IF($C49="Spr",IF($E49&gt;Summary!$N$7,1,""),(IF($C49="Sum",IF($E49&gt;Summary!$N$8,1,""),(IF($C49="Fall",IF($E49&gt;Summary!$N$9,1,""),"")))))))</f>
        <v/>
      </c>
      <c r="V49" s="13">
        <f ca="1">IF($C49="Win",IF($F49&gt;Summary!$O$6,1,""),(IF($C49="Spr",IF($F49&gt;Summary!$O$7,1,""),(IF($C49="Sum",IF($F49&gt;Summary!$O$8,1,""),(IF($C49="Fall",IF($F49&gt;Summary!$O$9,1,""),"")))))))</f>
        <v>1</v>
      </c>
      <c r="W49" s="13" t="str">
        <f t="shared" ca="1" si="11"/>
        <v/>
      </c>
      <c r="X49" s="13" t="str">
        <f t="shared" ca="1" si="12"/>
        <v/>
      </c>
      <c r="Y49" s="13" t="str">
        <f t="shared" si="13"/>
        <v/>
      </c>
      <c r="Z49" s="13" t="str">
        <f t="shared" si="14"/>
        <v/>
      </c>
      <c r="AA49" s="33" t="str">
        <f t="shared" si="15"/>
        <v/>
      </c>
    </row>
    <row r="50" spans="1:27" x14ac:dyDescent="0.3">
      <c r="A50" s="22">
        <v>1951</v>
      </c>
      <c r="B50">
        <v>5</v>
      </c>
      <c r="C50" s="1" t="s">
        <v>17</v>
      </c>
      <c r="D50" t="str">
        <f t="shared" si="0"/>
        <v>19515Spr</v>
      </c>
      <c r="E50" s="25">
        <f ca="1">VLOOKUP($D50,Monthly!$B$1:$H$685,7,FALSE)</f>
        <v>1459</v>
      </c>
      <c r="F50" s="25">
        <f ca="1">VLOOKUP($D50,Monthly!$B$1:$I$685,8,FALSE)</f>
        <v>302</v>
      </c>
      <c r="G50" s="11" t="str">
        <f ca="1">IF($C50="Win",IF($E50&gt;Summary!$B$6,1,""),(IF($C50="Spr",IF($E50&gt;Summary!$B$7,1,""),(IF($C50="Sum",IF($E50&gt;Summary!$B$8,1,""),(IF($C50="Fall",IF($E50&gt;Summary!$B$9,1,""),"")))))))</f>
        <v/>
      </c>
      <c r="H50" s="13">
        <f ca="1">IF($C50="Win",IF($F50&gt;Summary!$C$6,1,""),(IF($C50="Spr",IF($F50&gt;Summary!$C$7,1,""),(IF($C50="Sum",IF($F50&gt;Summary!$C$8,1,""),(IF($C50="Fall",IF($F50&gt;Summary!$C$9,1,""),"")))))))</f>
        <v>1</v>
      </c>
      <c r="I50" s="13" t="str">
        <f t="shared" ca="1" si="2"/>
        <v/>
      </c>
      <c r="J50" s="13" t="str">
        <f t="shared" si="3"/>
        <v/>
      </c>
      <c r="K50" s="13" t="str">
        <f t="shared" ca="1" si="4"/>
        <v/>
      </c>
      <c r="L50" s="13" t="str">
        <f t="shared" si="5"/>
        <v/>
      </c>
      <c r="M50" s="33" t="str">
        <f t="shared" si="6"/>
        <v/>
      </c>
      <c r="N50" s="13" t="str">
        <f ca="1">IF($C50="Win",IF($E50&gt;Summary!$H$6,1,""),(IF($C50="Spr",IF($E50&gt;Summary!$H$7,1,""),(IF($C50="Sum",IF($E50&gt;Summary!$H$8,1,""),(IF($C50="Fall",IF($E50&gt;Summary!$H$9,1,""),"")))))))</f>
        <v/>
      </c>
      <c r="O50" s="13">
        <f ca="1">IF($C50="Win",IF($F50&gt;Summary!$I$6,1,""),(IF($C50="Spr",IF($F50&gt;Summary!$I$7,1,""),(IF($C50="Sum",IF($F50&gt;Summary!$I$8,1,""),(IF($C50="Fall",IF($F50&gt;Summary!$I$9,1,""),"")))))))</f>
        <v>1</v>
      </c>
      <c r="P50" s="13" t="str">
        <f t="shared" ca="1" si="1"/>
        <v/>
      </c>
      <c r="Q50" s="13" t="str">
        <f t="shared" si="7"/>
        <v/>
      </c>
      <c r="R50" s="13" t="str">
        <f t="shared" ca="1" si="8"/>
        <v/>
      </c>
      <c r="S50" s="13" t="str">
        <f t="shared" si="9"/>
        <v/>
      </c>
      <c r="T50" s="33" t="str">
        <f t="shared" si="10"/>
        <v/>
      </c>
      <c r="U50" s="11" t="str">
        <f ca="1">IF($C50="Win",IF($E50&gt;Summary!$N$6,1,""),(IF($C50="Spr",IF($E50&gt;Summary!$N$7,1,""),(IF($C50="Sum",IF($E50&gt;Summary!$N$8,1,""),(IF($C50="Fall",IF($E50&gt;Summary!$N$9,1,""),"")))))))</f>
        <v/>
      </c>
      <c r="V50" s="13">
        <f ca="1">IF($C50="Win",IF($F50&gt;Summary!$O$6,1,""),(IF($C50="Spr",IF($F50&gt;Summary!$O$7,1,""),(IF($C50="Sum",IF($F50&gt;Summary!$O$8,1,""),(IF($C50="Fall",IF($F50&gt;Summary!$O$9,1,""),"")))))))</f>
        <v>1</v>
      </c>
      <c r="W50" s="13" t="str">
        <f t="shared" ca="1" si="11"/>
        <v/>
      </c>
      <c r="X50" s="13" t="str">
        <f t="shared" si="12"/>
        <v/>
      </c>
      <c r="Y50" s="13" t="str">
        <f t="shared" ca="1" si="13"/>
        <v/>
      </c>
      <c r="Z50" s="13" t="str">
        <f t="shared" si="14"/>
        <v/>
      </c>
      <c r="AA50" s="33" t="str">
        <f t="shared" si="15"/>
        <v/>
      </c>
    </row>
    <row r="51" spans="1:27" x14ac:dyDescent="0.3">
      <c r="A51" s="22">
        <v>1951</v>
      </c>
      <c r="B51">
        <v>8</v>
      </c>
      <c r="C51" s="28" t="s">
        <v>18</v>
      </c>
      <c r="D51" t="str">
        <f t="shared" si="0"/>
        <v>19518Sum</v>
      </c>
      <c r="E51" s="25">
        <f ca="1">VLOOKUP($D51,Monthly!$B$1:$H$685,7,FALSE)</f>
        <v>44515</v>
      </c>
      <c r="F51" s="25">
        <f ca="1">VLOOKUP($D51,Monthly!$B$1:$I$685,8,FALSE)</f>
        <v>338</v>
      </c>
      <c r="G51" s="11" t="str">
        <f ca="1">IF($C51="Win",IF($E51&gt;Summary!$B$6,1,""),(IF($C51="Spr",IF($E51&gt;Summary!$B$7,1,""),(IF($C51="Sum",IF($E51&gt;Summary!$B$8,1,""),(IF($C51="Fall",IF($E51&gt;Summary!$B$9,1,""),"")))))))</f>
        <v/>
      </c>
      <c r="H51" s="13">
        <f ca="1">IF($C51="Win",IF($F51&gt;Summary!$C$6,1,""),(IF($C51="Spr",IF($F51&gt;Summary!$C$7,1,""),(IF($C51="Sum",IF($F51&gt;Summary!$C$8,1,""),(IF($C51="Fall",IF($F51&gt;Summary!$C$9,1,""),"")))))))</f>
        <v>1</v>
      </c>
      <c r="I51" s="13" t="str">
        <f t="shared" ca="1" si="2"/>
        <v/>
      </c>
      <c r="J51" s="13" t="str">
        <f t="shared" si="3"/>
        <v/>
      </c>
      <c r="K51" s="13" t="str">
        <f t="shared" si="4"/>
        <v/>
      </c>
      <c r="L51" s="13" t="str">
        <f t="shared" ca="1" si="5"/>
        <v/>
      </c>
      <c r="M51" s="33" t="str">
        <f t="shared" si="6"/>
        <v/>
      </c>
      <c r="N51" s="13" t="str">
        <f ca="1">IF($C51="Win",IF($E51&gt;Summary!$H$6,1,""),(IF($C51="Spr",IF($E51&gt;Summary!$H$7,1,""),(IF($C51="Sum",IF($E51&gt;Summary!$H$8,1,""),(IF($C51="Fall",IF($E51&gt;Summary!$H$9,1,""),"")))))))</f>
        <v/>
      </c>
      <c r="O51" s="13">
        <f ca="1">IF($C51="Win",IF($F51&gt;Summary!$I$6,1,""),(IF($C51="Spr",IF($F51&gt;Summary!$I$7,1,""),(IF($C51="Sum",IF($F51&gt;Summary!$I$8,1,""),(IF($C51="Fall",IF($F51&gt;Summary!$I$9,1,""),"")))))))</f>
        <v>1</v>
      </c>
      <c r="P51" s="13" t="str">
        <f t="shared" ca="1" si="1"/>
        <v/>
      </c>
      <c r="Q51" s="13" t="str">
        <f t="shared" si="7"/>
        <v/>
      </c>
      <c r="R51" s="13" t="str">
        <f t="shared" si="8"/>
        <v/>
      </c>
      <c r="S51" s="13" t="str">
        <f t="shared" ca="1" si="9"/>
        <v/>
      </c>
      <c r="T51" s="33" t="str">
        <f t="shared" si="10"/>
        <v/>
      </c>
      <c r="U51" s="11" t="str">
        <f ca="1">IF($C51="Win",IF($E51&gt;Summary!$N$6,1,""),(IF($C51="Spr",IF($E51&gt;Summary!$N$7,1,""),(IF($C51="Sum",IF($E51&gt;Summary!$N$8,1,""),(IF($C51="Fall",IF($E51&gt;Summary!$N$9,1,""),"")))))))</f>
        <v/>
      </c>
      <c r="V51" s="13">
        <f ca="1">IF($C51="Win",IF($F51&gt;Summary!$O$6,1,""),(IF($C51="Spr",IF($F51&gt;Summary!$O$7,1,""),(IF($C51="Sum",IF($F51&gt;Summary!$O$8,1,""),(IF($C51="Fall",IF($F51&gt;Summary!$O$9,1,""),"")))))))</f>
        <v>1</v>
      </c>
      <c r="W51" s="13" t="str">
        <f t="shared" ca="1" si="11"/>
        <v/>
      </c>
      <c r="X51" s="13" t="str">
        <f t="shared" si="12"/>
        <v/>
      </c>
      <c r="Y51" s="13" t="str">
        <f t="shared" si="13"/>
        <v/>
      </c>
      <c r="Z51" s="13" t="str">
        <f t="shared" ca="1" si="14"/>
        <v/>
      </c>
      <c r="AA51" s="33" t="str">
        <f t="shared" si="15"/>
        <v/>
      </c>
    </row>
    <row r="52" spans="1:27" x14ac:dyDescent="0.3">
      <c r="A52" s="23">
        <v>1951</v>
      </c>
      <c r="B52">
        <v>11</v>
      </c>
      <c r="C52" s="28" t="s">
        <v>6</v>
      </c>
      <c r="D52" t="str">
        <f t="shared" si="0"/>
        <v>195111Fall</v>
      </c>
      <c r="E52" s="25">
        <f ca="1">VLOOKUP($D52,Monthly!$B$1:$H$685,7,FALSE)</f>
        <v>996</v>
      </c>
      <c r="F52" s="25">
        <f ca="1">VLOOKUP($D52,Monthly!$B$1:$I$685,8,FALSE)</f>
        <v>236</v>
      </c>
      <c r="G52" s="11">
        <f ca="1">IF($C52="Win",IF($E52&gt;Summary!$B$6,1,""),(IF($C52="Spr",IF($E52&gt;Summary!$B$7,1,""),(IF($C52="Sum",IF($E52&gt;Summary!$B$8,1,""),(IF($C52="Fall",IF($E52&gt;Summary!$B$9,1,""),"")))))))</f>
        <v>1</v>
      </c>
      <c r="H52" s="13">
        <f ca="1">IF($C52="Win",IF($F52&gt;Summary!$C$6,1,""),(IF($C52="Spr",IF($F52&gt;Summary!$C$7,1,""),(IF($C52="Sum",IF($F52&gt;Summary!$C$8,1,""),(IF($C52="Fall",IF($F52&gt;Summary!$C$9,1,""),"")))))))</f>
        <v>1</v>
      </c>
      <c r="I52" s="13">
        <f t="shared" ca="1" si="2"/>
        <v>1</v>
      </c>
      <c r="J52" s="13" t="str">
        <f t="shared" si="3"/>
        <v/>
      </c>
      <c r="K52" s="13" t="str">
        <f t="shared" si="4"/>
        <v/>
      </c>
      <c r="L52" s="13" t="str">
        <f t="shared" si="5"/>
        <v/>
      </c>
      <c r="M52" s="33">
        <f t="shared" ca="1" si="6"/>
        <v>1</v>
      </c>
      <c r="N52" s="13">
        <f ca="1">IF($C52="Win",IF($E52&gt;Summary!$H$6,1,""),(IF($C52="Spr",IF($E52&gt;Summary!$H$7,1,""),(IF($C52="Sum",IF($E52&gt;Summary!$H$8,1,""),(IF($C52="Fall",IF($E52&gt;Summary!$H$9,1,""),"")))))))</f>
        <v>1</v>
      </c>
      <c r="O52" s="13">
        <f ca="1">IF($C52="Win",IF($F52&gt;Summary!$I$6,1,""),(IF($C52="Spr",IF($F52&gt;Summary!$I$7,1,""),(IF($C52="Sum",IF($F52&gt;Summary!$I$8,1,""),(IF($C52="Fall",IF($F52&gt;Summary!$I$9,1,""),"")))))))</f>
        <v>1</v>
      </c>
      <c r="P52" s="13">
        <f t="shared" ca="1" si="1"/>
        <v>1</v>
      </c>
      <c r="Q52" s="13" t="str">
        <f t="shared" si="7"/>
        <v/>
      </c>
      <c r="R52" s="13" t="str">
        <f t="shared" si="8"/>
        <v/>
      </c>
      <c r="S52" s="13" t="str">
        <f t="shared" si="9"/>
        <v/>
      </c>
      <c r="T52" s="33">
        <f t="shared" ca="1" si="10"/>
        <v>1</v>
      </c>
      <c r="U52" s="11">
        <f ca="1">IF($C52="Win",IF($E52&gt;Summary!$N$6,1,""),(IF($C52="Spr",IF($E52&gt;Summary!$N$7,1,""),(IF($C52="Sum",IF($E52&gt;Summary!$N$8,1,""),(IF($C52="Fall",IF($E52&gt;Summary!$N$9,1,""),"")))))))</f>
        <v>1</v>
      </c>
      <c r="V52" s="13">
        <f ca="1">IF($C52="Win",IF($F52&gt;Summary!$O$6,1,""),(IF($C52="Spr",IF($F52&gt;Summary!$O$7,1,""),(IF($C52="Sum",IF($F52&gt;Summary!$O$8,1,""),(IF($C52="Fall",IF($F52&gt;Summary!$O$9,1,""),"")))))))</f>
        <v>1</v>
      </c>
      <c r="W52" s="13">
        <f t="shared" ca="1" si="11"/>
        <v>1</v>
      </c>
      <c r="X52" s="13" t="str">
        <f t="shared" si="12"/>
        <v/>
      </c>
      <c r="Y52" s="13" t="str">
        <f t="shared" si="13"/>
        <v/>
      </c>
      <c r="Z52" s="13" t="str">
        <f t="shared" si="14"/>
        <v/>
      </c>
      <c r="AA52" s="33">
        <f t="shared" ca="1" si="15"/>
        <v>1</v>
      </c>
    </row>
    <row r="53" spans="1:27" x14ac:dyDescent="0.3">
      <c r="A53" s="22">
        <v>1952</v>
      </c>
      <c r="B53">
        <v>2</v>
      </c>
      <c r="C53" s="1" t="s">
        <v>16</v>
      </c>
      <c r="D53" t="str">
        <f t="shared" si="0"/>
        <v>19522Win</v>
      </c>
      <c r="E53" s="25">
        <f ca="1">VLOOKUP($D53,Monthly!$B$1:$H$685,7,FALSE)</f>
        <v>3849</v>
      </c>
      <c r="F53" s="25">
        <f ca="1">VLOOKUP($D53,Monthly!$B$1:$I$685,8,FALSE)</f>
        <v>208</v>
      </c>
      <c r="G53" s="11" t="str">
        <f ca="1">IF($C53="Win",IF($E53&gt;Summary!$B$6,1,""),(IF($C53="Spr",IF($E53&gt;Summary!$B$7,1,""),(IF($C53="Sum",IF($E53&gt;Summary!$B$8,1,""),(IF($C53="Fall",IF($E53&gt;Summary!$B$9,1,""),"")))))))</f>
        <v/>
      </c>
      <c r="H53" s="13">
        <f ca="1">IF($C53="Win",IF($F53&gt;Summary!$C$6,1,""),(IF($C53="Spr",IF($F53&gt;Summary!$C$7,1,""),(IF($C53="Sum",IF($F53&gt;Summary!$C$8,1,""),(IF($C53="Fall",IF($F53&gt;Summary!$C$9,1,""),"")))))))</f>
        <v>1</v>
      </c>
      <c r="I53" s="13" t="str">
        <f t="shared" ca="1" si="2"/>
        <v/>
      </c>
      <c r="J53" s="13" t="str">
        <f t="shared" ca="1" si="3"/>
        <v/>
      </c>
      <c r="K53" s="13" t="str">
        <f t="shared" si="4"/>
        <v/>
      </c>
      <c r="L53" s="13" t="str">
        <f t="shared" si="5"/>
        <v/>
      </c>
      <c r="M53" s="33" t="str">
        <f t="shared" si="6"/>
        <v/>
      </c>
      <c r="N53" s="13" t="str">
        <f ca="1">IF($C53="Win",IF($E53&gt;Summary!$H$6,1,""),(IF($C53="Spr",IF($E53&gt;Summary!$H$7,1,""),(IF($C53="Sum",IF($E53&gt;Summary!$H$8,1,""),(IF($C53="Fall",IF($E53&gt;Summary!$H$9,1,""),"")))))))</f>
        <v/>
      </c>
      <c r="O53" s="13">
        <f ca="1">IF($C53="Win",IF($F53&gt;Summary!$I$6,1,""),(IF($C53="Spr",IF($F53&gt;Summary!$I$7,1,""),(IF($C53="Sum",IF($F53&gt;Summary!$I$8,1,""),(IF($C53="Fall",IF($F53&gt;Summary!$I$9,1,""),"")))))))</f>
        <v>1</v>
      </c>
      <c r="P53" s="13" t="str">
        <f t="shared" ca="1" si="1"/>
        <v/>
      </c>
      <c r="Q53" s="13" t="str">
        <f t="shared" ca="1" si="7"/>
        <v/>
      </c>
      <c r="R53" s="13" t="str">
        <f t="shared" si="8"/>
        <v/>
      </c>
      <c r="S53" s="13" t="str">
        <f t="shared" si="9"/>
        <v/>
      </c>
      <c r="T53" s="33" t="str">
        <f t="shared" si="10"/>
        <v/>
      </c>
      <c r="U53" s="11" t="str">
        <f ca="1">IF($C53="Win",IF($E53&gt;Summary!$N$6,1,""),(IF($C53="Spr",IF($E53&gt;Summary!$N$7,1,""),(IF($C53="Sum",IF($E53&gt;Summary!$N$8,1,""),(IF($C53="Fall",IF($E53&gt;Summary!$N$9,1,""),"")))))))</f>
        <v/>
      </c>
      <c r="V53" s="13">
        <f ca="1">IF($C53="Win",IF($F53&gt;Summary!$O$6,1,""),(IF($C53="Spr",IF($F53&gt;Summary!$O$7,1,""),(IF($C53="Sum",IF($F53&gt;Summary!$O$8,1,""),(IF($C53="Fall",IF($F53&gt;Summary!$O$9,1,""),"")))))))</f>
        <v>1</v>
      </c>
      <c r="W53" s="13" t="str">
        <f t="shared" ca="1" si="11"/>
        <v/>
      </c>
      <c r="X53" s="13" t="str">
        <f t="shared" ca="1" si="12"/>
        <v/>
      </c>
      <c r="Y53" s="13" t="str">
        <f t="shared" si="13"/>
        <v/>
      </c>
      <c r="Z53" s="13" t="str">
        <f t="shared" si="14"/>
        <v/>
      </c>
      <c r="AA53" s="33" t="str">
        <f t="shared" si="15"/>
        <v/>
      </c>
    </row>
    <row r="54" spans="1:27" x14ac:dyDescent="0.3">
      <c r="A54" s="22">
        <v>1952</v>
      </c>
      <c r="B54">
        <v>5</v>
      </c>
      <c r="C54" s="1" t="s">
        <v>17</v>
      </c>
      <c r="D54" t="str">
        <f t="shared" si="0"/>
        <v>19525Spr</v>
      </c>
      <c r="E54" s="25">
        <f ca="1">VLOOKUP($D54,Monthly!$B$1:$H$685,7,FALSE)</f>
        <v>11942</v>
      </c>
      <c r="F54" s="25">
        <f ca="1">VLOOKUP($D54,Monthly!$B$1:$I$685,8,FALSE)</f>
        <v>278</v>
      </c>
      <c r="G54" s="11" t="str">
        <f ca="1">IF($C54="Win",IF($E54&gt;Summary!$B$6,1,""),(IF($C54="Spr",IF($E54&gt;Summary!$B$7,1,""),(IF($C54="Sum",IF($E54&gt;Summary!$B$8,1,""),(IF($C54="Fall",IF($E54&gt;Summary!$B$9,1,""),"")))))))</f>
        <v/>
      </c>
      <c r="H54" s="13">
        <f ca="1">IF($C54="Win",IF($F54&gt;Summary!$C$6,1,""),(IF($C54="Spr",IF($F54&gt;Summary!$C$7,1,""),(IF($C54="Sum",IF($F54&gt;Summary!$C$8,1,""),(IF($C54="Fall",IF($F54&gt;Summary!$C$9,1,""),"")))))))</f>
        <v>1</v>
      </c>
      <c r="I54" s="13" t="str">
        <f t="shared" ca="1" si="2"/>
        <v/>
      </c>
      <c r="J54" s="13" t="str">
        <f t="shared" si="3"/>
        <v/>
      </c>
      <c r="K54" s="13" t="str">
        <f t="shared" ca="1" si="4"/>
        <v/>
      </c>
      <c r="L54" s="13" t="str">
        <f t="shared" si="5"/>
        <v/>
      </c>
      <c r="M54" s="33" t="str">
        <f t="shared" si="6"/>
        <v/>
      </c>
      <c r="N54" s="13" t="str">
        <f ca="1">IF($C54="Win",IF($E54&gt;Summary!$H$6,1,""),(IF($C54="Spr",IF($E54&gt;Summary!$H$7,1,""),(IF($C54="Sum",IF($E54&gt;Summary!$H$8,1,""),(IF($C54="Fall",IF($E54&gt;Summary!$H$9,1,""),"")))))))</f>
        <v/>
      </c>
      <c r="O54" s="13">
        <f ca="1">IF($C54="Win",IF($F54&gt;Summary!$I$6,1,""),(IF($C54="Spr",IF($F54&gt;Summary!$I$7,1,""),(IF($C54="Sum",IF($F54&gt;Summary!$I$8,1,""),(IF($C54="Fall",IF($F54&gt;Summary!$I$9,1,""),"")))))))</f>
        <v>1</v>
      </c>
      <c r="P54" s="13" t="str">
        <f t="shared" ca="1" si="1"/>
        <v/>
      </c>
      <c r="Q54" s="13" t="str">
        <f t="shared" si="7"/>
        <v/>
      </c>
      <c r="R54" s="13" t="str">
        <f t="shared" ca="1" si="8"/>
        <v/>
      </c>
      <c r="S54" s="13" t="str">
        <f t="shared" si="9"/>
        <v/>
      </c>
      <c r="T54" s="33" t="str">
        <f t="shared" si="10"/>
        <v/>
      </c>
      <c r="U54" s="11" t="str">
        <f ca="1">IF($C54="Win",IF($E54&gt;Summary!$N$6,1,""),(IF($C54="Spr",IF($E54&gt;Summary!$N$7,1,""),(IF($C54="Sum",IF($E54&gt;Summary!$N$8,1,""),(IF($C54="Fall",IF($E54&gt;Summary!$N$9,1,""),"")))))))</f>
        <v/>
      </c>
      <c r="V54" s="13">
        <f ca="1">IF($C54="Win",IF($F54&gt;Summary!$O$6,1,""),(IF($C54="Spr",IF($F54&gt;Summary!$O$7,1,""),(IF($C54="Sum",IF($F54&gt;Summary!$O$8,1,""),(IF($C54="Fall",IF($F54&gt;Summary!$O$9,1,""),"")))))))</f>
        <v>1</v>
      </c>
      <c r="W54" s="13" t="str">
        <f t="shared" ca="1" si="11"/>
        <v/>
      </c>
      <c r="X54" s="13" t="str">
        <f t="shared" si="12"/>
        <v/>
      </c>
      <c r="Y54" s="13" t="str">
        <f t="shared" ca="1" si="13"/>
        <v/>
      </c>
      <c r="Z54" s="13" t="str">
        <f t="shared" si="14"/>
        <v/>
      </c>
      <c r="AA54" s="33" t="str">
        <f t="shared" si="15"/>
        <v/>
      </c>
    </row>
    <row r="55" spans="1:27" x14ac:dyDescent="0.3">
      <c r="A55" s="22">
        <v>1952</v>
      </c>
      <c r="B55">
        <v>8</v>
      </c>
      <c r="C55" s="28" t="s">
        <v>18</v>
      </c>
      <c r="D55" t="str">
        <f t="shared" si="0"/>
        <v>19528Sum</v>
      </c>
      <c r="E55" s="25">
        <f ca="1">VLOOKUP($D55,Monthly!$B$1:$H$685,7,FALSE)</f>
        <v>1441</v>
      </c>
      <c r="F55" s="25">
        <f ca="1">VLOOKUP($D55,Monthly!$B$1:$I$685,8,FALSE)</f>
        <v>337</v>
      </c>
      <c r="G55" s="11" t="str">
        <f ca="1">IF($C55="Win",IF($E55&gt;Summary!$B$6,1,""),(IF($C55="Spr",IF($E55&gt;Summary!$B$7,1,""),(IF($C55="Sum",IF($E55&gt;Summary!$B$8,1,""),(IF($C55="Fall",IF($E55&gt;Summary!$B$9,1,""),"")))))))</f>
        <v/>
      </c>
      <c r="H55" s="13">
        <f ca="1">IF($C55="Win",IF($F55&gt;Summary!$C$6,1,""),(IF($C55="Spr",IF($F55&gt;Summary!$C$7,1,""),(IF($C55="Sum",IF($F55&gt;Summary!$C$8,1,""),(IF($C55="Fall",IF($F55&gt;Summary!$C$9,1,""),"")))))))</f>
        <v>1</v>
      </c>
      <c r="I55" s="13" t="str">
        <f t="shared" ca="1" si="2"/>
        <v/>
      </c>
      <c r="J55" s="13" t="str">
        <f t="shared" si="3"/>
        <v/>
      </c>
      <c r="K55" s="13" t="str">
        <f t="shared" si="4"/>
        <v/>
      </c>
      <c r="L55" s="13" t="str">
        <f t="shared" ca="1" si="5"/>
        <v/>
      </c>
      <c r="M55" s="33" t="str">
        <f t="shared" si="6"/>
        <v/>
      </c>
      <c r="N55" s="13" t="str">
        <f ca="1">IF($C55="Win",IF($E55&gt;Summary!$H$6,1,""),(IF($C55="Spr",IF($E55&gt;Summary!$H$7,1,""),(IF($C55="Sum",IF($E55&gt;Summary!$H$8,1,""),(IF($C55="Fall",IF($E55&gt;Summary!$H$9,1,""),"")))))))</f>
        <v/>
      </c>
      <c r="O55" s="13">
        <f ca="1">IF($C55="Win",IF($F55&gt;Summary!$I$6,1,""),(IF($C55="Spr",IF($F55&gt;Summary!$I$7,1,""),(IF($C55="Sum",IF($F55&gt;Summary!$I$8,1,""),(IF($C55="Fall",IF($F55&gt;Summary!$I$9,1,""),"")))))))</f>
        <v>1</v>
      </c>
      <c r="P55" s="13" t="str">
        <f t="shared" ca="1" si="1"/>
        <v/>
      </c>
      <c r="Q55" s="13" t="str">
        <f t="shared" si="7"/>
        <v/>
      </c>
      <c r="R55" s="13" t="str">
        <f t="shared" si="8"/>
        <v/>
      </c>
      <c r="S55" s="13" t="str">
        <f t="shared" ca="1" si="9"/>
        <v/>
      </c>
      <c r="T55" s="33" t="str">
        <f t="shared" si="10"/>
        <v/>
      </c>
      <c r="U55" s="11" t="str">
        <f ca="1">IF($C55="Win",IF($E55&gt;Summary!$N$6,1,""),(IF($C55="Spr",IF($E55&gt;Summary!$N$7,1,""),(IF($C55="Sum",IF($E55&gt;Summary!$N$8,1,""),(IF($C55="Fall",IF($E55&gt;Summary!$N$9,1,""),"")))))))</f>
        <v/>
      </c>
      <c r="V55" s="13">
        <f ca="1">IF($C55="Win",IF($F55&gt;Summary!$O$6,1,""),(IF($C55="Spr",IF($F55&gt;Summary!$O$7,1,""),(IF($C55="Sum",IF($F55&gt;Summary!$O$8,1,""),(IF($C55="Fall",IF($F55&gt;Summary!$O$9,1,""),"")))))))</f>
        <v>1</v>
      </c>
      <c r="W55" s="13" t="str">
        <f t="shared" ca="1" si="11"/>
        <v/>
      </c>
      <c r="X55" s="13" t="str">
        <f t="shared" si="12"/>
        <v/>
      </c>
      <c r="Y55" s="13" t="str">
        <f t="shared" si="13"/>
        <v/>
      </c>
      <c r="Z55" s="13" t="str">
        <f t="shared" ca="1" si="14"/>
        <v/>
      </c>
      <c r="AA55" s="33" t="str">
        <f t="shared" si="15"/>
        <v/>
      </c>
    </row>
    <row r="56" spans="1:27" x14ac:dyDescent="0.3">
      <c r="A56" s="23">
        <v>1952</v>
      </c>
      <c r="B56">
        <v>11</v>
      </c>
      <c r="C56" s="28" t="s">
        <v>6</v>
      </c>
      <c r="D56" t="str">
        <f t="shared" si="0"/>
        <v>195211Fall</v>
      </c>
      <c r="E56" s="25">
        <f ca="1">VLOOKUP($D56,Monthly!$B$1:$H$685,7,FALSE)</f>
        <v>756</v>
      </c>
      <c r="F56" s="25">
        <f ca="1">VLOOKUP($D56,Monthly!$B$1:$I$685,8,FALSE)</f>
        <v>234</v>
      </c>
      <c r="G56" s="11">
        <f ca="1">IF($C56="Win",IF($E56&gt;Summary!$B$6,1,""),(IF($C56="Spr",IF($E56&gt;Summary!$B$7,1,""),(IF($C56="Sum",IF($E56&gt;Summary!$B$8,1,""),(IF($C56="Fall",IF($E56&gt;Summary!$B$9,1,""),"")))))))</f>
        <v>1</v>
      </c>
      <c r="H56" s="13">
        <f ca="1">IF($C56="Win",IF($F56&gt;Summary!$C$6,1,""),(IF($C56="Spr",IF($F56&gt;Summary!$C$7,1,""),(IF($C56="Sum",IF($F56&gt;Summary!$C$8,1,""),(IF($C56="Fall",IF($F56&gt;Summary!$C$9,1,""),"")))))))</f>
        <v>1</v>
      </c>
      <c r="I56" s="13">
        <f t="shared" ca="1" si="2"/>
        <v>1</v>
      </c>
      <c r="J56" s="13" t="str">
        <f t="shared" si="3"/>
        <v/>
      </c>
      <c r="K56" s="13" t="str">
        <f t="shared" si="4"/>
        <v/>
      </c>
      <c r="L56" s="13" t="str">
        <f t="shared" si="5"/>
        <v/>
      </c>
      <c r="M56" s="33">
        <f t="shared" ca="1" si="6"/>
        <v>1</v>
      </c>
      <c r="N56" s="13">
        <f ca="1">IF($C56="Win",IF($E56&gt;Summary!$H$6,1,""),(IF($C56="Spr",IF($E56&gt;Summary!$H$7,1,""),(IF($C56="Sum",IF($E56&gt;Summary!$H$8,1,""),(IF($C56="Fall",IF($E56&gt;Summary!$H$9,1,""),"")))))))</f>
        <v>1</v>
      </c>
      <c r="O56" s="13">
        <f ca="1">IF($C56="Win",IF($F56&gt;Summary!$I$6,1,""),(IF($C56="Spr",IF($F56&gt;Summary!$I$7,1,""),(IF($C56="Sum",IF($F56&gt;Summary!$I$8,1,""),(IF($C56="Fall",IF($F56&gt;Summary!$I$9,1,""),"")))))))</f>
        <v>1</v>
      </c>
      <c r="P56" s="13">
        <f t="shared" ca="1" si="1"/>
        <v>1</v>
      </c>
      <c r="Q56" s="13" t="str">
        <f t="shared" si="7"/>
        <v/>
      </c>
      <c r="R56" s="13" t="str">
        <f t="shared" si="8"/>
        <v/>
      </c>
      <c r="S56" s="13" t="str">
        <f t="shared" si="9"/>
        <v/>
      </c>
      <c r="T56" s="33">
        <f t="shared" ca="1" si="10"/>
        <v>1</v>
      </c>
      <c r="U56" s="11">
        <f ca="1">IF($C56="Win",IF($E56&gt;Summary!$N$6,1,""),(IF($C56="Spr",IF($E56&gt;Summary!$N$7,1,""),(IF($C56="Sum",IF($E56&gt;Summary!$N$8,1,""),(IF($C56="Fall",IF($E56&gt;Summary!$N$9,1,""),"")))))))</f>
        <v>1</v>
      </c>
      <c r="V56" s="13">
        <f ca="1">IF($C56="Win",IF($F56&gt;Summary!$O$6,1,""),(IF($C56="Spr",IF($F56&gt;Summary!$O$7,1,""),(IF($C56="Sum",IF($F56&gt;Summary!$O$8,1,""),(IF($C56="Fall",IF($F56&gt;Summary!$O$9,1,""),"")))))))</f>
        <v>1</v>
      </c>
      <c r="W56" s="13">
        <f t="shared" ca="1" si="11"/>
        <v>1</v>
      </c>
      <c r="X56" s="13" t="str">
        <f t="shared" si="12"/>
        <v/>
      </c>
      <c r="Y56" s="13" t="str">
        <f t="shared" si="13"/>
        <v/>
      </c>
      <c r="Z56" s="13" t="str">
        <f t="shared" si="14"/>
        <v/>
      </c>
      <c r="AA56" s="33">
        <f t="shared" ca="1" si="15"/>
        <v>1</v>
      </c>
    </row>
    <row r="57" spans="1:27" x14ac:dyDescent="0.3">
      <c r="A57" s="22">
        <v>1953</v>
      </c>
      <c r="B57">
        <v>2</v>
      </c>
      <c r="C57" s="1" t="s">
        <v>16</v>
      </c>
      <c r="D57" t="str">
        <f t="shared" si="0"/>
        <v>19532Win</v>
      </c>
      <c r="E57" s="25">
        <f ca="1">VLOOKUP($D57,Monthly!$B$1:$H$685,7,FALSE)</f>
        <v>8498</v>
      </c>
      <c r="F57" s="25">
        <f ca="1">VLOOKUP($D57,Monthly!$B$1:$I$685,8,FALSE)</f>
        <v>588</v>
      </c>
      <c r="G57" s="11" t="str">
        <f ca="1">IF($C57="Win",IF($E57&gt;Summary!$B$6,1,""),(IF($C57="Spr",IF($E57&gt;Summary!$B$7,1,""),(IF($C57="Sum",IF($E57&gt;Summary!$B$8,1,""),(IF($C57="Fall",IF($E57&gt;Summary!$B$9,1,""),"")))))))</f>
        <v/>
      </c>
      <c r="H57" s="13">
        <f ca="1">IF($C57="Win",IF($F57&gt;Summary!$C$6,1,""),(IF($C57="Spr",IF($F57&gt;Summary!$C$7,1,""),(IF($C57="Sum",IF($F57&gt;Summary!$C$8,1,""),(IF($C57="Fall",IF($F57&gt;Summary!$C$9,1,""),"")))))))</f>
        <v>1</v>
      </c>
      <c r="I57" s="13" t="str">
        <f t="shared" ca="1" si="2"/>
        <v/>
      </c>
      <c r="J57" s="13" t="str">
        <f t="shared" ca="1" si="3"/>
        <v/>
      </c>
      <c r="K57" s="13" t="str">
        <f t="shared" si="4"/>
        <v/>
      </c>
      <c r="L57" s="13" t="str">
        <f t="shared" si="5"/>
        <v/>
      </c>
      <c r="M57" s="33" t="str">
        <f t="shared" si="6"/>
        <v/>
      </c>
      <c r="N57" s="13" t="str">
        <f ca="1">IF($C57="Win",IF($E57&gt;Summary!$H$6,1,""),(IF($C57="Spr",IF($E57&gt;Summary!$H$7,1,""),(IF($C57="Sum",IF($E57&gt;Summary!$H$8,1,""),(IF($C57="Fall",IF($E57&gt;Summary!$H$9,1,""),"")))))))</f>
        <v/>
      </c>
      <c r="O57" s="13">
        <f ca="1">IF($C57="Win",IF($F57&gt;Summary!$I$6,1,""),(IF($C57="Spr",IF($F57&gt;Summary!$I$7,1,""),(IF($C57="Sum",IF($F57&gt;Summary!$I$8,1,""),(IF($C57="Fall",IF($F57&gt;Summary!$I$9,1,""),"")))))))</f>
        <v>1</v>
      </c>
      <c r="P57" s="13" t="str">
        <f t="shared" ca="1" si="1"/>
        <v/>
      </c>
      <c r="Q57" s="13" t="str">
        <f t="shared" ca="1" si="7"/>
        <v/>
      </c>
      <c r="R57" s="13" t="str">
        <f t="shared" si="8"/>
        <v/>
      </c>
      <c r="S57" s="13" t="str">
        <f t="shared" si="9"/>
        <v/>
      </c>
      <c r="T57" s="33" t="str">
        <f t="shared" si="10"/>
        <v/>
      </c>
      <c r="U57" s="11" t="str">
        <f ca="1">IF($C57="Win",IF($E57&gt;Summary!$N$6,1,""),(IF($C57="Spr",IF($E57&gt;Summary!$N$7,1,""),(IF($C57="Sum",IF($E57&gt;Summary!$N$8,1,""),(IF($C57="Fall",IF($E57&gt;Summary!$N$9,1,""),"")))))))</f>
        <v/>
      </c>
      <c r="V57" s="13">
        <f ca="1">IF($C57="Win",IF($F57&gt;Summary!$O$6,1,""),(IF($C57="Spr",IF($F57&gt;Summary!$O$7,1,""),(IF($C57="Sum",IF($F57&gt;Summary!$O$8,1,""),(IF($C57="Fall",IF($F57&gt;Summary!$O$9,1,""),"")))))))</f>
        <v>1</v>
      </c>
      <c r="W57" s="13" t="str">
        <f t="shared" ca="1" si="11"/>
        <v/>
      </c>
      <c r="X57" s="13" t="str">
        <f t="shared" ca="1" si="12"/>
        <v/>
      </c>
      <c r="Y57" s="13" t="str">
        <f t="shared" si="13"/>
        <v/>
      </c>
      <c r="Z57" s="13" t="str">
        <f t="shared" si="14"/>
        <v/>
      </c>
      <c r="AA57" s="33" t="str">
        <f t="shared" si="15"/>
        <v/>
      </c>
    </row>
    <row r="58" spans="1:27" x14ac:dyDescent="0.3">
      <c r="A58" s="22">
        <v>1953</v>
      </c>
      <c r="B58">
        <v>5</v>
      </c>
      <c r="C58" s="1" t="s">
        <v>17</v>
      </c>
      <c r="D58" t="str">
        <f t="shared" si="0"/>
        <v>19535Spr</v>
      </c>
      <c r="E58" s="25">
        <f ca="1">VLOOKUP($D58,Monthly!$B$1:$H$685,7,FALSE)</f>
        <v>512838</v>
      </c>
      <c r="F58" s="25">
        <f ca="1">VLOOKUP($D58,Monthly!$B$1:$I$685,8,FALSE)</f>
        <v>180</v>
      </c>
      <c r="G58" s="11">
        <f ca="1">IF($C58="Win",IF($E58&gt;Summary!$B$6,1,""),(IF($C58="Spr",IF($E58&gt;Summary!$B$7,1,""),(IF($C58="Sum",IF($E58&gt;Summary!$B$8,1,""),(IF($C58="Fall",IF($E58&gt;Summary!$B$9,1,""),"")))))))</f>
        <v>1</v>
      </c>
      <c r="H58" s="13">
        <f ca="1">IF($C58="Win",IF($F58&gt;Summary!$C$6,1,""),(IF($C58="Spr",IF($F58&gt;Summary!$C$7,1,""),(IF($C58="Sum",IF($F58&gt;Summary!$C$8,1,""),(IF($C58="Fall",IF($F58&gt;Summary!$C$9,1,""),"")))))))</f>
        <v>1</v>
      </c>
      <c r="I58" s="13">
        <f t="shared" ca="1" si="2"/>
        <v>1</v>
      </c>
      <c r="J58" s="13" t="str">
        <f t="shared" si="3"/>
        <v/>
      </c>
      <c r="K58" s="13">
        <f t="shared" ca="1" si="4"/>
        <v>1</v>
      </c>
      <c r="L58" s="13" t="str">
        <f t="shared" si="5"/>
        <v/>
      </c>
      <c r="M58" s="33" t="str">
        <f t="shared" si="6"/>
        <v/>
      </c>
      <c r="N58" s="13" t="str">
        <f ca="1">IF($C58="Win",IF($E58&gt;Summary!$H$6,1,""),(IF($C58="Spr",IF($E58&gt;Summary!$H$7,1,""),(IF($C58="Sum",IF($E58&gt;Summary!$H$8,1,""),(IF($C58="Fall",IF($E58&gt;Summary!$H$9,1,""),"")))))))</f>
        <v/>
      </c>
      <c r="O58" s="13">
        <f ca="1">IF($C58="Win",IF($F58&gt;Summary!$I$6,1,""),(IF($C58="Spr",IF($F58&gt;Summary!$I$7,1,""),(IF($C58="Sum",IF($F58&gt;Summary!$I$8,1,""),(IF($C58="Fall",IF($F58&gt;Summary!$I$9,1,""),"")))))))</f>
        <v>1</v>
      </c>
      <c r="P58" s="13" t="str">
        <f t="shared" ca="1" si="1"/>
        <v/>
      </c>
      <c r="Q58" s="13" t="str">
        <f t="shared" si="7"/>
        <v/>
      </c>
      <c r="R58" s="13" t="str">
        <f t="shared" ca="1" si="8"/>
        <v/>
      </c>
      <c r="S58" s="13" t="str">
        <f t="shared" si="9"/>
        <v/>
      </c>
      <c r="T58" s="33" t="str">
        <f t="shared" si="10"/>
        <v/>
      </c>
      <c r="U58" s="11" t="str">
        <f ca="1">IF($C58="Win",IF($E58&gt;Summary!$N$6,1,""),(IF($C58="Spr",IF($E58&gt;Summary!$N$7,1,""),(IF($C58="Sum",IF($E58&gt;Summary!$N$8,1,""),(IF($C58="Fall",IF($E58&gt;Summary!$N$9,1,""),"")))))))</f>
        <v/>
      </c>
      <c r="V58" s="13">
        <f ca="1">IF($C58="Win",IF($F58&gt;Summary!$O$6,1,""),(IF($C58="Spr",IF($F58&gt;Summary!$O$7,1,""),(IF($C58="Sum",IF($F58&gt;Summary!$O$8,1,""),(IF($C58="Fall",IF($F58&gt;Summary!$O$9,1,""),"")))))))</f>
        <v>1</v>
      </c>
      <c r="W58" s="13" t="str">
        <f t="shared" ca="1" si="11"/>
        <v/>
      </c>
      <c r="X58" s="13" t="str">
        <f t="shared" si="12"/>
        <v/>
      </c>
      <c r="Y58" s="13" t="str">
        <f t="shared" ca="1" si="13"/>
        <v/>
      </c>
      <c r="Z58" s="13" t="str">
        <f t="shared" si="14"/>
        <v/>
      </c>
      <c r="AA58" s="33" t="str">
        <f t="shared" si="15"/>
        <v/>
      </c>
    </row>
    <row r="59" spans="1:27" x14ac:dyDescent="0.3">
      <c r="A59" s="22">
        <v>1953</v>
      </c>
      <c r="B59">
        <v>8</v>
      </c>
      <c r="C59" s="28" t="s">
        <v>18</v>
      </c>
      <c r="D59" t="str">
        <f t="shared" si="0"/>
        <v>19538Sum</v>
      </c>
      <c r="E59" s="25">
        <f ca="1">VLOOKUP($D59,Monthly!$B$1:$H$685,7,FALSE)</f>
        <v>104569</v>
      </c>
      <c r="F59" s="25">
        <f ca="1">VLOOKUP($D59,Monthly!$B$1:$I$685,8,FALSE)</f>
        <v>374</v>
      </c>
      <c r="G59" s="11">
        <f ca="1">IF($C59="Win",IF($E59&gt;Summary!$B$6,1,""),(IF($C59="Spr",IF($E59&gt;Summary!$B$7,1,""),(IF($C59="Sum",IF($E59&gt;Summary!$B$8,1,""),(IF($C59="Fall",IF($E59&gt;Summary!$B$9,1,""),"")))))))</f>
        <v>1</v>
      </c>
      <c r="H59" s="13">
        <f ca="1">IF($C59="Win",IF($F59&gt;Summary!$C$6,1,""),(IF($C59="Spr",IF($F59&gt;Summary!$C$7,1,""),(IF($C59="Sum",IF($F59&gt;Summary!$C$8,1,""),(IF($C59="Fall",IF($F59&gt;Summary!$C$9,1,""),"")))))))</f>
        <v>1</v>
      </c>
      <c r="I59" s="13">
        <f t="shared" ca="1" si="2"/>
        <v>1</v>
      </c>
      <c r="J59" s="13" t="str">
        <f t="shared" si="3"/>
        <v/>
      </c>
      <c r="K59" s="13" t="str">
        <f t="shared" si="4"/>
        <v/>
      </c>
      <c r="L59" s="13">
        <f t="shared" ca="1" si="5"/>
        <v>1</v>
      </c>
      <c r="M59" s="33" t="str">
        <f t="shared" si="6"/>
        <v/>
      </c>
      <c r="N59" s="13" t="str">
        <f ca="1">IF($C59="Win",IF($E59&gt;Summary!$H$6,1,""),(IF($C59="Spr",IF($E59&gt;Summary!$H$7,1,""),(IF($C59="Sum",IF($E59&gt;Summary!$H$8,1,""),(IF($C59="Fall",IF($E59&gt;Summary!$H$9,1,""),"")))))))</f>
        <v/>
      </c>
      <c r="O59" s="13">
        <f ca="1">IF($C59="Win",IF($F59&gt;Summary!$I$6,1,""),(IF($C59="Spr",IF($F59&gt;Summary!$I$7,1,""),(IF($C59="Sum",IF($F59&gt;Summary!$I$8,1,""),(IF($C59="Fall",IF($F59&gt;Summary!$I$9,1,""),"")))))))</f>
        <v>1</v>
      </c>
      <c r="P59" s="13" t="str">
        <f t="shared" ca="1" si="1"/>
        <v/>
      </c>
      <c r="Q59" s="13" t="str">
        <f t="shared" si="7"/>
        <v/>
      </c>
      <c r="R59" s="13" t="str">
        <f t="shared" si="8"/>
        <v/>
      </c>
      <c r="S59" s="13" t="str">
        <f t="shared" ca="1" si="9"/>
        <v/>
      </c>
      <c r="T59" s="33" t="str">
        <f t="shared" si="10"/>
        <v/>
      </c>
      <c r="U59" s="11" t="str">
        <f ca="1">IF($C59="Win",IF($E59&gt;Summary!$N$6,1,""),(IF($C59="Spr",IF($E59&gt;Summary!$N$7,1,""),(IF($C59="Sum",IF($E59&gt;Summary!$N$8,1,""),(IF($C59="Fall",IF($E59&gt;Summary!$N$9,1,""),"")))))))</f>
        <v/>
      </c>
      <c r="V59" s="13">
        <f ca="1">IF($C59="Win",IF($F59&gt;Summary!$O$6,1,""),(IF($C59="Spr",IF($F59&gt;Summary!$O$7,1,""),(IF($C59="Sum",IF($F59&gt;Summary!$O$8,1,""),(IF($C59="Fall",IF($F59&gt;Summary!$O$9,1,""),"")))))))</f>
        <v>1</v>
      </c>
      <c r="W59" s="13" t="str">
        <f t="shared" ca="1" si="11"/>
        <v/>
      </c>
      <c r="X59" s="13" t="str">
        <f t="shared" si="12"/>
        <v/>
      </c>
      <c r="Y59" s="13" t="str">
        <f t="shared" si="13"/>
        <v/>
      </c>
      <c r="Z59" s="13" t="str">
        <f t="shared" ca="1" si="14"/>
        <v/>
      </c>
      <c r="AA59" s="33" t="str">
        <f t="shared" si="15"/>
        <v/>
      </c>
    </row>
    <row r="60" spans="1:27" x14ac:dyDescent="0.3">
      <c r="A60" s="23">
        <v>1953</v>
      </c>
      <c r="B60">
        <v>11</v>
      </c>
      <c r="C60" s="28" t="s">
        <v>6</v>
      </c>
      <c r="D60" t="str">
        <f t="shared" si="0"/>
        <v>195311Fall</v>
      </c>
      <c r="E60" s="25">
        <f ca="1">VLOOKUP($D60,Monthly!$B$1:$H$685,7,FALSE)</f>
        <v>1878</v>
      </c>
      <c r="F60" s="25">
        <f ca="1">VLOOKUP($D60,Monthly!$B$1:$I$685,8,FALSE)</f>
        <v>337</v>
      </c>
      <c r="G60" s="11">
        <f ca="1">IF($C60="Win",IF($E60&gt;Summary!$B$6,1,""),(IF($C60="Spr",IF($E60&gt;Summary!$B$7,1,""),(IF($C60="Sum",IF($E60&gt;Summary!$B$8,1,""),(IF($C60="Fall",IF($E60&gt;Summary!$B$9,1,""),"")))))))</f>
        <v>1</v>
      </c>
      <c r="H60" s="13">
        <f ca="1">IF($C60="Win",IF($F60&gt;Summary!$C$6,1,""),(IF($C60="Spr",IF($F60&gt;Summary!$C$7,1,""),(IF($C60="Sum",IF($F60&gt;Summary!$C$8,1,""),(IF($C60="Fall",IF($F60&gt;Summary!$C$9,1,""),"")))))))</f>
        <v>1</v>
      </c>
      <c r="I60" s="13">
        <f t="shared" ca="1" si="2"/>
        <v>1</v>
      </c>
      <c r="J60" s="13" t="str">
        <f t="shared" si="3"/>
        <v/>
      </c>
      <c r="K60" s="13" t="str">
        <f t="shared" si="4"/>
        <v/>
      </c>
      <c r="L60" s="13" t="str">
        <f t="shared" si="5"/>
        <v/>
      </c>
      <c r="M60" s="33">
        <f t="shared" ca="1" si="6"/>
        <v>1</v>
      </c>
      <c r="N60" s="13">
        <f ca="1">IF($C60="Win",IF($E60&gt;Summary!$H$6,1,""),(IF($C60="Spr",IF($E60&gt;Summary!$H$7,1,""),(IF($C60="Sum",IF($E60&gt;Summary!$H$8,1,""),(IF($C60="Fall",IF($E60&gt;Summary!$H$9,1,""),"")))))))</f>
        <v>1</v>
      </c>
      <c r="O60" s="13">
        <f ca="1">IF($C60="Win",IF($F60&gt;Summary!$I$6,1,""),(IF($C60="Spr",IF($F60&gt;Summary!$I$7,1,""),(IF($C60="Sum",IF($F60&gt;Summary!$I$8,1,""),(IF($C60="Fall",IF($F60&gt;Summary!$I$9,1,""),"")))))))</f>
        <v>1</v>
      </c>
      <c r="P60" s="13">
        <f t="shared" ca="1" si="1"/>
        <v>1</v>
      </c>
      <c r="Q60" s="13" t="str">
        <f t="shared" si="7"/>
        <v/>
      </c>
      <c r="R60" s="13" t="str">
        <f t="shared" si="8"/>
        <v/>
      </c>
      <c r="S60" s="13" t="str">
        <f t="shared" si="9"/>
        <v/>
      </c>
      <c r="T60" s="33">
        <f t="shared" ca="1" si="10"/>
        <v>1</v>
      </c>
      <c r="U60" s="11">
        <f ca="1">IF($C60="Win",IF($E60&gt;Summary!$N$6,1,""),(IF($C60="Spr",IF($E60&gt;Summary!$N$7,1,""),(IF($C60="Sum",IF($E60&gt;Summary!$N$8,1,""),(IF($C60="Fall",IF($E60&gt;Summary!$N$9,1,""),"")))))))</f>
        <v>1</v>
      </c>
      <c r="V60" s="13">
        <f ca="1">IF($C60="Win",IF($F60&gt;Summary!$O$6,1,""),(IF($C60="Spr",IF($F60&gt;Summary!$O$7,1,""),(IF($C60="Sum",IF($F60&gt;Summary!$O$8,1,""),(IF($C60="Fall",IF($F60&gt;Summary!$O$9,1,""),"")))))))</f>
        <v>1</v>
      </c>
      <c r="W60" s="13">
        <f t="shared" ca="1" si="11"/>
        <v>1</v>
      </c>
      <c r="X60" s="13" t="str">
        <f t="shared" si="12"/>
        <v/>
      </c>
      <c r="Y60" s="13" t="str">
        <f t="shared" si="13"/>
        <v/>
      </c>
      <c r="Z60" s="13" t="str">
        <f t="shared" si="14"/>
        <v/>
      </c>
      <c r="AA60" s="33">
        <f t="shared" ca="1" si="15"/>
        <v>1</v>
      </c>
    </row>
    <row r="61" spans="1:27" x14ac:dyDescent="0.3">
      <c r="A61" s="22">
        <v>1954</v>
      </c>
      <c r="B61">
        <v>2</v>
      </c>
      <c r="C61" s="1" t="s">
        <v>16</v>
      </c>
      <c r="D61" t="str">
        <f t="shared" si="0"/>
        <v>19542Win</v>
      </c>
      <c r="E61" s="25">
        <f ca="1">VLOOKUP($D61,Monthly!$B$1:$H$685,7,FALSE)</f>
        <v>11921</v>
      </c>
      <c r="F61" s="25">
        <f ca="1">VLOOKUP($D61,Monthly!$B$1:$I$685,8,FALSE)</f>
        <v>665</v>
      </c>
      <c r="G61" s="11" t="str">
        <f ca="1">IF($C61="Win",IF($E61&gt;Summary!$B$6,1,""),(IF($C61="Spr",IF($E61&gt;Summary!$B$7,1,""),(IF($C61="Sum",IF($E61&gt;Summary!$B$8,1,""),(IF($C61="Fall",IF($E61&gt;Summary!$B$9,1,""),"")))))))</f>
        <v/>
      </c>
      <c r="H61" s="13">
        <f ca="1">IF($C61="Win",IF($F61&gt;Summary!$C$6,1,""),(IF($C61="Spr",IF($F61&gt;Summary!$C$7,1,""),(IF($C61="Sum",IF($F61&gt;Summary!$C$8,1,""),(IF($C61="Fall",IF($F61&gt;Summary!$C$9,1,""),"")))))))</f>
        <v>1</v>
      </c>
      <c r="I61" s="13" t="str">
        <f t="shared" ca="1" si="2"/>
        <v/>
      </c>
      <c r="J61" s="13" t="str">
        <f t="shared" ca="1" si="3"/>
        <v/>
      </c>
      <c r="K61" s="13" t="str">
        <f t="shared" si="4"/>
        <v/>
      </c>
      <c r="L61" s="13" t="str">
        <f t="shared" si="5"/>
        <v/>
      </c>
      <c r="M61" s="33" t="str">
        <f t="shared" si="6"/>
        <v/>
      </c>
      <c r="N61" s="13" t="str">
        <f ca="1">IF($C61="Win",IF($E61&gt;Summary!$H$6,1,""),(IF($C61="Spr",IF($E61&gt;Summary!$H$7,1,""),(IF($C61="Sum",IF($E61&gt;Summary!$H$8,1,""),(IF($C61="Fall",IF($E61&gt;Summary!$H$9,1,""),"")))))))</f>
        <v/>
      </c>
      <c r="O61" s="13">
        <f ca="1">IF($C61="Win",IF($F61&gt;Summary!$I$6,1,""),(IF($C61="Spr",IF($F61&gt;Summary!$I$7,1,""),(IF($C61="Sum",IF($F61&gt;Summary!$I$8,1,""),(IF($C61="Fall",IF($F61&gt;Summary!$I$9,1,""),"")))))))</f>
        <v>1</v>
      </c>
      <c r="P61" s="13" t="str">
        <f t="shared" ca="1" si="1"/>
        <v/>
      </c>
      <c r="Q61" s="13" t="str">
        <f t="shared" ca="1" si="7"/>
        <v/>
      </c>
      <c r="R61" s="13" t="str">
        <f t="shared" si="8"/>
        <v/>
      </c>
      <c r="S61" s="13" t="str">
        <f t="shared" si="9"/>
        <v/>
      </c>
      <c r="T61" s="33" t="str">
        <f t="shared" si="10"/>
        <v/>
      </c>
      <c r="U61" s="11" t="str">
        <f ca="1">IF($C61="Win",IF($E61&gt;Summary!$N$6,1,""),(IF($C61="Spr",IF($E61&gt;Summary!$N$7,1,""),(IF($C61="Sum",IF($E61&gt;Summary!$N$8,1,""),(IF($C61="Fall",IF($E61&gt;Summary!$N$9,1,""),"")))))))</f>
        <v/>
      </c>
      <c r="V61" s="13">
        <f ca="1">IF($C61="Win",IF($F61&gt;Summary!$O$6,1,""),(IF($C61="Spr",IF($F61&gt;Summary!$O$7,1,""),(IF($C61="Sum",IF($F61&gt;Summary!$O$8,1,""),(IF($C61="Fall",IF($F61&gt;Summary!$O$9,1,""),"")))))))</f>
        <v>1</v>
      </c>
      <c r="W61" s="13" t="str">
        <f t="shared" ca="1" si="11"/>
        <v/>
      </c>
      <c r="X61" s="13" t="str">
        <f t="shared" ca="1" si="12"/>
        <v/>
      </c>
      <c r="Y61" s="13" t="str">
        <f t="shared" si="13"/>
        <v/>
      </c>
      <c r="Z61" s="13" t="str">
        <f t="shared" si="14"/>
        <v/>
      </c>
      <c r="AA61" s="33" t="str">
        <f t="shared" si="15"/>
        <v/>
      </c>
    </row>
    <row r="62" spans="1:27" x14ac:dyDescent="0.3">
      <c r="A62" s="22">
        <v>1954</v>
      </c>
      <c r="B62">
        <v>5</v>
      </c>
      <c r="C62" s="1" t="s">
        <v>17</v>
      </c>
      <c r="D62" t="str">
        <f t="shared" si="0"/>
        <v>19545Spr</v>
      </c>
      <c r="E62" s="25">
        <f ca="1">VLOOKUP($D62,Monthly!$B$1:$H$685,7,FALSE)</f>
        <v>1270</v>
      </c>
      <c r="F62" s="25">
        <f ca="1">VLOOKUP($D62,Monthly!$B$1:$I$685,8,FALSE)</f>
        <v>333</v>
      </c>
      <c r="G62" s="11" t="str">
        <f ca="1">IF($C62="Win",IF($E62&gt;Summary!$B$6,1,""),(IF($C62="Spr",IF($E62&gt;Summary!$B$7,1,""),(IF($C62="Sum",IF($E62&gt;Summary!$B$8,1,""),(IF($C62="Fall",IF($E62&gt;Summary!$B$9,1,""),"")))))))</f>
        <v/>
      </c>
      <c r="H62" s="13">
        <f ca="1">IF($C62="Win",IF($F62&gt;Summary!$C$6,1,""),(IF($C62="Spr",IF($F62&gt;Summary!$C$7,1,""),(IF($C62="Sum",IF($F62&gt;Summary!$C$8,1,""),(IF($C62="Fall",IF($F62&gt;Summary!$C$9,1,""),"")))))))</f>
        <v>1</v>
      </c>
      <c r="I62" s="13" t="str">
        <f t="shared" ca="1" si="2"/>
        <v/>
      </c>
      <c r="J62" s="13" t="str">
        <f t="shared" si="3"/>
        <v/>
      </c>
      <c r="K62" s="13" t="str">
        <f t="shared" ca="1" si="4"/>
        <v/>
      </c>
      <c r="L62" s="13" t="str">
        <f t="shared" si="5"/>
        <v/>
      </c>
      <c r="M62" s="33" t="str">
        <f t="shared" si="6"/>
        <v/>
      </c>
      <c r="N62" s="13" t="str">
        <f ca="1">IF($C62="Win",IF($E62&gt;Summary!$H$6,1,""),(IF($C62="Spr",IF($E62&gt;Summary!$H$7,1,""),(IF($C62="Sum",IF($E62&gt;Summary!$H$8,1,""),(IF($C62="Fall",IF($E62&gt;Summary!$H$9,1,""),"")))))))</f>
        <v/>
      </c>
      <c r="O62" s="13">
        <f ca="1">IF($C62="Win",IF($F62&gt;Summary!$I$6,1,""),(IF($C62="Spr",IF($F62&gt;Summary!$I$7,1,""),(IF($C62="Sum",IF($F62&gt;Summary!$I$8,1,""),(IF($C62="Fall",IF($F62&gt;Summary!$I$9,1,""),"")))))))</f>
        <v>1</v>
      </c>
      <c r="P62" s="13" t="str">
        <f t="shared" ca="1" si="1"/>
        <v/>
      </c>
      <c r="Q62" s="13" t="str">
        <f t="shared" si="7"/>
        <v/>
      </c>
      <c r="R62" s="13" t="str">
        <f t="shared" ca="1" si="8"/>
        <v/>
      </c>
      <c r="S62" s="13" t="str">
        <f t="shared" si="9"/>
        <v/>
      </c>
      <c r="T62" s="33" t="str">
        <f t="shared" si="10"/>
        <v/>
      </c>
      <c r="U62" s="11" t="str">
        <f ca="1">IF($C62="Win",IF($E62&gt;Summary!$N$6,1,""),(IF($C62="Spr",IF($E62&gt;Summary!$N$7,1,""),(IF($C62="Sum",IF($E62&gt;Summary!$N$8,1,""),(IF($C62="Fall",IF($E62&gt;Summary!$N$9,1,""),"")))))))</f>
        <v/>
      </c>
      <c r="V62" s="13">
        <f ca="1">IF($C62="Win",IF($F62&gt;Summary!$O$6,1,""),(IF($C62="Spr",IF($F62&gt;Summary!$O$7,1,""),(IF($C62="Sum",IF($F62&gt;Summary!$O$8,1,""),(IF($C62="Fall",IF($F62&gt;Summary!$O$9,1,""),"")))))))</f>
        <v>1</v>
      </c>
      <c r="W62" s="13" t="str">
        <f t="shared" ca="1" si="11"/>
        <v/>
      </c>
      <c r="X62" s="13" t="str">
        <f t="shared" si="12"/>
        <v/>
      </c>
      <c r="Y62" s="13" t="str">
        <f t="shared" ca="1" si="13"/>
        <v/>
      </c>
      <c r="Z62" s="13" t="str">
        <f t="shared" si="14"/>
        <v/>
      </c>
      <c r="AA62" s="33" t="str">
        <f t="shared" si="15"/>
        <v/>
      </c>
    </row>
    <row r="63" spans="1:27" x14ac:dyDescent="0.3">
      <c r="A63" s="22">
        <v>1954</v>
      </c>
      <c r="B63">
        <v>8</v>
      </c>
      <c r="C63" s="28" t="s">
        <v>18</v>
      </c>
      <c r="D63" t="str">
        <f t="shared" si="0"/>
        <v>19548Sum</v>
      </c>
      <c r="E63" s="25">
        <f ca="1">VLOOKUP($D63,Monthly!$B$1:$H$685,7,FALSE)</f>
        <v>1544</v>
      </c>
      <c r="F63" s="25">
        <f ca="1">VLOOKUP($D63,Monthly!$B$1:$I$685,8,FALSE)</f>
        <v>292</v>
      </c>
      <c r="G63" s="11" t="str">
        <f ca="1">IF($C63="Win",IF($E63&gt;Summary!$B$6,1,""),(IF($C63="Spr",IF($E63&gt;Summary!$B$7,1,""),(IF($C63="Sum",IF($E63&gt;Summary!$B$8,1,""),(IF($C63="Fall",IF($E63&gt;Summary!$B$9,1,""),"")))))))</f>
        <v/>
      </c>
      <c r="H63" s="13">
        <f ca="1">IF($C63="Win",IF($F63&gt;Summary!$C$6,1,""),(IF($C63="Spr",IF($F63&gt;Summary!$C$7,1,""),(IF($C63="Sum",IF($F63&gt;Summary!$C$8,1,""),(IF($C63="Fall",IF($F63&gt;Summary!$C$9,1,""),"")))))))</f>
        <v>1</v>
      </c>
      <c r="I63" s="13" t="str">
        <f t="shared" ca="1" si="2"/>
        <v/>
      </c>
      <c r="J63" s="13" t="str">
        <f t="shared" si="3"/>
        <v/>
      </c>
      <c r="K63" s="13" t="str">
        <f t="shared" si="4"/>
        <v/>
      </c>
      <c r="L63" s="13" t="str">
        <f t="shared" ca="1" si="5"/>
        <v/>
      </c>
      <c r="M63" s="33" t="str">
        <f t="shared" si="6"/>
        <v/>
      </c>
      <c r="N63" s="13" t="str">
        <f ca="1">IF($C63="Win",IF($E63&gt;Summary!$H$6,1,""),(IF($C63="Spr",IF($E63&gt;Summary!$H$7,1,""),(IF($C63="Sum",IF($E63&gt;Summary!$H$8,1,""),(IF($C63="Fall",IF($E63&gt;Summary!$H$9,1,""),"")))))))</f>
        <v/>
      </c>
      <c r="O63" s="13">
        <f ca="1">IF($C63="Win",IF($F63&gt;Summary!$I$6,1,""),(IF($C63="Spr",IF($F63&gt;Summary!$I$7,1,""),(IF($C63="Sum",IF($F63&gt;Summary!$I$8,1,""),(IF($C63="Fall",IF($F63&gt;Summary!$I$9,1,""),"")))))))</f>
        <v>1</v>
      </c>
      <c r="P63" s="13" t="str">
        <f t="shared" ca="1" si="1"/>
        <v/>
      </c>
      <c r="Q63" s="13" t="str">
        <f t="shared" si="7"/>
        <v/>
      </c>
      <c r="R63" s="13" t="str">
        <f t="shared" si="8"/>
        <v/>
      </c>
      <c r="S63" s="13" t="str">
        <f t="shared" ca="1" si="9"/>
        <v/>
      </c>
      <c r="T63" s="33" t="str">
        <f t="shared" si="10"/>
        <v/>
      </c>
      <c r="U63" s="11" t="str">
        <f ca="1">IF($C63="Win",IF($E63&gt;Summary!$N$6,1,""),(IF($C63="Spr",IF($E63&gt;Summary!$N$7,1,""),(IF($C63="Sum",IF($E63&gt;Summary!$N$8,1,""),(IF($C63="Fall",IF($E63&gt;Summary!$N$9,1,""),"")))))))</f>
        <v/>
      </c>
      <c r="V63" s="13">
        <f ca="1">IF($C63="Win",IF($F63&gt;Summary!$O$6,1,""),(IF($C63="Spr",IF($F63&gt;Summary!$O$7,1,""),(IF($C63="Sum",IF($F63&gt;Summary!$O$8,1,""),(IF($C63="Fall",IF($F63&gt;Summary!$O$9,1,""),"")))))))</f>
        <v>1</v>
      </c>
      <c r="W63" s="13" t="str">
        <f t="shared" ca="1" si="11"/>
        <v/>
      </c>
      <c r="X63" s="13" t="str">
        <f t="shared" si="12"/>
        <v/>
      </c>
      <c r="Y63" s="13" t="str">
        <f t="shared" si="13"/>
        <v/>
      </c>
      <c r="Z63" s="13" t="str">
        <f t="shared" ca="1" si="14"/>
        <v/>
      </c>
      <c r="AA63" s="33" t="str">
        <f t="shared" si="15"/>
        <v/>
      </c>
    </row>
    <row r="64" spans="1:27" x14ac:dyDescent="0.3">
      <c r="A64" s="23">
        <v>1954</v>
      </c>
      <c r="B64">
        <v>11</v>
      </c>
      <c r="C64" s="28" t="s">
        <v>6</v>
      </c>
      <c r="D64" t="str">
        <f t="shared" si="0"/>
        <v>195411Fall</v>
      </c>
      <c r="E64" s="25">
        <f ca="1">VLOOKUP($D64,Monthly!$B$1:$H$685,7,FALSE)</f>
        <v>2393</v>
      </c>
      <c r="F64" s="25">
        <f ca="1">VLOOKUP($D64,Monthly!$B$1:$I$685,8,FALSE)</f>
        <v>266</v>
      </c>
      <c r="G64" s="11">
        <f ca="1">IF($C64="Win",IF($E64&gt;Summary!$B$6,1,""),(IF($C64="Spr",IF($E64&gt;Summary!$B$7,1,""),(IF($C64="Sum",IF($E64&gt;Summary!$B$8,1,""),(IF($C64="Fall",IF($E64&gt;Summary!$B$9,1,""),"")))))))</f>
        <v>1</v>
      </c>
      <c r="H64" s="13">
        <f ca="1">IF($C64="Win",IF($F64&gt;Summary!$C$6,1,""),(IF($C64="Spr",IF($F64&gt;Summary!$C$7,1,""),(IF($C64="Sum",IF($F64&gt;Summary!$C$8,1,""),(IF($C64="Fall",IF($F64&gt;Summary!$C$9,1,""),"")))))))</f>
        <v>1</v>
      </c>
      <c r="I64" s="13">
        <f t="shared" ca="1" si="2"/>
        <v>1</v>
      </c>
      <c r="J64" s="13" t="str">
        <f t="shared" si="3"/>
        <v/>
      </c>
      <c r="K64" s="13" t="str">
        <f t="shared" si="4"/>
        <v/>
      </c>
      <c r="L64" s="13" t="str">
        <f t="shared" si="5"/>
        <v/>
      </c>
      <c r="M64" s="33">
        <f t="shared" ca="1" si="6"/>
        <v>1</v>
      </c>
      <c r="N64" s="13">
        <f ca="1">IF($C64="Win",IF($E64&gt;Summary!$H$6,1,""),(IF($C64="Spr",IF($E64&gt;Summary!$H$7,1,""),(IF($C64="Sum",IF($E64&gt;Summary!$H$8,1,""),(IF($C64="Fall",IF($E64&gt;Summary!$H$9,1,""),"")))))))</f>
        <v>1</v>
      </c>
      <c r="O64" s="13">
        <f ca="1">IF($C64="Win",IF($F64&gt;Summary!$I$6,1,""),(IF($C64="Spr",IF($F64&gt;Summary!$I$7,1,""),(IF($C64="Sum",IF($F64&gt;Summary!$I$8,1,""),(IF($C64="Fall",IF($F64&gt;Summary!$I$9,1,""),"")))))))</f>
        <v>1</v>
      </c>
      <c r="P64" s="13">
        <f t="shared" ca="1" si="1"/>
        <v>1</v>
      </c>
      <c r="Q64" s="13" t="str">
        <f t="shared" si="7"/>
        <v/>
      </c>
      <c r="R64" s="13" t="str">
        <f t="shared" si="8"/>
        <v/>
      </c>
      <c r="S64" s="13" t="str">
        <f t="shared" si="9"/>
        <v/>
      </c>
      <c r="T64" s="33">
        <f t="shared" ca="1" si="10"/>
        <v>1</v>
      </c>
      <c r="U64" s="11">
        <f ca="1">IF($C64="Win",IF($E64&gt;Summary!$N$6,1,""),(IF($C64="Spr",IF($E64&gt;Summary!$N$7,1,""),(IF($C64="Sum",IF($E64&gt;Summary!$N$8,1,""),(IF($C64="Fall",IF($E64&gt;Summary!$N$9,1,""),"")))))))</f>
        <v>1</v>
      </c>
      <c r="V64" s="13">
        <f ca="1">IF($C64="Win",IF($F64&gt;Summary!$O$6,1,""),(IF($C64="Spr",IF($F64&gt;Summary!$O$7,1,""),(IF($C64="Sum",IF($F64&gt;Summary!$O$8,1,""),(IF($C64="Fall",IF($F64&gt;Summary!$O$9,1,""),"")))))))</f>
        <v>1</v>
      </c>
      <c r="W64" s="13">
        <f t="shared" ca="1" si="11"/>
        <v>1</v>
      </c>
      <c r="X64" s="13" t="str">
        <f t="shared" si="12"/>
        <v/>
      </c>
      <c r="Y64" s="13" t="str">
        <f t="shared" si="13"/>
        <v/>
      </c>
      <c r="Z64" s="13" t="str">
        <f t="shared" si="14"/>
        <v/>
      </c>
      <c r="AA64" s="33">
        <f t="shared" ca="1" si="15"/>
        <v>1</v>
      </c>
    </row>
    <row r="65" spans="1:27" x14ac:dyDescent="0.3">
      <c r="A65" s="22">
        <v>1955</v>
      </c>
      <c r="B65">
        <v>2</v>
      </c>
      <c r="C65" s="1" t="s">
        <v>16</v>
      </c>
      <c r="D65" t="str">
        <f t="shared" si="0"/>
        <v>19552Win</v>
      </c>
      <c r="E65" s="25">
        <f ca="1">VLOOKUP($D65,Monthly!$B$1:$H$685,7,FALSE)</f>
        <v>17365</v>
      </c>
      <c r="F65" s="25">
        <f ca="1">VLOOKUP($D65,Monthly!$B$1:$I$685,8,FALSE)</f>
        <v>825</v>
      </c>
      <c r="G65" s="11" t="str">
        <f ca="1">IF($C65="Win",IF($E65&gt;Summary!$B$6,1,""),(IF($C65="Spr",IF($E65&gt;Summary!$B$7,1,""),(IF($C65="Sum",IF($E65&gt;Summary!$B$8,1,""),(IF($C65="Fall",IF($E65&gt;Summary!$B$9,1,""),"")))))))</f>
        <v/>
      </c>
      <c r="H65" s="13">
        <f ca="1">IF($C65="Win",IF($F65&gt;Summary!$C$6,1,""),(IF($C65="Spr",IF($F65&gt;Summary!$C$7,1,""),(IF($C65="Sum",IF($F65&gt;Summary!$C$8,1,""),(IF($C65="Fall",IF($F65&gt;Summary!$C$9,1,""),"")))))))</f>
        <v>1</v>
      </c>
      <c r="I65" s="13" t="str">
        <f t="shared" ca="1" si="2"/>
        <v/>
      </c>
      <c r="J65" s="13" t="str">
        <f t="shared" ca="1" si="3"/>
        <v/>
      </c>
      <c r="K65" s="13" t="str">
        <f t="shared" si="4"/>
        <v/>
      </c>
      <c r="L65" s="13" t="str">
        <f t="shared" si="5"/>
        <v/>
      </c>
      <c r="M65" s="33" t="str">
        <f t="shared" si="6"/>
        <v/>
      </c>
      <c r="N65" s="13" t="str">
        <f ca="1">IF($C65="Win",IF($E65&gt;Summary!$H$6,1,""),(IF($C65="Spr",IF($E65&gt;Summary!$H$7,1,""),(IF($C65="Sum",IF($E65&gt;Summary!$H$8,1,""),(IF($C65="Fall",IF($E65&gt;Summary!$H$9,1,""),"")))))))</f>
        <v/>
      </c>
      <c r="O65" s="13">
        <f ca="1">IF($C65="Win",IF($F65&gt;Summary!$I$6,1,""),(IF($C65="Spr",IF($F65&gt;Summary!$I$7,1,""),(IF($C65="Sum",IF($F65&gt;Summary!$I$8,1,""),(IF($C65="Fall",IF($F65&gt;Summary!$I$9,1,""),"")))))))</f>
        <v>1</v>
      </c>
      <c r="P65" s="13" t="str">
        <f t="shared" ca="1" si="1"/>
        <v/>
      </c>
      <c r="Q65" s="13" t="str">
        <f t="shared" ca="1" si="7"/>
        <v/>
      </c>
      <c r="R65" s="13" t="str">
        <f t="shared" si="8"/>
        <v/>
      </c>
      <c r="S65" s="13" t="str">
        <f t="shared" si="9"/>
        <v/>
      </c>
      <c r="T65" s="33" t="str">
        <f t="shared" si="10"/>
        <v/>
      </c>
      <c r="U65" s="11" t="str">
        <f ca="1">IF($C65="Win",IF($E65&gt;Summary!$N$6,1,""),(IF($C65="Spr",IF($E65&gt;Summary!$N$7,1,""),(IF($C65="Sum",IF($E65&gt;Summary!$N$8,1,""),(IF($C65="Fall",IF($E65&gt;Summary!$N$9,1,""),"")))))))</f>
        <v/>
      </c>
      <c r="V65" s="13">
        <f ca="1">IF($C65="Win",IF($F65&gt;Summary!$O$6,1,""),(IF($C65="Spr",IF($F65&gt;Summary!$O$7,1,""),(IF($C65="Sum",IF($F65&gt;Summary!$O$8,1,""),(IF($C65="Fall",IF($F65&gt;Summary!$O$9,1,""),"")))))))</f>
        <v>1</v>
      </c>
      <c r="W65" s="13" t="str">
        <f t="shared" ca="1" si="11"/>
        <v/>
      </c>
      <c r="X65" s="13" t="str">
        <f t="shared" ca="1" si="12"/>
        <v/>
      </c>
      <c r="Y65" s="13" t="str">
        <f t="shared" si="13"/>
        <v/>
      </c>
      <c r="Z65" s="13" t="str">
        <f t="shared" si="14"/>
        <v/>
      </c>
      <c r="AA65" s="33" t="str">
        <f t="shared" si="15"/>
        <v/>
      </c>
    </row>
    <row r="66" spans="1:27" x14ac:dyDescent="0.3">
      <c r="A66" s="22">
        <v>1955</v>
      </c>
      <c r="B66">
        <v>5</v>
      </c>
      <c r="C66" s="1" t="s">
        <v>17</v>
      </c>
      <c r="D66" t="str">
        <f t="shared" si="0"/>
        <v>19555Spr</v>
      </c>
      <c r="E66" s="25">
        <f ca="1">VLOOKUP($D66,Monthly!$B$1:$H$685,7,FALSE)</f>
        <v>1527</v>
      </c>
      <c r="F66" s="25">
        <f ca="1">VLOOKUP($D66,Monthly!$B$1:$I$685,8,FALSE)</f>
        <v>382</v>
      </c>
      <c r="G66" s="11" t="str">
        <f ca="1">IF($C66="Win",IF($E66&gt;Summary!$B$6,1,""),(IF($C66="Spr",IF($E66&gt;Summary!$B$7,1,""),(IF($C66="Sum",IF($E66&gt;Summary!$B$8,1,""),(IF($C66="Fall",IF($E66&gt;Summary!$B$9,1,""),"")))))))</f>
        <v/>
      </c>
      <c r="H66" s="13">
        <f ca="1">IF($C66="Win",IF($F66&gt;Summary!$C$6,1,""),(IF($C66="Spr",IF($F66&gt;Summary!$C$7,1,""),(IF($C66="Sum",IF($F66&gt;Summary!$C$8,1,""),(IF($C66="Fall",IF($F66&gt;Summary!$C$9,1,""),"")))))))</f>
        <v>1</v>
      </c>
      <c r="I66" s="13" t="str">
        <f t="shared" ca="1" si="2"/>
        <v/>
      </c>
      <c r="J66" s="13" t="str">
        <f t="shared" si="3"/>
        <v/>
      </c>
      <c r="K66" s="13" t="str">
        <f t="shared" ca="1" si="4"/>
        <v/>
      </c>
      <c r="L66" s="13" t="str">
        <f t="shared" si="5"/>
        <v/>
      </c>
      <c r="M66" s="33" t="str">
        <f t="shared" si="6"/>
        <v/>
      </c>
      <c r="N66" s="13" t="str">
        <f ca="1">IF($C66="Win",IF($E66&gt;Summary!$H$6,1,""),(IF($C66="Spr",IF($E66&gt;Summary!$H$7,1,""),(IF($C66="Sum",IF($E66&gt;Summary!$H$8,1,""),(IF($C66="Fall",IF($E66&gt;Summary!$H$9,1,""),"")))))))</f>
        <v/>
      </c>
      <c r="O66" s="13">
        <f ca="1">IF($C66="Win",IF($F66&gt;Summary!$I$6,1,""),(IF($C66="Spr",IF($F66&gt;Summary!$I$7,1,""),(IF($C66="Sum",IF($F66&gt;Summary!$I$8,1,""),(IF($C66="Fall",IF($F66&gt;Summary!$I$9,1,""),"")))))))</f>
        <v>1</v>
      </c>
      <c r="P66" s="13" t="str">
        <f t="shared" ca="1" si="1"/>
        <v/>
      </c>
      <c r="Q66" s="13" t="str">
        <f t="shared" si="7"/>
        <v/>
      </c>
      <c r="R66" s="13" t="str">
        <f t="shared" ca="1" si="8"/>
        <v/>
      </c>
      <c r="S66" s="13" t="str">
        <f t="shared" si="9"/>
        <v/>
      </c>
      <c r="T66" s="33" t="str">
        <f t="shared" si="10"/>
        <v/>
      </c>
      <c r="U66" s="11" t="str">
        <f ca="1">IF($C66="Win",IF($E66&gt;Summary!$N$6,1,""),(IF($C66="Spr",IF($E66&gt;Summary!$N$7,1,""),(IF($C66="Sum",IF($E66&gt;Summary!$N$8,1,""),(IF($C66="Fall",IF($E66&gt;Summary!$N$9,1,""),"")))))))</f>
        <v/>
      </c>
      <c r="V66" s="13">
        <f ca="1">IF($C66="Win",IF($F66&gt;Summary!$O$6,1,""),(IF($C66="Spr",IF($F66&gt;Summary!$O$7,1,""),(IF($C66="Sum",IF($F66&gt;Summary!$O$8,1,""),(IF($C66="Fall",IF($F66&gt;Summary!$O$9,1,""),"")))))))</f>
        <v>1</v>
      </c>
      <c r="W66" s="13" t="str">
        <f t="shared" ca="1" si="11"/>
        <v/>
      </c>
      <c r="X66" s="13" t="str">
        <f t="shared" si="12"/>
        <v/>
      </c>
      <c r="Y66" s="13" t="str">
        <f t="shared" ca="1" si="13"/>
        <v/>
      </c>
      <c r="Z66" s="13" t="str">
        <f t="shared" si="14"/>
        <v/>
      </c>
      <c r="AA66" s="33" t="str">
        <f t="shared" si="15"/>
        <v/>
      </c>
    </row>
    <row r="67" spans="1:27" x14ac:dyDescent="0.3">
      <c r="A67" s="22">
        <v>1955</v>
      </c>
      <c r="B67">
        <v>8</v>
      </c>
      <c r="C67" s="28" t="s">
        <v>18</v>
      </c>
      <c r="D67" t="str">
        <f t="shared" si="0"/>
        <v>19558Sum</v>
      </c>
      <c r="E67" s="25">
        <f ca="1">VLOOKUP($D67,Monthly!$B$1:$H$685,7,FALSE)</f>
        <v>1074</v>
      </c>
      <c r="F67" s="25">
        <f ca="1">VLOOKUP($D67,Monthly!$B$1:$I$685,8,FALSE)</f>
        <v>314</v>
      </c>
      <c r="G67" s="11" t="str">
        <f ca="1">IF($C67="Win",IF($E67&gt;Summary!$B$6,1,""),(IF($C67="Spr",IF($E67&gt;Summary!$B$7,1,""),(IF($C67="Sum",IF($E67&gt;Summary!$B$8,1,""),(IF($C67="Fall",IF($E67&gt;Summary!$B$9,1,""),"")))))))</f>
        <v/>
      </c>
      <c r="H67" s="13">
        <f ca="1">IF($C67="Win",IF($F67&gt;Summary!$C$6,1,""),(IF($C67="Spr",IF($F67&gt;Summary!$C$7,1,""),(IF($C67="Sum",IF($F67&gt;Summary!$C$8,1,""),(IF($C67="Fall",IF($F67&gt;Summary!$C$9,1,""),"")))))))</f>
        <v>1</v>
      </c>
      <c r="I67" s="13" t="str">
        <f t="shared" ca="1" si="2"/>
        <v/>
      </c>
      <c r="J67" s="13" t="str">
        <f t="shared" si="3"/>
        <v/>
      </c>
      <c r="K67" s="13" t="str">
        <f t="shared" si="4"/>
        <v/>
      </c>
      <c r="L67" s="13" t="str">
        <f t="shared" ca="1" si="5"/>
        <v/>
      </c>
      <c r="M67" s="33" t="str">
        <f t="shared" si="6"/>
        <v/>
      </c>
      <c r="N67" s="13" t="str">
        <f ca="1">IF($C67="Win",IF($E67&gt;Summary!$H$6,1,""),(IF($C67="Spr",IF($E67&gt;Summary!$H$7,1,""),(IF($C67="Sum",IF($E67&gt;Summary!$H$8,1,""),(IF($C67="Fall",IF($E67&gt;Summary!$H$9,1,""),"")))))))</f>
        <v/>
      </c>
      <c r="O67" s="13">
        <f ca="1">IF($C67="Win",IF($F67&gt;Summary!$I$6,1,""),(IF($C67="Spr",IF($F67&gt;Summary!$I$7,1,""),(IF($C67="Sum",IF($F67&gt;Summary!$I$8,1,""),(IF($C67="Fall",IF($F67&gt;Summary!$I$9,1,""),"")))))))</f>
        <v>1</v>
      </c>
      <c r="P67" s="13" t="str">
        <f t="shared" ca="1" si="1"/>
        <v/>
      </c>
      <c r="Q67" s="13" t="str">
        <f t="shared" si="7"/>
        <v/>
      </c>
      <c r="R67" s="13" t="str">
        <f t="shared" si="8"/>
        <v/>
      </c>
      <c r="S67" s="13" t="str">
        <f t="shared" ca="1" si="9"/>
        <v/>
      </c>
      <c r="T67" s="33" t="str">
        <f t="shared" si="10"/>
        <v/>
      </c>
      <c r="U67" s="11" t="str">
        <f ca="1">IF($C67="Win",IF($E67&gt;Summary!$N$6,1,""),(IF($C67="Spr",IF($E67&gt;Summary!$N$7,1,""),(IF($C67="Sum",IF($E67&gt;Summary!$N$8,1,""),(IF($C67="Fall",IF($E67&gt;Summary!$N$9,1,""),"")))))))</f>
        <v/>
      </c>
      <c r="V67" s="13">
        <f ca="1">IF($C67="Win",IF($F67&gt;Summary!$O$6,1,""),(IF($C67="Spr",IF($F67&gt;Summary!$O$7,1,""),(IF($C67="Sum",IF($F67&gt;Summary!$O$8,1,""),(IF($C67="Fall",IF($F67&gt;Summary!$O$9,1,""),"")))))))</f>
        <v>1</v>
      </c>
      <c r="W67" s="13" t="str">
        <f t="shared" ca="1" si="11"/>
        <v/>
      </c>
      <c r="X67" s="13" t="str">
        <f t="shared" si="12"/>
        <v/>
      </c>
      <c r="Y67" s="13" t="str">
        <f t="shared" si="13"/>
        <v/>
      </c>
      <c r="Z67" s="13" t="str">
        <f t="shared" ca="1" si="14"/>
        <v/>
      </c>
      <c r="AA67" s="33" t="str">
        <f t="shared" si="15"/>
        <v/>
      </c>
    </row>
    <row r="68" spans="1:27" x14ac:dyDescent="0.3">
      <c r="A68" s="23">
        <v>1955</v>
      </c>
      <c r="B68">
        <v>11</v>
      </c>
      <c r="C68" s="28" t="s">
        <v>6</v>
      </c>
      <c r="D68" t="str">
        <f t="shared" si="0"/>
        <v>195511Fall</v>
      </c>
      <c r="E68" s="25">
        <f ca="1">VLOOKUP($D68,Monthly!$B$1:$H$685,7,FALSE)</f>
        <v>808</v>
      </c>
      <c r="F68" s="25">
        <f ca="1">VLOOKUP($D68,Monthly!$B$1:$I$685,8,FALSE)</f>
        <v>217</v>
      </c>
      <c r="G68" s="11">
        <f ca="1">IF($C68="Win",IF($E68&gt;Summary!$B$6,1,""),(IF($C68="Spr",IF($E68&gt;Summary!$B$7,1,""),(IF($C68="Sum",IF($E68&gt;Summary!$B$8,1,""),(IF($C68="Fall",IF($E68&gt;Summary!$B$9,1,""),"")))))))</f>
        <v>1</v>
      </c>
      <c r="H68" s="13">
        <f ca="1">IF($C68="Win",IF($F68&gt;Summary!$C$6,1,""),(IF($C68="Spr",IF($F68&gt;Summary!$C$7,1,""),(IF($C68="Sum",IF($F68&gt;Summary!$C$8,1,""),(IF($C68="Fall",IF($F68&gt;Summary!$C$9,1,""),"")))))))</f>
        <v>1</v>
      </c>
      <c r="I68" s="13">
        <f t="shared" ca="1" si="2"/>
        <v>1</v>
      </c>
      <c r="J68" s="13" t="str">
        <f t="shared" si="3"/>
        <v/>
      </c>
      <c r="K68" s="13" t="str">
        <f t="shared" si="4"/>
        <v/>
      </c>
      <c r="L68" s="13" t="str">
        <f t="shared" si="5"/>
        <v/>
      </c>
      <c r="M68" s="33">
        <f t="shared" ca="1" si="6"/>
        <v>1</v>
      </c>
      <c r="N68" s="13">
        <f ca="1">IF($C68="Win",IF($E68&gt;Summary!$H$6,1,""),(IF($C68="Spr",IF($E68&gt;Summary!$H$7,1,""),(IF($C68="Sum",IF($E68&gt;Summary!$H$8,1,""),(IF($C68="Fall",IF($E68&gt;Summary!$H$9,1,""),"")))))))</f>
        <v>1</v>
      </c>
      <c r="O68" s="13">
        <f ca="1">IF($C68="Win",IF($F68&gt;Summary!$I$6,1,""),(IF($C68="Spr",IF($F68&gt;Summary!$I$7,1,""),(IF($C68="Sum",IF($F68&gt;Summary!$I$8,1,""),(IF($C68="Fall",IF($F68&gt;Summary!$I$9,1,""),"")))))))</f>
        <v>1</v>
      </c>
      <c r="P68" s="13">
        <f t="shared" ca="1" si="1"/>
        <v>1</v>
      </c>
      <c r="Q68" s="13" t="str">
        <f t="shared" si="7"/>
        <v/>
      </c>
      <c r="R68" s="13" t="str">
        <f t="shared" si="8"/>
        <v/>
      </c>
      <c r="S68" s="13" t="str">
        <f t="shared" si="9"/>
        <v/>
      </c>
      <c r="T68" s="33">
        <f t="shared" ca="1" si="10"/>
        <v>1</v>
      </c>
      <c r="U68" s="11">
        <f ca="1">IF($C68="Win",IF($E68&gt;Summary!$N$6,1,""),(IF($C68="Spr",IF($E68&gt;Summary!$N$7,1,""),(IF($C68="Sum",IF($E68&gt;Summary!$N$8,1,""),(IF($C68="Fall",IF($E68&gt;Summary!$N$9,1,""),"")))))))</f>
        <v>1</v>
      </c>
      <c r="V68" s="13">
        <f ca="1">IF($C68="Win",IF($F68&gt;Summary!$O$6,1,""),(IF($C68="Spr",IF($F68&gt;Summary!$O$7,1,""),(IF($C68="Sum",IF($F68&gt;Summary!$O$8,1,""),(IF($C68="Fall",IF($F68&gt;Summary!$O$9,1,""),"")))))))</f>
        <v>1</v>
      </c>
      <c r="W68" s="13">
        <f t="shared" ca="1" si="11"/>
        <v>1</v>
      </c>
      <c r="X68" s="13" t="str">
        <f t="shared" si="12"/>
        <v/>
      </c>
      <c r="Y68" s="13" t="str">
        <f t="shared" si="13"/>
        <v/>
      </c>
      <c r="Z68" s="13" t="str">
        <f t="shared" si="14"/>
        <v/>
      </c>
      <c r="AA68" s="33">
        <f t="shared" ca="1" si="15"/>
        <v>1</v>
      </c>
    </row>
    <row r="69" spans="1:27" x14ac:dyDescent="0.3">
      <c r="A69" s="22">
        <v>1956</v>
      </c>
      <c r="B69">
        <v>2</v>
      </c>
      <c r="C69" s="1" t="s">
        <v>16</v>
      </c>
      <c r="D69" t="str">
        <f t="shared" ref="D69:D132" si="17">CONCATENATE(A69,B69,C69)</f>
        <v>19562Win</v>
      </c>
      <c r="E69" s="25">
        <f ca="1">VLOOKUP($D69,Monthly!$B$1:$H$685,7,FALSE)</f>
        <v>2661</v>
      </c>
      <c r="F69" s="25">
        <f ca="1">VLOOKUP($D69,Monthly!$B$1:$I$685,8,FALSE)</f>
        <v>234</v>
      </c>
      <c r="G69" s="11" t="str">
        <f ca="1">IF($C69="Win",IF($E69&gt;Summary!$B$6,1,""),(IF($C69="Spr",IF($E69&gt;Summary!$B$7,1,""),(IF($C69="Sum",IF($E69&gt;Summary!$B$8,1,""),(IF($C69="Fall",IF($E69&gt;Summary!$B$9,1,""),"")))))))</f>
        <v/>
      </c>
      <c r="H69" s="13">
        <f ca="1">IF($C69="Win",IF($F69&gt;Summary!$C$6,1,""),(IF($C69="Spr",IF($F69&gt;Summary!$C$7,1,""),(IF($C69="Sum",IF($F69&gt;Summary!$C$8,1,""),(IF($C69="Fall",IF($F69&gt;Summary!$C$9,1,""),"")))))))</f>
        <v>1</v>
      </c>
      <c r="I69" s="13" t="str">
        <f t="shared" ca="1" si="2"/>
        <v/>
      </c>
      <c r="J69" s="13" t="str">
        <f t="shared" ca="1" si="3"/>
        <v/>
      </c>
      <c r="K69" s="13" t="str">
        <f t="shared" si="4"/>
        <v/>
      </c>
      <c r="L69" s="13" t="str">
        <f t="shared" si="5"/>
        <v/>
      </c>
      <c r="M69" s="33" t="str">
        <f t="shared" si="6"/>
        <v/>
      </c>
      <c r="N69" s="13" t="str">
        <f ca="1">IF($C69="Win",IF($E69&gt;Summary!$H$6,1,""),(IF($C69="Spr",IF($E69&gt;Summary!$H$7,1,""),(IF($C69="Sum",IF($E69&gt;Summary!$H$8,1,""),(IF($C69="Fall",IF($E69&gt;Summary!$H$9,1,""),"")))))))</f>
        <v/>
      </c>
      <c r="O69" s="13">
        <f ca="1">IF($C69="Win",IF($F69&gt;Summary!$I$6,1,""),(IF($C69="Spr",IF($F69&gt;Summary!$I$7,1,""),(IF($C69="Sum",IF($F69&gt;Summary!$I$8,1,""),(IF($C69="Fall",IF($F69&gt;Summary!$I$9,1,""),"")))))))</f>
        <v>1</v>
      </c>
      <c r="P69" s="13" t="str">
        <f t="shared" ref="P69:P132" ca="1" si="18">IF($N69="","",IF($O69="","",1))</f>
        <v/>
      </c>
      <c r="Q69" s="13" t="str">
        <f t="shared" ca="1" si="7"/>
        <v/>
      </c>
      <c r="R69" s="13" t="str">
        <f t="shared" si="8"/>
        <v/>
      </c>
      <c r="S69" s="13" t="str">
        <f t="shared" si="9"/>
        <v/>
      </c>
      <c r="T69" s="33" t="str">
        <f t="shared" si="10"/>
        <v/>
      </c>
      <c r="U69" s="11" t="str">
        <f ca="1">IF($C69="Win",IF($E69&gt;Summary!$N$6,1,""),(IF($C69="Spr",IF($E69&gt;Summary!$N$7,1,""),(IF($C69="Sum",IF($E69&gt;Summary!$N$8,1,""),(IF($C69="Fall",IF($E69&gt;Summary!$N$9,1,""),"")))))))</f>
        <v/>
      </c>
      <c r="V69" s="13">
        <f ca="1">IF($C69="Win",IF($F69&gt;Summary!$O$6,1,""),(IF($C69="Spr",IF($F69&gt;Summary!$O$7,1,""),(IF($C69="Sum",IF($F69&gt;Summary!$O$8,1,""),(IF($C69="Fall",IF($F69&gt;Summary!$O$9,1,""),"")))))))</f>
        <v>1</v>
      </c>
      <c r="W69" s="13" t="str">
        <f t="shared" ca="1" si="11"/>
        <v/>
      </c>
      <c r="X69" s="13" t="str">
        <f t="shared" ca="1" si="12"/>
        <v/>
      </c>
      <c r="Y69" s="13" t="str">
        <f t="shared" si="13"/>
        <v/>
      </c>
      <c r="Z69" s="13" t="str">
        <f t="shared" si="14"/>
        <v/>
      </c>
      <c r="AA69" s="33" t="str">
        <f t="shared" si="15"/>
        <v/>
      </c>
    </row>
    <row r="70" spans="1:27" x14ac:dyDescent="0.3">
      <c r="A70" s="22">
        <v>1956</v>
      </c>
      <c r="B70">
        <v>5</v>
      </c>
      <c r="C70" s="1" t="s">
        <v>17</v>
      </c>
      <c r="D70" t="str">
        <f t="shared" si="17"/>
        <v>19565Spr</v>
      </c>
      <c r="E70" s="25">
        <f ca="1">VLOOKUP($D70,Monthly!$B$1:$H$685,7,FALSE)</f>
        <v>1305</v>
      </c>
      <c r="F70" s="25">
        <f ca="1">VLOOKUP($D70,Monthly!$B$1:$I$685,8,FALSE)</f>
        <v>299</v>
      </c>
      <c r="G70" s="11" t="str">
        <f ca="1">IF($C70="Win",IF($E70&gt;Summary!$B$6,1,""),(IF($C70="Spr",IF($E70&gt;Summary!$B$7,1,""),(IF($C70="Sum",IF($E70&gt;Summary!$B$8,1,""),(IF($C70="Fall",IF($E70&gt;Summary!$B$9,1,""),"")))))))</f>
        <v/>
      </c>
      <c r="H70" s="13">
        <f ca="1">IF($C70="Win",IF($F70&gt;Summary!$C$6,1,""),(IF($C70="Spr",IF($F70&gt;Summary!$C$7,1,""),(IF($C70="Sum",IF($F70&gt;Summary!$C$8,1,""),(IF($C70="Fall",IF($F70&gt;Summary!$C$9,1,""),"")))))))</f>
        <v>1</v>
      </c>
      <c r="I70" s="13" t="str">
        <f t="shared" ref="I70:I133" ca="1" si="19">IF($G70="","",IF($H70="","",1))</f>
        <v/>
      </c>
      <c r="J70" s="13" t="str">
        <f t="shared" ref="J70:J133" si="20">IF($C70="Win",I70,"")</f>
        <v/>
      </c>
      <c r="K70" s="13" t="str">
        <f t="shared" ref="K70:K133" ca="1" si="21">IF($C70="Spr",I70,"")</f>
        <v/>
      </c>
      <c r="L70" s="13" t="str">
        <f t="shared" ref="L70:L133" si="22">IF($C70="Sum",I70,"")</f>
        <v/>
      </c>
      <c r="M70" s="33" t="str">
        <f t="shared" ref="M70:M133" si="23">IF($C70="Fall",I70,"")</f>
        <v/>
      </c>
      <c r="N70" s="13" t="str">
        <f ca="1">IF($C70="Win",IF($E70&gt;Summary!$H$6,1,""),(IF($C70="Spr",IF($E70&gt;Summary!$H$7,1,""),(IF($C70="Sum",IF($E70&gt;Summary!$H$8,1,""),(IF($C70="Fall",IF($E70&gt;Summary!$H$9,1,""),"")))))))</f>
        <v/>
      </c>
      <c r="O70" s="13">
        <f ca="1">IF($C70="Win",IF($F70&gt;Summary!$I$6,1,""),(IF($C70="Spr",IF($F70&gt;Summary!$I$7,1,""),(IF($C70="Sum",IF($F70&gt;Summary!$I$8,1,""),(IF($C70="Fall",IF($F70&gt;Summary!$I$9,1,""),"")))))))</f>
        <v>1</v>
      </c>
      <c r="P70" s="13" t="str">
        <f t="shared" ca="1" si="18"/>
        <v/>
      </c>
      <c r="Q70" s="13" t="str">
        <f t="shared" ref="Q70:Q133" si="24">IF($C70="Win",P70,"")</f>
        <v/>
      </c>
      <c r="R70" s="13" t="str">
        <f t="shared" ref="R70:R133" ca="1" si="25">IF($C70="Spr",P70,"")</f>
        <v/>
      </c>
      <c r="S70" s="13" t="str">
        <f t="shared" ref="S70:S133" si="26">IF($C70="Sum",P70,"")</f>
        <v/>
      </c>
      <c r="T70" s="33" t="str">
        <f t="shared" ref="T70:T133" si="27">IF($C70="Fall",P70,"")</f>
        <v/>
      </c>
      <c r="U70" s="11" t="str">
        <f ca="1">IF($C70="Win",IF($E70&gt;Summary!$N$6,1,""),(IF($C70="Spr",IF($E70&gt;Summary!$N$7,1,""),(IF($C70="Sum",IF($E70&gt;Summary!$N$8,1,""),(IF($C70="Fall",IF($E70&gt;Summary!$N$9,1,""),"")))))))</f>
        <v/>
      </c>
      <c r="V70" s="13">
        <f ca="1">IF($C70="Win",IF($F70&gt;Summary!$O$6,1,""),(IF($C70="Spr",IF($F70&gt;Summary!$O$7,1,""),(IF($C70="Sum",IF($F70&gt;Summary!$O$8,1,""),(IF($C70="Fall",IF($F70&gt;Summary!$O$9,1,""),"")))))))</f>
        <v>1</v>
      </c>
      <c r="W70" s="13" t="str">
        <f t="shared" ref="W70:W133" ca="1" si="28">IF($U70="","",IF($V70="","",1))</f>
        <v/>
      </c>
      <c r="X70" s="13" t="str">
        <f t="shared" ref="X70:X133" si="29">IF($C70="Win",W70,"")</f>
        <v/>
      </c>
      <c r="Y70" s="13" t="str">
        <f t="shared" ref="Y70:Y133" ca="1" si="30">IF($C70="Spr",W70,"")</f>
        <v/>
      </c>
      <c r="Z70" s="13" t="str">
        <f t="shared" ref="Z70:Z133" si="31">IF($C70="Sum",W70,"")</f>
        <v/>
      </c>
      <c r="AA70" s="33" t="str">
        <f t="shared" ref="AA70:AA133" si="32">IF($C70="Fall",W70,"")</f>
        <v/>
      </c>
    </row>
    <row r="71" spans="1:27" x14ac:dyDescent="0.3">
      <c r="A71" s="22">
        <v>1956</v>
      </c>
      <c r="B71">
        <v>8</v>
      </c>
      <c r="C71" s="28" t="s">
        <v>18</v>
      </c>
      <c r="D71" t="str">
        <f t="shared" si="17"/>
        <v>19568Sum</v>
      </c>
      <c r="E71" s="25">
        <f ca="1">VLOOKUP($D71,Monthly!$B$1:$H$685,7,FALSE)</f>
        <v>972</v>
      </c>
      <c r="F71" s="25">
        <f ca="1">VLOOKUP($D71,Monthly!$B$1:$I$685,8,FALSE)</f>
        <v>321</v>
      </c>
      <c r="G71" s="11" t="str">
        <f ca="1">IF($C71="Win",IF($E71&gt;Summary!$B$6,1,""),(IF($C71="Spr",IF($E71&gt;Summary!$B$7,1,""),(IF($C71="Sum",IF($E71&gt;Summary!$B$8,1,""),(IF($C71="Fall",IF($E71&gt;Summary!$B$9,1,""),"")))))))</f>
        <v/>
      </c>
      <c r="H71" s="13">
        <f ca="1">IF($C71="Win",IF($F71&gt;Summary!$C$6,1,""),(IF($C71="Spr",IF($F71&gt;Summary!$C$7,1,""),(IF($C71="Sum",IF($F71&gt;Summary!$C$8,1,""),(IF($C71="Fall",IF($F71&gt;Summary!$C$9,1,""),"")))))))</f>
        <v>1</v>
      </c>
      <c r="I71" s="13" t="str">
        <f t="shared" ca="1" si="19"/>
        <v/>
      </c>
      <c r="J71" s="13" t="str">
        <f t="shared" si="20"/>
        <v/>
      </c>
      <c r="K71" s="13" t="str">
        <f t="shared" si="21"/>
        <v/>
      </c>
      <c r="L71" s="13" t="str">
        <f t="shared" ca="1" si="22"/>
        <v/>
      </c>
      <c r="M71" s="33" t="str">
        <f t="shared" si="23"/>
        <v/>
      </c>
      <c r="N71" s="13" t="str">
        <f ca="1">IF($C71="Win",IF($E71&gt;Summary!$H$6,1,""),(IF($C71="Spr",IF($E71&gt;Summary!$H$7,1,""),(IF($C71="Sum",IF($E71&gt;Summary!$H$8,1,""),(IF($C71="Fall",IF($E71&gt;Summary!$H$9,1,""),"")))))))</f>
        <v/>
      </c>
      <c r="O71" s="13">
        <f ca="1">IF($C71="Win",IF($F71&gt;Summary!$I$6,1,""),(IF($C71="Spr",IF($F71&gt;Summary!$I$7,1,""),(IF($C71="Sum",IF($F71&gt;Summary!$I$8,1,""),(IF($C71="Fall",IF($F71&gt;Summary!$I$9,1,""),"")))))))</f>
        <v>1</v>
      </c>
      <c r="P71" s="13" t="str">
        <f t="shared" ca="1" si="18"/>
        <v/>
      </c>
      <c r="Q71" s="13" t="str">
        <f t="shared" si="24"/>
        <v/>
      </c>
      <c r="R71" s="13" t="str">
        <f t="shared" si="25"/>
        <v/>
      </c>
      <c r="S71" s="13" t="str">
        <f t="shared" ca="1" si="26"/>
        <v/>
      </c>
      <c r="T71" s="33" t="str">
        <f t="shared" si="27"/>
        <v/>
      </c>
      <c r="U71" s="11" t="str">
        <f ca="1">IF($C71="Win",IF($E71&gt;Summary!$N$6,1,""),(IF($C71="Spr",IF($E71&gt;Summary!$N$7,1,""),(IF($C71="Sum",IF($E71&gt;Summary!$N$8,1,""),(IF($C71="Fall",IF($E71&gt;Summary!$N$9,1,""),"")))))))</f>
        <v/>
      </c>
      <c r="V71" s="13">
        <f ca="1">IF($C71="Win",IF($F71&gt;Summary!$O$6,1,""),(IF($C71="Spr",IF($F71&gt;Summary!$O$7,1,""),(IF($C71="Sum",IF($F71&gt;Summary!$O$8,1,""),(IF($C71="Fall",IF($F71&gt;Summary!$O$9,1,""),"")))))))</f>
        <v>1</v>
      </c>
      <c r="W71" s="13" t="str">
        <f t="shared" ca="1" si="28"/>
        <v/>
      </c>
      <c r="X71" s="13" t="str">
        <f t="shared" si="29"/>
        <v/>
      </c>
      <c r="Y71" s="13" t="str">
        <f t="shared" si="30"/>
        <v/>
      </c>
      <c r="Z71" s="13" t="str">
        <f t="shared" ca="1" si="31"/>
        <v/>
      </c>
      <c r="AA71" s="33" t="str">
        <f t="shared" si="32"/>
        <v/>
      </c>
    </row>
    <row r="72" spans="1:27" x14ac:dyDescent="0.3">
      <c r="A72" s="23">
        <v>1956</v>
      </c>
      <c r="B72">
        <v>11</v>
      </c>
      <c r="C72" s="28" t="s">
        <v>6</v>
      </c>
      <c r="D72" t="str">
        <f t="shared" si="17"/>
        <v>195611Fall</v>
      </c>
      <c r="E72" s="25">
        <f ca="1">VLOOKUP($D72,Monthly!$B$1:$H$685,7,FALSE)</f>
        <v>477</v>
      </c>
      <c r="F72" s="25">
        <f ca="1">VLOOKUP($D72,Monthly!$B$1:$I$685,8,FALSE)</f>
        <v>94</v>
      </c>
      <c r="G72" s="11">
        <f ca="1">IF($C72="Win",IF($E72&gt;Summary!$B$6,1,""),(IF($C72="Spr",IF($E72&gt;Summary!$B$7,1,""),(IF($C72="Sum",IF($E72&gt;Summary!$B$8,1,""),(IF($C72="Fall",IF($E72&gt;Summary!$B$9,1,""),"")))))))</f>
        <v>1</v>
      </c>
      <c r="H72" s="13">
        <f ca="1">IF($C72="Win",IF($F72&gt;Summary!$C$6,1,""),(IF($C72="Spr",IF($F72&gt;Summary!$C$7,1,""),(IF($C72="Sum",IF($F72&gt;Summary!$C$8,1,""),(IF($C72="Fall",IF($F72&gt;Summary!$C$9,1,""),"")))))))</f>
        <v>1</v>
      </c>
      <c r="I72" s="13">
        <f t="shared" ca="1" si="19"/>
        <v>1</v>
      </c>
      <c r="J72" s="13" t="str">
        <f t="shared" si="20"/>
        <v/>
      </c>
      <c r="K72" s="13" t="str">
        <f t="shared" si="21"/>
        <v/>
      </c>
      <c r="L72" s="13" t="str">
        <f t="shared" si="22"/>
        <v/>
      </c>
      <c r="M72" s="33">
        <f t="shared" ca="1" si="23"/>
        <v>1</v>
      </c>
      <c r="N72" s="13">
        <f ca="1">IF($C72="Win",IF($E72&gt;Summary!$H$6,1,""),(IF($C72="Spr",IF($E72&gt;Summary!$H$7,1,""),(IF($C72="Sum",IF($E72&gt;Summary!$H$8,1,""),(IF($C72="Fall",IF($E72&gt;Summary!$H$9,1,""),"")))))))</f>
        <v>1</v>
      </c>
      <c r="O72" s="13">
        <f ca="1">IF($C72="Win",IF($F72&gt;Summary!$I$6,1,""),(IF($C72="Spr",IF($F72&gt;Summary!$I$7,1,""),(IF($C72="Sum",IF($F72&gt;Summary!$I$8,1,""),(IF($C72="Fall",IF($F72&gt;Summary!$I$9,1,""),"")))))))</f>
        <v>1</v>
      </c>
      <c r="P72" s="13">
        <f t="shared" ca="1" si="18"/>
        <v>1</v>
      </c>
      <c r="Q72" s="13" t="str">
        <f t="shared" si="24"/>
        <v/>
      </c>
      <c r="R72" s="13" t="str">
        <f t="shared" si="25"/>
        <v/>
      </c>
      <c r="S72" s="13" t="str">
        <f t="shared" si="26"/>
        <v/>
      </c>
      <c r="T72" s="33">
        <f t="shared" ca="1" si="27"/>
        <v>1</v>
      </c>
      <c r="U72" s="11">
        <f ca="1">IF($C72="Win",IF($E72&gt;Summary!$N$6,1,""),(IF($C72="Spr",IF($E72&gt;Summary!$N$7,1,""),(IF($C72="Sum",IF($E72&gt;Summary!$N$8,1,""),(IF($C72="Fall",IF($E72&gt;Summary!$N$9,1,""),"")))))))</f>
        <v>1</v>
      </c>
      <c r="V72" s="13">
        <f ca="1">IF($C72="Win",IF($F72&gt;Summary!$O$6,1,""),(IF($C72="Spr",IF($F72&gt;Summary!$O$7,1,""),(IF($C72="Sum",IF($F72&gt;Summary!$O$8,1,""),(IF($C72="Fall",IF($F72&gt;Summary!$O$9,1,""),"")))))))</f>
        <v>1</v>
      </c>
      <c r="W72" s="13">
        <f t="shared" ca="1" si="28"/>
        <v>1</v>
      </c>
      <c r="X72" s="13" t="str">
        <f t="shared" si="29"/>
        <v/>
      </c>
      <c r="Y72" s="13" t="str">
        <f t="shared" si="30"/>
        <v/>
      </c>
      <c r="Z72" s="13" t="str">
        <f t="shared" si="31"/>
        <v/>
      </c>
      <c r="AA72" s="33">
        <f t="shared" ca="1" si="32"/>
        <v>1</v>
      </c>
    </row>
    <row r="73" spans="1:27" x14ac:dyDescent="0.3">
      <c r="A73" s="22">
        <v>1957</v>
      </c>
      <c r="B73">
        <v>2</v>
      </c>
      <c r="C73" s="1" t="s">
        <v>16</v>
      </c>
      <c r="D73" t="str">
        <f t="shared" si="17"/>
        <v>19572Win</v>
      </c>
      <c r="E73" s="25">
        <f ca="1">VLOOKUP($D73,Monthly!$B$1:$H$685,7,FALSE)</f>
        <v>319</v>
      </c>
      <c r="F73" s="25">
        <f ca="1">VLOOKUP($D73,Monthly!$B$1:$I$685,8,FALSE)</f>
        <v>56</v>
      </c>
      <c r="G73" s="11" t="str">
        <f ca="1">IF($C73="Win",IF($E73&gt;Summary!$B$6,1,""),(IF($C73="Spr",IF($E73&gt;Summary!$B$7,1,""),(IF($C73="Sum",IF($E73&gt;Summary!$B$8,1,""),(IF($C73="Fall",IF($E73&gt;Summary!$B$9,1,""),"")))))))</f>
        <v/>
      </c>
      <c r="H73" s="13">
        <f ca="1">IF($C73="Win",IF($F73&gt;Summary!$C$6,1,""),(IF($C73="Spr",IF($F73&gt;Summary!$C$7,1,""),(IF($C73="Sum",IF($F73&gt;Summary!$C$8,1,""),(IF($C73="Fall",IF($F73&gt;Summary!$C$9,1,""),"")))))))</f>
        <v>1</v>
      </c>
      <c r="I73" s="13" t="str">
        <f t="shared" ca="1" si="19"/>
        <v/>
      </c>
      <c r="J73" s="13" t="str">
        <f t="shared" ca="1" si="20"/>
        <v/>
      </c>
      <c r="K73" s="13" t="str">
        <f t="shared" si="21"/>
        <v/>
      </c>
      <c r="L73" s="13" t="str">
        <f t="shared" si="22"/>
        <v/>
      </c>
      <c r="M73" s="33" t="str">
        <f t="shared" si="23"/>
        <v/>
      </c>
      <c r="N73" s="13" t="str">
        <f ca="1">IF($C73="Win",IF($E73&gt;Summary!$H$6,1,""),(IF($C73="Spr",IF($E73&gt;Summary!$H$7,1,""),(IF($C73="Sum",IF($E73&gt;Summary!$H$8,1,""),(IF($C73="Fall",IF($E73&gt;Summary!$H$9,1,""),"")))))))</f>
        <v/>
      </c>
      <c r="O73" s="13">
        <f ca="1">IF($C73="Win",IF($F73&gt;Summary!$I$6,1,""),(IF($C73="Spr",IF($F73&gt;Summary!$I$7,1,""),(IF($C73="Sum",IF($F73&gt;Summary!$I$8,1,""),(IF($C73="Fall",IF($F73&gt;Summary!$I$9,1,""),"")))))))</f>
        <v>1</v>
      </c>
      <c r="P73" s="13" t="str">
        <f t="shared" ca="1" si="18"/>
        <v/>
      </c>
      <c r="Q73" s="13" t="str">
        <f t="shared" ca="1" si="24"/>
        <v/>
      </c>
      <c r="R73" s="13" t="str">
        <f t="shared" si="25"/>
        <v/>
      </c>
      <c r="S73" s="13" t="str">
        <f t="shared" si="26"/>
        <v/>
      </c>
      <c r="T73" s="33" t="str">
        <f t="shared" si="27"/>
        <v/>
      </c>
      <c r="U73" s="11" t="str">
        <f ca="1">IF($C73="Win",IF($E73&gt;Summary!$N$6,1,""),(IF($C73="Spr",IF($E73&gt;Summary!$N$7,1,""),(IF($C73="Sum",IF($E73&gt;Summary!$N$8,1,""),(IF($C73="Fall",IF($E73&gt;Summary!$N$9,1,""),"")))))))</f>
        <v/>
      </c>
      <c r="V73" s="13">
        <f ca="1">IF($C73="Win",IF($F73&gt;Summary!$O$6,1,""),(IF($C73="Spr",IF($F73&gt;Summary!$O$7,1,""),(IF($C73="Sum",IF($F73&gt;Summary!$O$8,1,""),(IF($C73="Fall",IF($F73&gt;Summary!$O$9,1,""),"")))))))</f>
        <v>1</v>
      </c>
      <c r="W73" s="13" t="str">
        <f t="shared" ca="1" si="28"/>
        <v/>
      </c>
      <c r="X73" s="13" t="str">
        <f t="shared" ca="1" si="29"/>
        <v/>
      </c>
      <c r="Y73" s="13" t="str">
        <f t="shared" si="30"/>
        <v/>
      </c>
      <c r="Z73" s="13" t="str">
        <f t="shared" si="31"/>
        <v/>
      </c>
      <c r="AA73" s="33" t="str">
        <f t="shared" si="32"/>
        <v/>
      </c>
    </row>
    <row r="74" spans="1:27" x14ac:dyDescent="0.3">
      <c r="A74" s="22">
        <v>1957</v>
      </c>
      <c r="B74">
        <v>5</v>
      </c>
      <c r="C74" s="1" t="s">
        <v>17</v>
      </c>
      <c r="D74" t="str">
        <f t="shared" si="17"/>
        <v>19575Spr</v>
      </c>
      <c r="E74" s="25">
        <f ca="1">VLOOKUP($D74,Monthly!$B$1:$H$685,7,FALSE)</f>
        <v>1136565</v>
      </c>
      <c r="F74" s="25">
        <f ca="1">VLOOKUP($D74,Monthly!$B$1:$I$685,8,FALSE)</f>
        <v>1476</v>
      </c>
      <c r="G74" s="11">
        <f ca="1">IF($C74="Win",IF($E74&gt;Summary!$B$6,1,""),(IF($C74="Spr",IF($E74&gt;Summary!$B$7,1,""),(IF($C74="Sum",IF($E74&gt;Summary!$B$8,1,""),(IF($C74="Fall",IF($E74&gt;Summary!$B$9,1,""),"")))))))</f>
        <v>1</v>
      </c>
      <c r="H74" s="13">
        <f ca="1">IF($C74="Win",IF($F74&gt;Summary!$C$6,1,""),(IF($C74="Spr",IF($F74&gt;Summary!$C$7,1,""),(IF($C74="Sum",IF($F74&gt;Summary!$C$8,1,""),(IF($C74="Fall",IF($F74&gt;Summary!$C$9,1,""),"")))))))</f>
        <v>1</v>
      </c>
      <c r="I74" s="13">
        <f t="shared" ca="1" si="19"/>
        <v>1</v>
      </c>
      <c r="J74" s="13" t="str">
        <f t="shared" si="20"/>
        <v/>
      </c>
      <c r="K74" s="13">
        <f t="shared" ca="1" si="21"/>
        <v>1</v>
      </c>
      <c r="L74" s="13" t="str">
        <f t="shared" si="22"/>
        <v/>
      </c>
      <c r="M74" s="33" t="str">
        <f t="shared" si="23"/>
        <v/>
      </c>
      <c r="N74" s="13">
        <f ca="1">IF($C74="Win",IF($E74&gt;Summary!$H$6,1,""),(IF($C74="Spr",IF($E74&gt;Summary!$H$7,1,""),(IF($C74="Sum",IF($E74&gt;Summary!$H$8,1,""),(IF($C74="Fall",IF($E74&gt;Summary!$H$9,1,""),"")))))))</f>
        <v>1</v>
      </c>
      <c r="O74" s="13">
        <f ca="1">IF($C74="Win",IF($F74&gt;Summary!$I$6,1,""),(IF($C74="Spr",IF($F74&gt;Summary!$I$7,1,""),(IF($C74="Sum",IF($F74&gt;Summary!$I$8,1,""),(IF($C74="Fall",IF($F74&gt;Summary!$I$9,1,""),"")))))))</f>
        <v>1</v>
      </c>
      <c r="P74" s="13">
        <f t="shared" ca="1" si="18"/>
        <v>1</v>
      </c>
      <c r="Q74" s="13" t="str">
        <f t="shared" si="24"/>
        <v/>
      </c>
      <c r="R74" s="13">
        <f t="shared" ca="1" si="25"/>
        <v>1</v>
      </c>
      <c r="S74" s="13" t="str">
        <f t="shared" si="26"/>
        <v/>
      </c>
      <c r="T74" s="33" t="str">
        <f t="shared" si="27"/>
        <v/>
      </c>
      <c r="U74" s="11" t="str">
        <f ca="1">IF($C74="Win",IF($E74&gt;Summary!$N$6,1,""),(IF($C74="Spr",IF($E74&gt;Summary!$N$7,1,""),(IF($C74="Sum",IF($E74&gt;Summary!$N$8,1,""),(IF($C74="Fall",IF($E74&gt;Summary!$N$9,1,""),"")))))))</f>
        <v/>
      </c>
      <c r="V74" s="13">
        <f ca="1">IF($C74="Win",IF($F74&gt;Summary!$O$6,1,""),(IF($C74="Spr",IF($F74&gt;Summary!$O$7,1,""),(IF($C74="Sum",IF($F74&gt;Summary!$O$8,1,""),(IF($C74="Fall",IF($F74&gt;Summary!$O$9,1,""),"")))))))</f>
        <v>1</v>
      </c>
      <c r="W74" s="13" t="str">
        <f t="shared" ca="1" si="28"/>
        <v/>
      </c>
      <c r="X74" s="13" t="str">
        <f t="shared" si="29"/>
        <v/>
      </c>
      <c r="Y74" s="13" t="str">
        <f t="shared" ca="1" si="30"/>
        <v/>
      </c>
      <c r="Z74" s="13" t="str">
        <f t="shared" si="31"/>
        <v/>
      </c>
      <c r="AA74" s="33" t="str">
        <f t="shared" si="32"/>
        <v/>
      </c>
    </row>
    <row r="75" spans="1:27" x14ac:dyDescent="0.3">
      <c r="A75" s="22">
        <v>1957</v>
      </c>
      <c r="B75">
        <v>8</v>
      </c>
      <c r="C75" s="28" t="s">
        <v>18</v>
      </c>
      <c r="D75" t="str">
        <f t="shared" si="17"/>
        <v>19578Sum</v>
      </c>
      <c r="E75" s="25">
        <f ca="1">VLOOKUP($D75,Monthly!$B$1:$H$685,7,FALSE)</f>
        <v>1891387</v>
      </c>
      <c r="F75" s="25">
        <f ca="1">VLOOKUP($D75,Monthly!$B$1:$I$685,8,FALSE)</f>
        <v>372</v>
      </c>
      <c r="G75" s="11">
        <f ca="1">IF($C75="Win",IF($E75&gt;Summary!$B$6,1,""),(IF($C75="Spr",IF($E75&gt;Summary!$B$7,1,""),(IF($C75="Sum",IF($E75&gt;Summary!$B$8,1,""),(IF($C75="Fall",IF($E75&gt;Summary!$B$9,1,""),"")))))))</f>
        <v>1</v>
      </c>
      <c r="H75" s="13">
        <f ca="1">IF($C75="Win",IF($F75&gt;Summary!$C$6,1,""),(IF($C75="Spr",IF($F75&gt;Summary!$C$7,1,""),(IF($C75="Sum",IF($F75&gt;Summary!$C$8,1,""),(IF($C75="Fall",IF($F75&gt;Summary!$C$9,1,""),"")))))))</f>
        <v>1</v>
      </c>
      <c r="I75" s="13">
        <f t="shared" ca="1" si="19"/>
        <v>1</v>
      </c>
      <c r="J75" s="13" t="str">
        <f t="shared" si="20"/>
        <v/>
      </c>
      <c r="K75" s="13" t="str">
        <f t="shared" si="21"/>
        <v/>
      </c>
      <c r="L75" s="13">
        <f t="shared" ca="1" si="22"/>
        <v>1</v>
      </c>
      <c r="M75" s="33" t="str">
        <f t="shared" si="23"/>
        <v/>
      </c>
      <c r="N75" s="13">
        <f ca="1">IF($C75="Win",IF($E75&gt;Summary!$H$6,1,""),(IF($C75="Spr",IF($E75&gt;Summary!$H$7,1,""),(IF($C75="Sum",IF($E75&gt;Summary!$H$8,1,""),(IF($C75="Fall",IF($E75&gt;Summary!$H$9,1,""),"")))))))</f>
        <v>1</v>
      </c>
      <c r="O75" s="13">
        <f ca="1">IF($C75="Win",IF($F75&gt;Summary!$I$6,1,""),(IF($C75="Spr",IF($F75&gt;Summary!$I$7,1,""),(IF($C75="Sum",IF($F75&gt;Summary!$I$8,1,""),(IF($C75="Fall",IF($F75&gt;Summary!$I$9,1,""),"")))))))</f>
        <v>1</v>
      </c>
      <c r="P75" s="13">
        <f t="shared" ca="1" si="18"/>
        <v>1</v>
      </c>
      <c r="Q75" s="13" t="str">
        <f t="shared" si="24"/>
        <v/>
      </c>
      <c r="R75" s="13" t="str">
        <f t="shared" si="25"/>
        <v/>
      </c>
      <c r="S75" s="13">
        <f t="shared" ca="1" si="26"/>
        <v>1</v>
      </c>
      <c r="T75" s="33" t="str">
        <f t="shared" si="27"/>
        <v/>
      </c>
      <c r="U75" s="11">
        <f ca="1">IF($C75="Win",IF($E75&gt;Summary!$N$6,1,""),(IF($C75="Spr",IF($E75&gt;Summary!$N$7,1,""),(IF($C75="Sum",IF($E75&gt;Summary!$N$8,1,""),(IF($C75="Fall",IF($E75&gt;Summary!$N$9,1,""),"")))))))</f>
        <v>1</v>
      </c>
      <c r="V75" s="13">
        <f ca="1">IF($C75="Win",IF($F75&gt;Summary!$O$6,1,""),(IF($C75="Spr",IF($F75&gt;Summary!$O$7,1,""),(IF($C75="Sum",IF($F75&gt;Summary!$O$8,1,""),(IF($C75="Fall",IF($F75&gt;Summary!$O$9,1,""),"")))))))</f>
        <v>1</v>
      </c>
      <c r="W75" s="13">
        <f t="shared" ca="1" si="28"/>
        <v>1</v>
      </c>
      <c r="X75" s="13" t="str">
        <f t="shared" si="29"/>
        <v/>
      </c>
      <c r="Y75" s="13" t="str">
        <f t="shared" si="30"/>
        <v/>
      </c>
      <c r="Z75" s="13">
        <f t="shared" ca="1" si="31"/>
        <v>1</v>
      </c>
      <c r="AA75" s="33" t="str">
        <f t="shared" si="32"/>
        <v/>
      </c>
    </row>
    <row r="76" spans="1:27" x14ac:dyDescent="0.3">
      <c r="A76" s="23">
        <v>1957</v>
      </c>
      <c r="B76">
        <v>11</v>
      </c>
      <c r="C76" s="28" t="s">
        <v>6</v>
      </c>
      <c r="D76" t="str">
        <f t="shared" si="17"/>
        <v>195711Fall</v>
      </c>
      <c r="E76" s="25">
        <f ca="1">VLOOKUP($D76,Monthly!$B$1:$H$685,7,FALSE)</f>
        <v>1613771</v>
      </c>
      <c r="F76" s="25">
        <f ca="1">VLOOKUP($D76,Monthly!$B$1:$I$685,8,FALSE)</f>
        <v>413</v>
      </c>
      <c r="G76" s="11">
        <f ca="1">IF($C76="Win",IF($E76&gt;Summary!$B$6,1,""),(IF($C76="Spr",IF($E76&gt;Summary!$B$7,1,""),(IF($C76="Sum",IF($E76&gt;Summary!$B$8,1,""),(IF($C76="Fall",IF($E76&gt;Summary!$B$9,1,""),"")))))))</f>
        <v>1</v>
      </c>
      <c r="H76" s="13">
        <f ca="1">IF($C76="Win",IF($F76&gt;Summary!$C$6,1,""),(IF($C76="Spr",IF($F76&gt;Summary!$C$7,1,""),(IF($C76="Sum",IF($F76&gt;Summary!$C$8,1,""),(IF($C76="Fall",IF($F76&gt;Summary!$C$9,1,""),"")))))))</f>
        <v>1</v>
      </c>
      <c r="I76" s="13">
        <f t="shared" ca="1" si="19"/>
        <v>1</v>
      </c>
      <c r="J76" s="13" t="str">
        <f t="shared" si="20"/>
        <v/>
      </c>
      <c r="K76" s="13" t="str">
        <f t="shared" si="21"/>
        <v/>
      </c>
      <c r="L76" s="13" t="str">
        <f t="shared" si="22"/>
        <v/>
      </c>
      <c r="M76" s="33">
        <f t="shared" ca="1" si="23"/>
        <v>1</v>
      </c>
      <c r="N76" s="13">
        <f ca="1">IF($C76="Win",IF($E76&gt;Summary!$H$6,1,""),(IF($C76="Spr",IF($E76&gt;Summary!$H$7,1,""),(IF($C76="Sum",IF($E76&gt;Summary!$H$8,1,""),(IF($C76="Fall",IF($E76&gt;Summary!$H$9,1,""),"")))))))</f>
        <v>1</v>
      </c>
      <c r="O76" s="13">
        <f ca="1">IF($C76="Win",IF($F76&gt;Summary!$I$6,1,""),(IF($C76="Spr",IF($F76&gt;Summary!$I$7,1,""),(IF($C76="Sum",IF($F76&gt;Summary!$I$8,1,""),(IF($C76="Fall",IF($F76&gt;Summary!$I$9,1,""),"")))))))</f>
        <v>1</v>
      </c>
      <c r="P76" s="13">
        <f t="shared" ca="1" si="18"/>
        <v>1</v>
      </c>
      <c r="Q76" s="13" t="str">
        <f t="shared" si="24"/>
        <v/>
      </c>
      <c r="R76" s="13" t="str">
        <f t="shared" si="25"/>
        <v/>
      </c>
      <c r="S76" s="13" t="str">
        <f t="shared" si="26"/>
        <v/>
      </c>
      <c r="T76" s="33">
        <f t="shared" ca="1" si="27"/>
        <v>1</v>
      </c>
      <c r="U76" s="11">
        <f ca="1">IF($C76="Win",IF($E76&gt;Summary!$N$6,1,""),(IF($C76="Spr",IF($E76&gt;Summary!$N$7,1,""),(IF($C76="Sum",IF($E76&gt;Summary!$N$8,1,""),(IF($C76="Fall",IF($E76&gt;Summary!$N$9,1,""),"")))))))</f>
        <v>1</v>
      </c>
      <c r="V76" s="13">
        <f ca="1">IF($C76="Win",IF($F76&gt;Summary!$O$6,1,""),(IF($C76="Spr",IF($F76&gt;Summary!$O$7,1,""),(IF($C76="Sum",IF($F76&gt;Summary!$O$8,1,""),(IF($C76="Fall",IF($F76&gt;Summary!$O$9,1,""),"")))))))</f>
        <v>1</v>
      </c>
      <c r="W76" s="13">
        <f t="shared" ca="1" si="28"/>
        <v>1</v>
      </c>
      <c r="X76" s="13" t="str">
        <f t="shared" si="29"/>
        <v/>
      </c>
      <c r="Y76" s="13" t="str">
        <f t="shared" si="30"/>
        <v/>
      </c>
      <c r="Z76" s="13" t="str">
        <f t="shared" si="31"/>
        <v/>
      </c>
      <c r="AA76" s="33">
        <f t="shared" ca="1" si="32"/>
        <v>1</v>
      </c>
    </row>
    <row r="77" spans="1:27" x14ac:dyDescent="0.3">
      <c r="A77" s="22">
        <v>1958</v>
      </c>
      <c r="B77">
        <v>2</v>
      </c>
      <c r="C77" s="1" t="s">
        <v>16</v>
      </c>
      <c r="D77" t="str">
        <f t="shared" si="17"/>
        <v>19582Win</v>
      </c>
      <c r="E77" s="25">
        <f ca="1">VLOOKUP($D77,Monthly!$B$1:$H$685,7,FALSE)</f>
        <v>1340131</v>
      </c>
      <c r="F77" s="25">
        <f ca="1">VLOOKUP($D77,Monthly!$B$1:$I$685,8,FALSE)</f>
        <v>295907</v>
      </c>
      <c r="G77" s="11">
        <f ca="1">IF($C77="Win",IF($E77&gt;Summary!$B$6,1,""),(IF($C77="Spr",IF($E77&gt;Summary!$B$7,1,""),(IF($C77="Sum",IF($E77&gt;Summary!$B$8,1,""),(IF($C77="Fall",IF($E77&gt;Summary!$B$9,1,""),"")))))))</f>
        <v>1</v>
      </c>
      <c r="H77" s="13">
        <f ca="1">IF($C77="Win",IF($F77&gt;Summary!$C$6,1,""),(IF($C77="Spr",IF($F77&gt;Summary!$C$7,1,""),(IF($C77="Sum",IF($F77&gt;Summary!$C$8,1,""),(IF($C77="Fall",IF($F77&gt;Summary!$C$9,1,""),"")))))))</f>
        <v>1</v>
      </c>
      <c r="I77" s="13">
        <f t="shared" ca="1" si="19"/>
        <v>1</v>
      </c>
      <c r="J77" s="13">
        <f t="shared" ca="1" si="20"/>
        <v>1</v>
      </c>
      <c r="K77" s="13" t="str">
        <f t="shared" si="21"/>
        <v/>
      </c>
      <c r="L77" s="13" t="str">
        <f t="shared" si="22"/>
        <v/>
      </c>
      <c r="M77" s="33" t="str">
        <f t="shared" si="23"/>
        <v/>
      </c>
      <c r="N77" s="13">
        <f ca="1">IF($C77="Win",IF($E77&gt;Summary!$H$6,1,""),(IF($C77="Spr",IF($E77&gt;Summary!$H$7,1,""),(IF($C77="Sum",IF($E77&gt;Summary!$H$8,1,""),(IF($C77="Fall",IF($E77&gt;Summary!$H$9,1,""),"")))))))</f>
        <v>1</v>
      </c>
      <c r="O77" s="13">
        <f ca="1">IF($C77="Win",IF($F77&gt;Summary!$I$6,1,""),(IF($C77="Spr",IF($F77&gt;Summary!$I$7,1,""),(IF($C77="Sum",IF($F77&gt;Summary!$I$8,1,""),(IF($C77="Fall",IF($F77&gt;Summary!$I$9,1,""),"")))))))</f>
        <v>1</v>
      </c>
      <c r="P77" s="13">
        <f t="shared" ca="1" si="18"/>
        <v>1</v>
      </c>
      <c r="Q77" s="13">
        <f t="shared" ca="1" si="24"/>
        <v>1</v>
      </c>
      <c r="R77" s="13" t="str">
        <f t="shared" si="25"/>
        <v/>
      </c>
      <c r="S77" s="13" t="str">
        <f t="shared" si="26"/>
        <v/>
      </c>
      <c r="T77" s="33" t="str">
        <f t="shared" si="27"/>
        <v/>
      </c>
      <c r="U77" s="11">
        <f ca="1">IF($C77="Win",IF($E77&gt;Summary!$N$6,1,""),(IF($C77="Spr",IF($E77&gt;Summary!$N$7,1,""),(IF($C77="Sum",IF($E77&gt;Summary!$N$8,1,""),(IF($C77="Fall",IF($E77&gt;Summary!$N$9,1,""),"")))))))</f>
        <v>1</v>
      </c>
      <c r="V77" s="13">
        <f ca="1">IF($C77="Win",IF($F77&gt;Summary!$O$6,1,""),(IF($C77="Spr",IF($F77&gt;Summary!$O$7,1,""),(IF($C77="Sum",IF($F77&gt;Summary!$O$8,1,""),(IF($C77="Fall",IF($F77&gt;Summary!$O$9,1,""),"")))))))</f>
        <v>1</v>
      </c>
      <c r="W77" s="13">
        <f t="shared" ca="1" si="28"/>
        <v>1</v>
      </c>
      <c r="X77" s="13">
        <f t="shared" ca="1" si="29"/>
        <v>1</v>
      </c>
      <c r="Y77" s="13" t="str">
        <f t="shared" si="30"/>
        <v/>
      </c>
      <c r="Z77" s="13" t="str">
        <f t="shared" si="31"/>
        <v/>
      </c>
      <c r="AA77" s="33" t="str">
        <f t="shared" si="32"/>
        <v/>
      </c>
    </row>
    <row r="78" spans="1:27" x14ac:dyDescent="0.3">
      <c r="A78" s="22">
        <v>1958</v>
      </c>
      <c r="B78">
        <v>5</v>
      </c>
      <c r="C78" s="1" t="s">
        <v>17</v>
      </c>
      <c r="D78" t="str">
        <f t="shared" si="17"/>
        <v>19585Spr</v>
      </c>
      <c r="E78" s="25">
        <f ca="1">VLOOKUP($D78,Monthly!$B$1:$H$685,7,FALSE)</f>
        <v>2173352</v>
      </c>
      <c r="F78" s="25">
        <f ca="1">VLOOKUP($D78,Monthly!$B$1:$I$685,8,FALSE)</f>
        <v>124189</v>
      </c>
      <c r="G78" s="11">
        <f ca="1">IF($C78="Win",IF($E78&gt;Summary!$B$6,1,""),(IF($C78="Spr",IF($E78&gt;Summary!$B$7,1,""),(IF($C78="Sum",IF($E78&gt;Summary!$B$8,1,""),(IF($C78="Fall",IF($E78&gt;Summary!$B$9,1,""),"")))))))</f>
        <v>1</v>
      </c>
      <c r="H78" s="13">
        <f ca="1">IF($C78="Win",IF($F78&gt;Summary!$C$6,1,""),(IF($C78="Spr",IF($F78&gt;Summary!$C$7,1,""),(IF($C78="Sum",IF($F78&gt;Summary!$C$8,1,""),(IF($C78="Fall",IF($F78&gt;Summary!$C$9,1,""),"")))))))</f>
        <v>1</v>
      </c>
      <c r="I78" s="13">
        <f t="shared" ca="1" si="19"/>
        <v>1</v>
      </c>
      <c r="J78" s="13" t="str">
        <f t="shared" si="20"/>
        <v/>
      </c>
      <c r="K78" s="13">
        <f t="shared" ca="1" si="21"/>
        <v>1</v>
      </c>
      <c r="L78" s="13" t="str">
        <f t="shared" si="22"/>
        <v/>
      </c>
      <c r="M78" s="33" t="str">
        <f t="shared" si="23"/>
        <v/>
      </c>
      <c r="N78" s="13">
        <f ca="1">IF($C78="Win",IF($E78&gt;Summary!$H$6,1,""),(IF($C78="Spr",IF($E78&gt;Summary!$H$7,1,""),(IF($C78="Sum",IF($E78&gt;Summary!$H$8,1,""),(IF($C78="Fall",IF($E78&gt;Summary!$H$9,1,""),"")))))))</f>
        <v>1</v>
      </c>
      <c r="O78" s="13">
        <f ca="1">IF($C78="Win",IF($F78&gt;Summary!$I$6,1,""),(IF($C78="Spr",IF($F78&gt;Summary!$I$7,1,""),(IF($C78="Sum",IF($F78&gt;Summary!$I$8,1,""),(IF($C78="Fall",IF($F78&gt;Summary!$I$9,1,""),"")))))))</f>
        <v>1</v>
      </c>
      <c r="P78" s="13">
        <f t="shared" ca="1" si="18"/>
        <v>1</v>
      </c>
      <c r="Q78" s="13" t="str">
        <f t="shared" si="24"/>
        <v/>
      </c>
      <c r="R78" s="13">
        <f t="shared" ca="1" si="25"/>
        <v>1</v>
      </c>
      <c r="S78" s="13" t="str">
        <f t="shared" si="26"/>
        <v/>
      </c>
      <c r="T78" s="33" t="str">
        <f t="shared" si="27"/>
        <v/>
      </c>
      <c r="U78" s="11">
        <f ca="1">IF($C78="Win",IF($E78&gt;Summary!$N$6,1,""),(IF($C78="Spr",IF($E78&gt;Summary!$N$7,1,""),(IF($C78="Sum",IF($E78&gt;Summary!$N$8,1,""),(IF($C78="Fall",IF($E78&gt;Summary!$N$9,1,""),"")))))))</f>
        <v>1</v>
      </c>
      <c r="V78" s="13">
        <f ca="1">IF($C78="Win",IF($F78&gt;Summary!$O$6,1,""),(IF($C78="Spr",IF($F78&gt;Summary!$O$7,1,""),(IF($C78="Sum",IF($F78&gt;Summary!$O$8,1,""),(IF($C78="Fall",IF($F78&gt;Summary!$O$9,1,""),"")))))))</f>
        <v>1</v>
      </c>
      <c r="W78" s="13">
        <f t="shared" ca="1" si="28"/>
        <v>1</v>
      </c>
      <c r="X78" s="13" t="str">
        <f t="shared" si="29"/>
        <v/>
      </c>
      <c r="Y78" s="13">
        <f t="shared" ca="1" si="30"/>
        <v>1</v>
      </c>
      <c r="Z78" s="13" t="str">
        <f t="shared" si="31"/>
        <v/>
      </c>
      <c r="AA78" s="33" t="str">
        <f t="shared" si="32"/>
        <v/>
      </c>
    </row>
    <row r="79" spans="1:27" x14ac:dyDescent="0.3">
      <c r="A79" s="22">
        <v>1958</v>
      </c>
      <c r="B79">
        <v>8</v>
      </c>
      <c r="C79" s="28" t="s">
        <v>18</v>
      </c>
      <c r="D79" t="str">
        <f t="shared" si="17"/>
        <v>19588Sum</v>
      </c>
      <c r="E79" s="25">
        <f ca="1">VLOOKUP($D79,Monthly!$B$1:$H$685,7,FALSE)</f>
        <v>14112</v>
      </c>
      <c r="F79" s="25">
        <f ca="1">VLOOKUP($D79,Monthly!$B$1:$I$685,8,FALSE)</f>
        <v>338</v>
      </c>
      <c r="G79" s="11" t="str">
        <f ca="1">IF($C79="Win",IF($E79&gt;Summary!$B$6,1,""),(IF($C79="Spr",IF($E79&gt;Summary!$B$7,1,""),(IF($C79="Sum",IF($E79&gt;Summary!$B$8,1,""),(IF($C79="Fall",IF($E79&gt;Summary!$B$9,1,""),"")))))))</f>
        <v/>
      </c>
      <c r="H79" s="13">
        <f ca="1">IF($C79="Win",IF($F79&gt;Summary!$C$6,1,""),(IF($C79="Spr",IF($F79&gt;Summary!$C$7,1,""),(IF($C79="Sum",IF($F79&gt;Summary!$C$8,1,""),(IF($C79="Fall",IF($F79&gt;Summary!$C$9,1,""),"")))))))</f>
        <v>1</v>
      </c>
      <c r="I79" s="13" t="str">
        <f t="shared" ca="1" si="19"/>
        <v/>
      </c>
      <c r="J79" s="13" t="str">
        <f t="shared" si="20"/>
        <v/>
      </c>
      <c r="K79" s="13" t="str">
        <f t="shared" si="21"/>
        <v/>
      </c>
      <c r="L79" s="13" t="str">
        <f t="shared" ca="1" si="22"/>
        <v/>
      </c>
      <c r="M79" s="33" t="str">
        <f t="shared" si="23"/>
        <v/>
      </c>
      <c r="N79" s="13" t="str">
        <f ca="1">IF($C79="Win",IF($E79&gt;Summary!$H$6,1,""),(IF($C79="Spr",IF($E79&gt;Summary!$H$7,1,""),(IF($C79="Sum",IF($E79&gt;Summary!$H$8,1,""),(IF($C79="Fall",IF($E79&gt;Summary!$H$9,1,""),"")))))))</f>
        <v/>
      </c>
      <c r="O79" s="13">
        <f ca="1">IF($C79="Win",IF($F79&gt;Summary!$I$6,1,""),(IF($C79="Spr",IF($F79&gt;Summary!$I$7,1,""),(IF($C79="Sum",IF($F79&gt;Summary!$I$8,1,""),(IF($C79="Fall",IF($F79&gt;Summary!$I$9,1,""),"")))))))</f>
        <v>1</v>
      </c>
      <c r="P79" s="13" t="str">
        <f t="shared" ca="1" si="18"/>
        <v/>
      </c>
      <c r="Q79" s="13" t="str">
        <f t="shared" si="24"/>
        <v/>
      </c>
      <c r="R79" s="13" t="str">
        <f t="shared" si="25"/>
        <v/>
      </c>
      <c r="S79" s="13" t="str">
        <f t="shared" ca="1" si="26"/>
        <v/>
      </c>
      <c r="T79" s="33" t="str">
        <f t="shared" si="27"/>
        <v/>
      </c>
      <c r="U79" s="11" t="str">
        <f ca="1">IF($C79="Win",IF($E79&gt;Summary!$N$6,1,""),(IF($C79="Spr",IF($E79&gt;Summary!$N$7,1,""),(IF($C79="Sum",IF($E79&gt;Summary!$N$8,1,""),(IF($C79="Fall",IF($E79&gt;Summary!$N$9,1,""),"")))))))</f>
        <v/>
      </c>
      <c r="V79" s="13">
        <f ca="1">IF($C79="Win",IF($F79&gt;Summary!$O$6,1,""),(IF($C79="Spr",IF($F79&gt;Summary!$O$7,1,""),(IF($C79="Sum",IF($F79&gt;Summary!$O$8,1,""),(IF($C79="Fall",IF($F79&gt;Summary!$O$9,1,""),"")))))))</f>
        <v>1</v>
      </c>
      <c r="W79" s="13" t="str">
        <f t="shared" ca="1" si="28"/>
        <v/>
      </c>
      <c r="X79" s="13" t="str">
        <f t="shared" si="29"/>
        <v/>
      </c>
      <c r="Y79" s="13" t="str">
        <f t="shared" si="30"/>
        <v/>
      </c>
      <c r="Z79" s="13" t="str">
        <f t="shared" ca="1" si="31"/>
        <v/>
      </c>
      <c r="AA79" s="33" t="str">
        <f t="shared" si="32"/>
        <v/>
      </c>
    </row>
    <row r="80" spans="1:27" x14ac:dyDescent="0.3">
      <c r="A80" s="23">
        <v>1958</v>
      </c>
      <c r="B80">
        <v>11</v>
      </c>
      <c r="C80" s="28" t="s">
        <v>6</v>
      </c>
      <c r="D80" t="str">
        <f t="shared" si="17"/>
        <v>195811Fall</v>
      </c>
      <c r="E80" s="25">
        <f ca="1">VLOOKUP($D80,Monthly!$B$1:$H$685,7,FALSE)</f>
        <v>13616</v>
      </c>
      <c r="F80" s="25">
        <f ca="1">VLOOKUP($D80,Monthly!$B$1:$I$685,8,FALSE)</f>
        <v>353</v>
      </c>
      <c r="G80" s="11">
        <f ca="1">IF($C80="Win",IF($E80&gt;Summary!$B$6,1,""),(IF($C80="Spr",IF($E80&gt;Summary!$B$7,1,""),(IF($C80="Sum",IF($E80&gt;Summary!$B$8,1,""),(IF($C80="Fall",IF($E80&gt;Summary!$B$9,1,""),"")))))))</f>
        <v>1</v>
      </c>
      <c r="H80" s="13">
        <f ca="1">IF($C80="Win",IF($F80&gt;Summary!$C$6,1,""),(IF($C80="Spr",IF($F80&gt;Summary!$C$7,1,""),(IF($C80="Sum",IF($F80&gt;Summary!$C$8,1,""),(IF($C80="Fall",IF($F80&gt;Summary!$C$9,1,""),"")))))))</f>
        <v>1</v>
      </c>
      <c r="I80" s="13">
        <f t="shared" ca="1" si="19"/>
        <v>1</v>
      </c>
      <c r="J80" s="13" t="str">
        <f t="shared" si="20"/>
        <v/>
      </c>
      <c r="K80" s="13" t="str">
        <f t="shared" si="21"/>
        <v/>
      </c>
      <c r="L80" s="13" t="str">
        <f t="shared" si="22"/>
        <v/>
      </c>
      <c r="M80" s="33">
        <f t="shared" ca="1" si="23"/>
        <v>1</v>
      </c>
      <c r="N80" s="13">
        <f ca="1">IF($C80="Win",IF($E80&gt;Summary!$H$6,1,""),(IF($C80="Spr",IF($E80&gt;Summary!$H$7,1,""),(IF($C80="Sum",IF($E80&gt;Summary!$H$8,1,""),(IF($C80="Fall",IF($E80&gt;Summary!$H$9,1,""),"")))))))</f>
        <v>1</v>
      </c>
      <c r="O80" s="13">
        <f ca="1">IF($C80="Win",IF($F80&gt;Summary!$I$6,1,""),(IF($C80="Spr",IF($F80&gt;Summary!$I$7,1,""),(IF($C80="Sum",IF($F80&gt;Summary!$I$8,1,""),(IF($C80="Fall",IF($F80&gt;Summary!$I$9,1,""),"")))))))</f>
        <v>1</v>
      </c>
      <c r="P80" s="13">
        <f t="shared" ca="1" si="18"/>
        <v>1</v>
      </c>
      <c r="Q80" s="13" t="str">
        <f t="shared" si="24"/>
        <v/>
      </c>
      <c r="R80" s="13" t="str">
        <f t="shared" si="25"/>
        <v/>
      </c>
      <c r="S80" s="13" t="str">
        <f t="shared" si="26"/>
        <v/>
      </c>
      <c r="T80" s="33">
        <f t="shared" ca="1" si="27"/>
        <v>1</v>
      </c>
      <c r="U80" s="11">
        <f ca="1">IF($C80="Win",IF($E80&gt;Summary!$N$6,1,""),(IF($C80="Spr",IF($E80&gt;Summary!$N$7,1,""),(IF($C80="Sum",IF($E80&gt;Summary!$N$8,1,""),(IF($C80="Fall",IF($E80&gt;Summary!$N$9,1,""),"")))))))</f>
        <v>1</v>
      </c>
      <c r="V80" s="13">
        <f ca="1">IF($C80="Win",IF($F80&gt;Summary!$O$6,1,""),(IF($C80="Spr",IF($F80&gt;Summary!$O$7,1,""),(IF($C80="Sum",IF($F80&gt;Summary!$O$8,1,""),(IF($C80="Fall",IF($F80&gt;Summary!$O$9,1,""),"")))))))</f>
        <v>1</v>
      </c>
      <c r="W80" s="13">
        <f t="shared" ca="1" si="28"/>
        <v>1</v>
      </c>
      <c r="X80" s="13" t="str">
        <f t="shared" si="29"/>
        <v/>
      </c>
      <c r="Y80" s="13" t="str">
        <f t="shared" si="30"/>
        <v/>
      </c>
      <c r="Z80" s="13" t="str">
        <f t="shared" si="31"/>
        <v/>
      </c>
      <c r="AA80" s="33">
        <f t="shared" ca="1" si="32"/>
        <v>1</v>
      </c>
    </row>
    <row r="81" spans="1:27" x14ac:dyDescent="0.3">
      <c r="A81" s="22">
        <v>1959</v>
      </c>
      <c r="B81">
        <v>2</v>
      </c>
      <c r="C81" s="1" t="s">
        <v>16</v>
      </c>
      <c r="D81" t="str">
        <f t="shared" si="17"/>
        <v>19592Win</v>
      </c>
      <c r="E81" s="25">
        <f ca="1">VLOOKUP($D81,Monthly!$B$1:$H$685,7,FALSE)</f>
        <v>6816</v>
      </c>
      <c r="F81" s="25">
        <f ca="1">VLOOKUP($D81,Monthly!$B$1:$I$685,8,FALSE)</f>
        <v>335</v>
      </c>
      <c r="G81" s="11" t="str">
        <f ca="1">IF($C81="Win",IF($E81&gt;Summary!$B$6,1,""),(IF($C81="Spr",IF($E81&gt;Summary!$B$7,1,""),(IF($C81="Sum",IF($E81&gt;Summary!$B$8,1,""),(IF($C81="Fall",IF($E81&gt;Summary!$B$9,1,""),"")))))))</f>
        <v/>
      </c>
      <c r="H81" s="13">
        <f ca="1">IF($C81="Win",IF($F81&gt;Summary!$C$6,1,""),(IF($C81="Spr",IF($F81&gt;Summary!$C$7,1,""),(IF($C81="Sum",IF($F81&gt;Summary!$C$8,1,""),(IF($C81="Fall",IF($F81&gt;Summary!$C$9,1,""),"")))))))</f>
        <v>1</v>
      </c>
      <c r="I81" s="13" t="str">
        <f t="shared" ca="1" si="19"/>
        <v/>
      </c>
      <c r="J81" s="13" t="str">
        <f t="shared" ca="1" si="20"/>
        <v/>
      </c>
      <c r="K81" s="13" t="str">
        <f t="shared" si="21"/>
        <v/>
      </c>
      <c r="L81" s="13" t="str">
        <f t="shared" si="22"/>
        <v/>
      </c>
      <c r="M81" s="33" t="str">
        <f t="shared" si="23"/>
        <v/>
      </c>
      <c r="N81" s="13" t="str">
        <f ca="1">IF($C81="Win",IF($E81&gt;Summary!$H$6,1,""),(IF($C81="Spr",IF($E81&gt;Summary!$H$7,1,""),(IF($C81="Sum",IF($E81&gt;Summary!$H$8,1,""),(IF($C81="Fall",IF($E81&gt;Summary!$H$9,1,""),"")))))))</f>
        <v/>
      </c>
      <c r="O81" s="13">
        <f ca="1">IF($C81="Win",IF($F81&gt;Summary!$I$6,1,""),(IF($C81="Spr",IF($F81&gt;Summary!$I$7,1,""),(IF($C81="Sum",IF($F81&gt;Summary!$I$8,1,""),(IF($C81="Fall",IF($F81&gt;Summary!$I$9,1,""),"")))))))</f>
        <v>1</v>
      </c>
      <c r="P81" s="13" t="str">
        <f t="shared" ca="1" si="18"/>
        <v/>
      </c>
      <c r="Q81" s="13" t="str">
        <f t="shared" ca="1" si="24"/>
        <v/>
      </c>
      <c r="R81" s="13" t="str">
        <f t="shared" si="25"/>
        <v/>
      </c>
      <c r="S81" s="13" t="str">
        <f t="shared" si="26"/>
        <v/>
      </c>
      <c r="T81" s="33" t="str">
        <f t="shared" si="27"/>
        <v/>
      </c>
      <c r="U81" s="11" t="str">
        <f ca="1">IF($C81="Win",IF($E81&gt;Summary!$N$6,1,""),(IF($C81="Spr",IF($E81&gt;Summary!$N$7,1,""),(IF($C81="Sum",IF($E81&gt;Summary!$N$8,1,""),(IF($C81="Fall",IF($E81&gt;Summary!$N$9,1,""),"")))))))</f>
        <v/>
      </c>
      <c r="V81" s="13">
        <f ca="1">IF($C81="Win",IF($F81&gt;Summary!$O$6,1,""),(IF($C81="Spr",IF($F81&gt;Summary!$O$7,1,""),(IF($C81="Sum",IF($F81&gt;Summary!$O$8,1,""),(IF($C81="Fall",IF($F81&gt;Summary!$O$9,1,""),"")))))))</f>
        <v>1</v>
      </c>
      <c r="W81" s="13" t="str">
        <f t="shared" ca="1" si="28"/>
        <v/>
      </c>
      <c r="X81" s="13" t="str">
        <f t="shared" ca="1" si="29"/>
        <v/>
      </c>
      <c r="Y81" s="13" t="str">
        <f t="shared" si="30"/>
        <v/>
      </c>
      <c r="Z81" s="13" t="str">
        <f t="shared" si="31"/>
        <v/>
      </c>
      <c r="AA81" s="33" t="str">
        <f t="shared" si="32"/>
        <v/>
      </c>
    </row>
    <row r="82" spans="1:27" x14ac:dyDescent="0.3">
      <c r="A82" s="22">
        <v>1959</v>
      </c>
      <c r="B82">
        <v>5</v>
      </c>
      <c r="C82" s="1" t="s">
        <v>17</v>
      </c>
      <c r="D82" t="str">
        <f t="shared" si="17"/>
        <v>19595Spr</v>
      </c>
      <c r="E82" s="25">
        <f ca="1">VLOOKUP($D82,Monthly!$B$1:$H$685,7,FALSE)</f>
        <v>1375510</v>
      </c>
      <c r="F82" s="25">
        <f ca="1">VLOOKUP($D82,Monthly!$B$1:$I$685,8,FALSE)</f>
        <v>492</v>
      </c>
      <c r="G82" s="11">
        <f ca="1">IF($C82="Win",IF($E82&gt;Summary!$B$6,1,""),(IF($C82="Spr",IF($E82&gt;Summary!$B$7,1,""),(IF($C82="Sum",IF($E82&gt;Summary!$B$8,1,""),(IF($C82="Fall",IF($E82&gt;Summary!$B$9,1,""),"")))))))</f>
        <v>1</v>
      </c>
      <c r="H82" s="13">
        <f ca="1">IF($C82="Win",IF($F82&gt;Summary!$C$6,1,""),(IF($C82="Spr",IF($F82&gt;Summary!$C$7,1,""),(IF($C82="Sum",IF($F82&gt;Summary!$C$8,1,""),(IF($C82="Fall",IF($F82&gt;Summary!$C$9,1,""),"")))))))</f>
        <v>1</v>
      </c>
      <c r="I82" s="13">
        <f t="shared" ca="1" si="19"/>
        <v>1</v>
      </c>
      <c r="J82" s="13" t="str">
        <f t="shared" si="20"/>
        <v/>
      </c>
      <c r="K82" s="13">
        <f t="shared" ca="1" si="21"/>
        <v>1</v>
      </c>
      <c r="L82" s="13" t="str">
        <f t="shared" si="22"/>
        <v/>
      </c>
      <c r="M82" s="33" t="str">
        <f t="shared" si="23"/>
        <v/>
      </c>
      <c r="N82" s="13">
        <f ca="1">IF($C82="Win",IF($E82&gt;Summary!$H$6,1,""),(IF($C82="Spr",IF($E82&gt;Summary!$H$7,1,""),(IF($C82="Sum",IF($E82&gt;Summary!$H$8,1,""),(IF($C82="Fall",IF($E82&gt;Summary!$H$9,1,""),"")))))))</f>
        <v>1</v>
      </c>
      <c r="O82" s="13">
        <f ca="1">IF($C82="Win",IF($F82&gt;Summary!$I$6,1,""),(IF($C82="Spr",IF($F82&gt;Summary!$I$7,1,""),(IF($C82="Sum",IF($F82&gt;Summary!$I$8,1,""),(IF($C82="Fall",IF($F82&gt;Summary!$I$9,1,""),"")))))))</f>
        <v>1</v>
      </c>
      <c r="P82" s="13">
        <f t="shared" ca="1" si="18"/>
        <v>1</v>
      </c>
      <c r="Q82" s="13" t="str">
        <f t="shared" si="24"/>
        <v/>
      </c>
      <c r="R82" s="13">
        <f t="shared" ca="1" si="25"/>
        <v>1</v>
      </c>
      <c r="S82" s="13" t="str">
        <f t="shared" si="26"/>
        <v/>
      </c>
      <c r="T82" s="33" t="str">
        <f t="shared" si="27"/>
        <v/>
      </c>
      <c r="U82" s="11">
        <f ca="1">IF($C82="Win",IF($E82&gt;Summary!$N$6,1,""),(IF($C82="Spr",IF($E82&gt;Summary!$N$7,1,""),(IF($C82="Sum",IF($E82&gt;Summary!$N$8,1,""),(IF($C82="Fall",IF($E82&gt;Summary!$N$9,1,""),"")))))))</f>
        <v>1</v>
      </c>
      <c r="V82" s="13">
        <f ca="1">IF($C82="Win",IF($F82&gt;Summary!$O$6,1,""),(IF($C82="Spr",IF($F82&gt;Summary!$O$7,1,""),(IF($C82="Sum",IF($F82&gt;Summary!$O$8,1,""),(IF($C82="Fall",IF($F82&gt;Summary!$O$9,1,""),"")))))))</f>
        <v>1</v>
      </c>
      <c r="W82" s="13">
        <f t="shared" ca="1" si="28"/>
        <v>1</v>
      </c>
      <c r="X82" s="13" t="str">
        <f t="shared" si="29"/>
        <v/>
      </c>
      <c r="Y82" s="13">
        <f t="shared" ca="1" si="30"/>
        <v>1</v>
      </c>
      <c r="Z82" s="13" t="str">
        <f t="shared" si="31"/>
        <v/>
      </c>
      <c r="AA82" s="33" t="str">
        <f t="shared" si="32"/>
        <v/>
      </c>
    </row>
    <row r="83" spans="1:27" x14ac:dyDescent="0.3">
      <c r="A83" s="22">
        <v>1959</v>
      </c>
      <c r="B83">
        <v>8</v>
      </c>
      <c r="C83" s="28" t="s">
        <v>18</v>
      </c>
      <c r="D83" t="str">
        <f t="shared" si="17"/>
        <v>19598Sum</v>
      </c>
      <c r="E83" s="25">
        <f ca="1">VLOOKUP($D83,Monthly!$B$1:$H$685,7,FALSE)</f>
        <v>249488</v>
      </c>
      <c r="F83" s="25">
        <f ca="1">VLOOKUP($D83,Monthly!$B$1:$I$685,8,FALSE)</f>
        <v>680</v>
      </c>
      <c r="G83" s="11">
        <f ca="1">IF($C83="Win",IF($E83&gt;Summary!$B$6,1,""),(IF($C83="Spr",IF($E83&gt;Summary!$B$7,1,""),(IF($C83="Sum",IF($E83&gt;Summary!$B$8,1,""),(IF($C83="Fall",IF($E83&gt;Summary!$B$9,1,""),"")))))))</f>
        <v>1</v>
      </c>
      <c r="H83" s="13">
        <f ca="1">IF($C83="Win",IF($F83&gt;Summary!$C$6,1,""),(IF($C83="Spr",IF($F83&gt;Summary!$C$7,1,""),(IF($C83="Sum",IF($F83&gt;Summary!$C$8,1,""),(IF($C83="Fall",IF($F83&gt;Summary!$C$9,1,""),"")))))))</f>
        <v>1</v>
      </c>
      <c r="I83" s="13">
        <f t="shared" ca="1" si="19"/>
        <v>1</v>
      </c>
      <c r="J83" s="13" t="str">
        <f t="shared" si="20"/>
        <v/>
      </c>
      <c r="K83" s="13" t="str">
        <f t="shared" si="21"/>
        <v/>
      </c>
      <c r="L83" s="13">
        <f t="shared" ca="1" si="22"/>
        <v>1</v>
      </c>
      <c r="M83" s="33" t="str">
        <f t="shared" si="23"/>
        <v/>
      </c>
      <c r="N83" s="13">
        <f ca="1">IF($C83="Win",IF($E83&gt;Summary!$H$6,1,""),(IF($C83="Spr",IF($E83&gt;Summary!$H$7,1,""),(IF($C83="Sum",IF($E83&gt;Summary!$H$8,1,""),(IF($C83="Fall",IF($E83&gt;Summary!$H$9,1,""),"")))))))</f>
        <v>1</v>
      </c>
      <c r="O83" s="13">
        <f ca="1">IF($C83="Win",IF($F83&gt;Summary!$I$6,1,""),(IF($C83="Spr",IF($F83&gt;Summary!$I$7,1,""),(IF($C83="Sum",IF($F83&gt;Summary!$I$8,1,""),(IF($C83="Fall",IF($F83&gt;Summary!$I$9,1,""),"")))))))</f>
        <v>1</v>
      </c>
      <c r="P83" s="13">
        <f t="shared" ca="1" si="18"/>
        <v>1</v>
      </c>
      <c r="Q83" s="13" t="str">
        <f t="shared" si="24"/>
        <v/>
      </c>
      <c r="R83" s="13" t="str">
        <f t="shared" si="25"/>
        <v/>
      </c>
      <c r="S83" s="13">
        <f t="shared" ca="1" si="26"/>
        <v>1</v>
      </c>
      <c r="T83" s="33" t="str">
        <f t="shared" si="27"/>
        <v/>
      </c>
      <c r="U83" s="11">
        <f ca="1">IF($C83="Win",IF($E83&gt;Summary!$N$6,1,""),(IF($C83="Spr",IF($E83&gt;Summary!$N$7,1,""),(IF($C83="Sum",IF($E83&gt;Summary!$N$8,1,""),(IF($C83="Fall",IF($E83&gt;Summary!$N$9,1,""),"")))))))</f>
        <v>1</v>
      </c>
      <c r="V83" s="13">
        <f ca="1">IF($C83="Win",IF($F83&gt;Summary!$O$6,1,""),(IF($C83="Spr",IF($F83&gt;Summary!$O$7,1,""),(IF($C83="Sum",IF($F83&gt;Summary!$O$8,1,""),(IF($C83="Fall",IF($F83&gt;Summary!$O$9,1,""),"")))))))</f>
        <v>1</v>
      </c>
      <c r="W83" s="13">
        <f t="shared" ca="1" si="28"/>
        <v>1</v>
      </c>
      <c r="X83" s="13" t="str">
        <f t="shared" si="29"/>
        <v/>
      </c>
      <c r="Y83" s="13" t="str">
        <f t="shared" si="30"/>
        <v/>
      </c>
      <c r="Z83" s="13">
        <f t="shared" ca="1" si="31"/>
        <v>1</v>
      </c>
      <c r="AA83" s="33" t="str">
        <f t="shared" si="32"/>
        <v/>
      </c>
    </row>
    <row r="84" spans="1:27" x14ac:dyDescent="0.3">
      <c r="A84" s="23">
        <v>1959</v>
      </c>
      <c r="B84">
        <v>11</v>
      </c>
      <c r="C84" s="28" t="s">
        <v>6</v>
      </c>
      <c r="D84" t="str">
        <f t="shared" si="17"/>
        <v>195911Fall</v>
      </c>
      <c r="E84" s="25">
        <f ca="1">VLOOKUP($D84,Monthly!$B$1:$H$685,7,FALSE)</f>
        <v>4031</v>
      </c>
      <c r="F84" s="25">
        <f ca="1">VLOOKUP($D84,Monthly!$B$1:$I$685,8,FALSE)</f>
        <v>341</v>
      </c>
      <c r="G84" s="11">
        <f ca="1">IF($C84="Win",IF($E84&gt;Summary!$B$6,1,""),(IF($C84="Spr",IF($E84&gt;Summary!$B$7,1,""),(IF($C84="Sum",IF($E84&gt;Summary!$B$8,1,""),(IF($C84="Fall",IF($E84&gt;Summary!$B$9,1,""),"")))))))</f>
        <v>1</v>
      </c>
      <c r="H84" s="13">
        <f ca="1">IF($C84="Win",IF($F84&gt;Summary!$C$6,1,""),(IF($C84="Spr",IF($F84&gt;Summary!$C$7,1,""),(IF($C84="Sum",IF($F84&gt;Summary!$C$8,1,""),(IF($C84="Fall",IF($F84&gt;Summary!$C$9,1,""),"")))))))</f>
        <v>1</v>
      </c>
      <c r="I84" s="13">
        <f t="shared" ca="1" si="19"/>
        <v>1</v>
      </c>
      <c r="J84" s="13" t="str">
        <f t="shared" si="20"/>
        <v/>
      </c>
      <c r="K84" s="13" t="str">
        <f t="shared" si="21"/>
        <v/>
      </c>
      <c r="L84" s="13" t="str">
        <f t="shared" si="22"/>
        <v/>
      </c>
      <c r="M84" s="33">
        <f t="shared" ca="1" si="23"/>
        <v>1</v>
      </c>
      <c r="N84" s="13">
        <f ca="1">IF($C84="Win",IF($E84&gt;Summary!$H$6,1,""),(IF($C84="Spr",IF($E84&gt;Summary!$H$7,1,""),(IF($C84="Sum",IF($E84&gt;Summary!$H$8,1,""),(IF($C84="Fall",IF($E84&gt;Summary!$H$9,1,""),"")))))))</f>
        <v>1</v>
      </c>
      <c r="O84" s="13">
        <f ca="1">IF($C84="Win",IF($F84&gt;Summary!$I$6,1,""),(IF($C84="Spr",IF($F84&gt;Summary!$I$7,1,""),(IF($C84="Sum",IF($F84&gt;Summary!$I$8,1,""),(IF($C84="Fall",IF($F84&gt;Summary!$I$9,1,""),"")))))))</f>
        <v>1</v>
      </c>
      <c r="P84" s="13">
        <f t="shared" ca="1" si="18"/>
        <v>1</v>
      </c>
      <c r="Q84" s="13" t="str">
        <f t="shared" si="24"/>
        <v/>
      </c>
      <c r="R84" s="13" t="str">
        <f t="shared" si="25"/>
        <v/>
      </c>
      <c r="S84" s="13" t="str">
        <f t="shared" si="26"/>
        <v/>
      </c>
      <c r="T84" s="33">
        <f t="shared" ca="1" si="27"/>
        <v>1</v>
      </c>
      <c r="U84" s="11">
        <f ca="1">IF($C84="Win",IF($E84&gt;Summary!$N$6,1,""),(IF($C84="Spr",IF($E84&gt;Summary!$N$7,1,""),(IF($C84="Sum",IF($E84&gt;Summary!$N$8,1,""),(IF($C84="Fall",IF($E84&gt;Summary!$N$9,1,""),"")))))))</f>
        <v>1</v>
      </c>
      <c r="V84" s="13">
        <f ca="1">IF($C84="Win",IF($F84&gt;Summary!$O$6,1,""),(IF($C84="Spr",IF($F84&gt;Summary!$O$7,1,""),(IF($C84="Sum",IF($F84&gt;Summary!$O$8,1,""),(IF($C84="Fall",IF($F84&gt;Summary!$O$9,1,""),"")))))))</f>
        <v>1</v>
      </c>
      <c r="W84" s="13">
        <f t="shared" ca="1" si="28"/>
        <v>1</v>
      </c>
      <c r="X84" s="13" t="str">
        <f t="shared" si="29"/>
        <v/>
      </c>
      <c r="Y84" s="13" t="str">
        <f t="shared" si="30"/>
        <v/>
      </c>
      <c r="Z84" s="13" t="str">
        <f t="shared" si="31"/>
        <v/>
      </c>
      <c r="AA84" s="33">
        <f t="shared" ca="1" si="32"/>
        <v>1</v>
      </c>
    </row>
    <row r="85" spans="1:27" x14ac:dyDescent="0.3">
      <c r="A85" s="22">
        <v>1960</v>
      </c>
      <c r="B85">
        <v>2</v>
      </c>
      <c r="C85" s="1" t="s">
        <v>16</v>
      </c>
      <c r="D85" t="str">
        <f t="shared" si="17"/>
        <v>19602Win</v>
      </c>
      <c r="E85" s="25">
        <f ca="1">VLOOKUP($D85,Monthly!$B$1:$H$685,7,FALSE)</f>
        <v>1795276</v>
      </c>
      <c r="F85" s="25">
        <f ca="1">VLOOKUP($D85,Monthly!$B$1:$I$685,8,FALSE)</f>
        <v>373095</v>
      </c>
      <c r="G85" s="11">
        <f ca="1">IF($C85="Win",IF($E85&gt;Summary!$B$6,1,""),(IF($C85="Spr",IF($E85&gt;Summary!$B$7,1,""),(IF($C85="Sum",IF($E85&gt;Summary!$B$8,1,""),(IF($C85="Fall",IF($E85&gt;Summary!$B$9,1,""),"")))))))</f>
        <v>1</v>
      </c>
      <c r="H85" s="13">
        <f ca="1">IF($C85="Win",IF($F85&gt;Summary!$C$6,1,""),(IF($C85="Spr",IF($F85&gt;Summary!$C$7,1,""),(IF($C85="Sum",IF($F85&gt;Summary!$C$8,1,""),(IF($C85="Fall",IF($F85&gt;Summary!$C$9,1,""),"")))))))</f>
        <v>1</v>
      </c>
      <c r="I85" s="13">
        <f t="shared" ca="1" si="19"/>
        <v>1</v>
      </c>
      <c r="J85" s="13">
        <f t="shared" ca="1" si="20"/>
        <v>1</v>
      </c>
      <c r="K85" s="13" t="str">
        <f t="shared" si="21"/>
        <v/>
      </c>
      <c r="L85" s="13" t="str">
        <f t="shared" si="22"/>
        <v/>
      </c>
      <c r="M85" s="33" t="str">
        <f t="shared" si="23"/>
        <v/>
      </c>
      <c r="N85" s="13">
        <f ca="1">IF($C85="Win",IF($E85&gt;Summary!$H$6,1,""),(IF($C85="Spr",IF($E85&gt;Summary!$H$7,1,""),(IF($C85="Sum",IF($E85&gt;Summary!$H$8,1,""),(IF($C85="Fall",IF($E85&gt;Summary!$H$9,1,""),"")))))))</f>
        <v>1</v>
      </c>
      <c r="O85" s="13">
        <f ca="1">IF($C85="Win",IF($F85&gt;Summary!$I$6,1,""),(IF($C85="Spr",IF($F85&gt;Summary!$I$7,1,""),(IF($C85="Sum",IF($F85&gt;Summary!$I$8,1,""),(IF($C85="Fall",IF($F85&gt;Summary!$I$9,1,""),"")))))))</f>
        <v>1</v>
      </c>
      <c r="P85" s="13">
        <f t="shared" ca="1" si="18"/>
        <v>1</v>
      </c>
      <c r="Q85" s="13">
        <f t="shared" ca="1" si="24"/>
        <v>1</v>
      </c>
      <c r="R85" s="13" t="str">
        <f t="shared" si="25"/>
        <v/>
      </c>
      <c r="S85" s="13" t="str">
        <f t="shared" si="26"/>
        <v/>
      </c>
      <c r="T85" s="33" t="str">
        <f t="shared" si="27"/>
        <v/>
      </c>
      <c r="U85" s="11">
        <f ca="1">IF($C85="Win",IF($E85&gt;Summary!$N$6,1,""),(IF($C85="Spr",IF($E85&gt;Summary!$N$7,1,""),(IF($C85="Sum",IF($E85&gt;Summary!$N$8,1,""),(IF($C85="Fall",IF($E85&gt;Summary!$N$9,1,""),"")))))))</f>
        <v>1</v>
      </c>
      <c r="V85" s="13">
        <f ca="1">IF($C85="Win",IF($F85&gt;Summary!$O$6,1,""),(IF($C85="Spr",IF($F85&gt;Summary!$O$7,1,""),(IF($C85="Sum",IF($F85&gt;Summary!$O$8,1,""),(IF($C85="Fall",IF($F85&gt;Summary!$O$9,1,""),"")))))))</f>
        <v>1</v>
      </c>
      <c r="W85" s="13">
        <f t="shared" ca="1" si="28"/>
        <v>1</v>
      </c>
      <c r="X85" s="13">
        <f t="shared" ca="1" si="29"/>
        <v>1</v>
      </c>
      <c r="Y85" s="13" t="str">
        <f t="shared" si="30"/>
        <v/>
      </c>
      <c r="Z85" s="13" t="str">
        <f t="shared" si="31"/>
        <v/>
      </c>
      <c r="AA85" s="33" t="str">
        <f t="shared" si="32"/>
        <v/>
      </c>
    </row>
    <row r="86" spans="1:27" x14ac:dyDescent="0.3">
      <c r="A86" s="22">
        <v>1960</v>
      </c>
      <c r="B86">
        <v>5</v>
      </c>
      <c r="C86" s="1" t="s">
        <v>17</v>
      </c>
      <c r="D86" t="str">
        <f t="shared" si="17"/>
        <v>19605Spr</v>
      </c>
      <c r="E86" s="25">
        <f ca="1">VLOOKUP($D86,Monthly!$B$1:$H$685,7,FALSE)</f>
        <v>321764</v>
      </c>
      <c r="F86" s="25">
        <f ca="1">VLOOKUP($D86,Monthly!$B$1:$I$685,8,FALSE)</f>
        <v>2620</v>
      </c>
      <c r="G86" s="11" t="str">
        <f ca="1">IF($C86="Win",IF($E86&gt;Summary!$B$6,1,""),(IF($C86="Spr",IF($E86&gt;Summary!$B$7,1,""),(IF($C86="Sum",IF($E86&gt;Summary!$B$8,1,""),(IF($C86="Fall",IF($E86&gt;Summary!$B$9,1,""),"")))))))</f>
        <v/>
      </c>
      <c r="H86" s="13">
        <f ca="1">IF($C86="Win",IF($F86&gt;Summary!$C$6,1,""),(IF($C86="Spr",IF($F86&gt;Summary!$C$7,1,""),(IF($C86="Sum",IF($F86&gt;Summary!$C$8,1,""),(IF($C86="Fall",IF($F86&gt;Summary!$C$9,1,""),"")))))))</f>
        <v>1</v>
      </c>
      <c r="I86" s="13" t="str">
        <f t="shared" ca="1" si="19"/>
        <v/>
      </c>
      <c r="J86" s="13" t="str">
        <f t="shared" si="20"/>
        <v/>
      </c>
      <c r="K86" s="13" t="str">
        <f t="shared" ca="1" si="21"/>
        <v/>
      </c>
      <c r="L86" s="13" t="str">
        <f t="shared" si="22"/>
        <v/>
      </c>
      <c r="M86" s="33" t="str">
        <f t="shared" si="23"/>
        <v/>
      </c>
      <c r="N86" s="13" t="str">
        <f ca="1">IF($C86="Win",IF($E86&gt;Summary!$H$6,1,""),(IF($C86="Spr",IF($E86&gt;Summary!$H$7,1,""),(IF($C86="Sum",IF($E86&gt;Summary!$H$8,1,""),(IF($C86="Fall",IF($E86&gt;Summary!$H$9,1,""),"")))))))</f>
        <v/>
      </c>
      <c r="O86" s="13">
        <f ca="1">IF($C86="Win",IF($F86&gt;Summary!$I$6,1,""),(IF($C86="Spr",IF($F86&gt;Summary!$I$7,1,""),(IF($C86="Sum",IF($F86&gt;Summary!$I$8,1,""),(IF($C86="Fall",IF($F86&gt;Summary!$I$9,1,""),"")))))))</f>
        <v>1</v>
      </c>
      <c r="P86" s="13" t="str">
        <f t="shared" ca="1" si="18"/>
        <v/>
      </c>
      <c r="Q86" s="13" t="str">
        <f t="shared" si="24"/>
        <v/>
      </c>
      <c r="R86" s="13" t="str">
        <f t="shared" ca="1" si="25"/>
        <v/>
      </c>
      <c r="S86" s="13" t="str">
        <f t="shared" si="26"/>
        <v/>
      </c>
      <c r="T86" s="33" t="str">
        <f t="shared" si="27"/>
        <v/>
      </c>
      <c r="U86" s="11" t="str">
        <f ca="1">IF($C86="Win",IF($E86&gt;Summary!$N$6,1,""),(IF($C86="Spr",IF($E86&gt;Summary!$N$7,1,""),(IF($C86="Sum",IF($E86&gt;Summary!$N$8,1,""),(IF($C86="Fall",IF($E86&gt;Summary!$N$9,1,""),"")))))))</f>
        <v/>
      </c>
      <c r="V86" s="13">
        <f ca="1">IF($C86="Win",IF($F86&gt;Summary!$O$6,1,""),(IF($C86="Spr",IF($F86&gt;Summary!$O$7,1,""),(IF($C86="Sum",IF($F86&gt;Summary!$O$8,1,""),(IF($C86="Fall",IF($F86&gt;Summary!$O$9,1,""),"")))))))</f>
        <v>1</v>
      </c>
      <c r="W86" s="13" t="str">
        <f t="shared" ca="1" si="28"/>
        <v/>
      </c>
      <c r="X86" s="13" t="str">
        <f t="shared" si="29"/>
        <v/>
      </c>
      <c r="Y86" s="13" t="str">
        <f t="shared" ca="1" si="30"/>
        <v/>
      </c>
      <c r="Z86" s="13" t="str">
        <f t="shared" si="31"/>
        <v/>
      </c>
      <c r="AA86" s="33" t="str">
        <f t="shared" si="32"/>
        <v/>
      </c>
    </row>
    <row r="87" spans="1:27" x14ac:dyDescent="0.3">
      <c r="A87" s="22">
        <v>1960</v>
      </c>
      <c r="B87">
        <v>8</v>
      </c>
      <c r="C87" s="28" t="s">
        <v>18</v>
      </c>
      <c r="D87" t="str">
        <f t="shared" si="17"/>
        <v>19608Sum</v>
      </c>
      <c r="E87" s="25">
        <f ca="1">VLOOKUP($D87,Monthly!$B$1:$H$685,7,FALSE)</f>
        <v>180156</v>
      </c>
      <c r="F87" s="25">
        <f ca="1">VLOOKUP($D87,Monthly!$B$1:$I$685,8,FALSE)</f>
        <v>3855</v>
      </c>
      <c r="G87" s="11">
        <f ca="1">IF($C87="Win",IF($E87&gt;Summary!$B$6,1,""),(IF($C87="Spr",IF($E87&gt;Summary!$B$7,1,""),(IF($C87="Sum",IF($E87&gt;Summary!$B$8,1,""),(IF($C87="Fall",IF($E87&gt;Summary!$B$9,1,""),"")))))))</f>
        <v>1</v>
      </c>
      <c r="H87" s="13">
        <f ca="1">IF($C87="Win",IF($F87&gt;Summary!$C$6,1,""),(IF($C87="Spr",IF($F87&gt;Summary!$C$7,1,""),(IF($C87="Sum",IF($F87&gt;Summary!$C$8,1,""),(IF($C87="Fall",IF($F87&gt;Summary!$C$9,1,""),"")))))))</f>
        <v>1</v>
      </c>
      <c r="I87" s="13">
        <f t="shared" ca="1" si="19"/>
        <v>1</v>
      </c>
      <c r="J87" s="13" t="str">
        <f t="shared" si="20"/>
        <v/>
      </c>
      <c r="K87" s="13" t="str">
        <f t="shared" si="21"/>
        <v/>
      </c>
      <c r="L87" s="13">
        <f t="shared" ca="1" si="22"/>
        <v>1</v>
      </c>
      <c r="M87" s="33" t="str">
        <f t="shared" si="23"/>
        <v/>
      </c>
      <c r="N87" s="13">
        <f ca="1">IF($C87="Win",IF($E87&gt;Summary!$H$6,1,""),(IF($C87="Spr",IF($E87&gt;Summary!$H$7,1,""),(IF($C87="Sum",IF($E87&gt;Summary!$H$8,1,""),(IF($C87="Fall",IF($E87&gt;Summary!$H$9,1,""),"")))))))</f>
        <v>1</v>
      </c>
      <c r="O87" s="13">
        <f ca="1">IF($C87="Win",IF($F87&gt;Summary!$I$6,1,""),(IF($C87="Spr",IF($F87&gt;Summary!$I$7,1,""),(IF($C87="Sum",IF($F87&gt;Summary!$I$8,1,""),(IF($C87="Fall",IF($F87&gt;Summary!$I$9,1,""),"")))))))</f>
        <v>1</v>
      </c>
      <c r="P87" s="13">
        <f t="shared" ca="1" si="18"/>
        <v>1</v>
      </c>
      <c r="Q87" s="13" t="str">
        <f t="shared" si="24"/>
        <v/>
      </c>
      <c r="R87" s="13" t="str">
        <f t="shared" si="25"/>
        <v/>
      </c>
      <c r="S87" s="13">
        <f t="shared" ca="1" si="26"/>
        <v>1</v>
      </c>
      <c r="T87" s="33" t="str">
        <f t="shared" si="27"/>
        <v/>
      </c>
      <c r="U87" s="11" t="str">
        <f ca="1">IF($C87="Win",IF($E87&gt;Summary!$N$6,1,""),(IF($C87="Spr",IF($E87&gt;Summary!$N$7,1,""),(IF($C87="Sum",IF($E87&gt;Summary!$N$8,1,""),(IF($C87="Fall",IF($E87&gt;Summary!$N$9,1,""),"")))))))</f>
        <v/>
      </c>
      <c r="V87" s="13">
        <f ca="1">IF($C87="Win",IF($F87&gt;Summary!$O$6,1,""),(IF($C87="Spr",IF($F87&gt;Summary!$O$7,1,""),(IF($C87="Sum",IF($F87&gt;Summary!$O$8,1,""),(IF($C87="Fall",IF($F87&gt;Summary!$O$9,1,""),"")))))))</f>
        <v>1</v>
      </c>
      <c r="W87" s="13" t="str">
        <f t="shared" ca="1" si="28"/>
        <v/>
      </c>
      <c r="X87" s="13" t="str">
        <f t="shared" si="29"/>
        <v/>
      </c>
      <c r="Y87" s="13" t="str">
        <f t="shared" si="30"/>
        <v/>
      </c>
      <c r="Z87" s="13" t="str">
        <f t="shared" ca="1" si="31"/>
        <v/>
      </c>
      <c r="AA87" s="33" t="str">
        <f t="shared" si="32"/>
        <v/>
      </c>
    </row>
    <row r="88" spans="1:27" x14ac:dyDescent="0.3">
      <c r="A88" s="23">
        <v>1960</v>
      </c>
      <c r="B88">
        <v>11</v>
      </c>
      <c r="C88" s="28" t="s">
        <v>6</v>
      </c>
      <c r="D88" t="str">
        <f t="shared" si="17"/>
        <v>196011Fall</v>
      </c>
      <c r="E88" s="25">
        <f ca="1">VLOOKUP($D88,Monthly!$B$1:$H$685,7,FALSE)</f>
        <v>297156</v>
      </c>
      <c r="F88" s="25">
        <f ca="1">VLOOKUP($D88,Monthly!$B$1:$I$685,8,FALSE)</f>
        <v>629</v>
      </c>
      <c r="G88" s="11">
        <f ca="1">IF($C88="Win",IF($E88&gt;Summary!$B$6,1,""),(IF($C88="Spr",IF($E88&gt;Summary!$B$7,1,""),(IF($C88="Sum",IF($E88&gt;Summary!$B$8,1,""),(IF($C88="Fall",IF($E88&gt;Summary!$B$9,1,""),"")))))))</f>
        <v>1</v>
      </c>
      <c r="H88" s="13">
        <f ca="1">IF($C88="Win",IF($F88&gt;Summary!$C$6,1,""),(IF($C88="Spr",IF($F88&gt;Summary!$C$7,1,""),(IF($C88="Sum",IF($F88&gt;Summary!$C$8,1,""),(IF($C88="Fall",IF($F88&gt;Summary!$C$9,1,""),"")))))))</f>
        <v>1</v>
      </c>
      <c r="I88" s="13">
        <f t="shared" ca="1" si="19"/>
        <v>1</v>
      </c>
      <c r="J88" s="13" t="str">
        <f t="shared" si="20"/>
        <v/>
      </c>
      <c r="K88" s="13" t="str">
        <f t="shared" si="21"/>
        <v/>
      </c>
      <c r="L88" s="13" t="str">
        <f t="shared" si="22"/>
        <v/>
      </c>
      <c r="M88" s="33">
        <f t="shared" ca="1" si="23"/>
        <v>1</v>
      </c>
      <c r="N88" s="13">
        <f ca="1">IF($C88="Win",IF($E88&gt;Summary!$H$6,1,""),(IF($C88="Spr",IF($E88&gt;Summary!$H$7,1,""),(IF($C88="Sum",IF($E88&gt;Summary!$H$8,1,""),(IF($C88="Fall",IF($E88&gt;Summary!$H$9,1,""),"")))))))</f>
        <v>1</v>
      </c>
      <c r="O88" s="13">
        <f ca="1">IF($C88="Win",IF($F88&gt;Summary!$I$6,1,""),(IF($C88="Spr",IF($F88&gt;Summary!$I$7,1,""),(IF($C88="Sum",IF($F88&gt;Summary!$I$8,1,""),(IF($C88="Fall",IF($F88&gt;Summary!$I$9,1,""),"")))))))</f>
        <v>1</v>
      </c>
      <c r="P88" s="13">
        <f t="shared" ca="1" si="18"/>
        <v>1</v>
      </c>
      <c r="Q88" s="13" t="str">
        <f t="shared" si="24"/>
        <v/>
      </c>
      <c r="R88" s="13" t="str">
        <f t="shared" si="25"/>
        <v/>
      </c>
      <c r="S88" s="13" t="str">
        <f t="shared" si="26"/>
        <v/>
      </c>
      <c r="T88" s="33">
        <f t="shared" ca="1" si="27"/>
        <v>1</v>
      </c>
      <c r="U88" s="11">
        <f ca="1">IF($C88="Win",IF($E88&gt;Summary!$N$6,1,""),(IF($C88="Spr",IF($E88&gt;Summary!$N$7,1,""),(IF($C88="Sum",IF($E88&gt;Summary!$N$8,1,""),(IF($C88="Fall",IF($E88&gt;Summary!$N$9,1,""),"")))))))</f>
        <v>1</v>
      </c>
      <c r="V88" s="13">
        <f ca="1">IF($C88="Win",IF($F88&gt;Summary!$O$6,1,""),(IF($C88="Spr",IF($F88&gt;Summary!$O$7,1,""),(IF($C88="Sum",IF($F88&gt;Summary!$O$8,1,""),(IF($C88="Fall",IF($F88&gt;Summary!$O$9,1,""),"")))))))</f>
        <v>1</v>
      </c>
      <c r="W88" s="13">
        <f t="shared" ca="1" si="28"/>
        <v>1</v>
      </c>
      <c r="X88" s="13" t="str">
        <f t="shared" si="29"/>
        <v/>
      </c>
      <c r="Y88" s="13" t="str">
        <f t="shared" si="30"/>
        <v/>
      </c>
      <c r="Z88" s="13" t="str">
        <f t="shared" si="31"/>
        <v/>
      </c>
      <c r="AA88" s="33">
        <f t="shared" ca="1" si="32"/>
        <v>1</v>
      </c>
    </row>
    <row r="89" spans="1:27" x14ac:dyDescent="0.3">
      <c r="A89" s="22">
        <v>1961</v>
      </c>
      <c r="B89">
        <v>2</v>
      </c>
      <c r="C89" s="1" t="s">
        <v>16</v>
      </c>
      <c r="D89" t="str">
        <f t="shared" si="17"/>
        <v>19612Win</v>
      </c>
      <c r="E89" s="25">
        <f ca="1">VLOOKUP($D89,Monthly!$B$1:$H$685,7,FALSE)</f>
        <v>3924685</v>
      </c>
      <c r="F89" s="25">
        <f ca="1">VLOOKUP($D89,Monthly!$B$1:$I$685,8,FALSE)</f>
        <v>1002939</v>
      </c>
      <c r="G89" s="11">
        <f ca="1">IF($C89="Win",IF($E89&gt;Summary!$B$6,1,""),(IF($C89="Spr",IF($E89&gt;Summary!$B$7,1,""),(IF($C89="Sum",IF($E89&gt;Summary!$B$8,1,""),(IF($C89="Fall",IF($E89&gt;Summary!$B$9,1,""),"")))))))</f>
        <v>1</v>
      </c>
      <c r="H89" s="13">
        <f ca="1">IF($C89="Win",IF($F89&gt;Summary!$C$6,1,""),(IF($C89="Spr",IF($F89&gt;Summary!$C$7,1,""),(IF($C89="Sum",IF($F89&gt;Summary!$C$8,1,""),(IF($C89="Fall",IF($F89&gt;Summary!$C$9,1,""),"")))))))</f>
        <v>1</v>
      </c>
      <c r="I89" s="13">
        <f t="shared" ca="1" si="19"/>
        <v>1</v>
      </c>
      <c r="J89" s="13">
        <f t="shared" ca="1" si="20"/>
        <v>1</v>
      </c>
      <c r="K89" s="13" t="str">
        <f t="shared" si="21"/>
        <v/>
      </c>
      <c r="L89" s="13" t="str">
        <f t="shared" si="22"/>
        <v/>
      </c>
      <c r="M89" s="33" t="str">
        <f t="shared" si="23"/>
        <v/>
      </c>
      <c r="N89" s="13">
        <f ca="1">IF($C89="Win",IF($E89&gt;Summary!$H$6,1,""),(IF($C89="Spr",IF($E89&gt;Summary!$H$7,1,""),(IF($C89="Sum",IF($E89&gt;Summary!$H$8,1,""),(IF($C89="Fall",IF($E89&gt;Summary!$H$9,1,""),"")))))))</f>
        <v>1</v>
      </c>
      <c r="O89" s="13">
        <f ca="1">IF($C89="Win",IF($F89&gt;Summary!$I$6,1,""),(IF($C89="Spr",IF($F89&gt;Summary!$I$7,1,""),(IF($C89="Sum",IF($F89&gt;Summary!$I$8,1,""),(IF($C89="Fall",IF($F89&gt;Summary!$I$9,1,""),"")))))))</f>
        <v>1</v>
      </c>
      <c r="P89" s="13">
        <f t="shared" ca="1" si="18"/>
        <v>1</v>
      </c>
      <c r="Q89" s="13">
        <f t="shared" ca="1" si="24"/>
        <v>1</v>
      </c>
      <c r="R89" s="13" t="str">
        <f t="shared" si="25"/>
        <v/>
      </c>
      <c r="S89" s="13" t="str">
        <f t="shared" si="26"/>
        <v/>
      </c>
      <c r="T89" s="33" t="str">
        <f t="shared" si="27"/>
        <v/>
      </c>
      <c r="U89" s="11">
        <f ca="1">IF($C89="Win",IF($E89&gt;Summary!$N$6,1,""),(IF($C89="Spr",IF($E89&gt;Summary!$N$7,1,""),(IF($C89="Sum",IF($E89&gt;Summary!$N$8,1,""),(IF($C89="Fall",IF($E89&gt;Summary!$N$9,1,""),"")))))))</f>
        <v>1</v>
      </c>
      <c r="V89" s="13">
        <f ca="1">IF($C89="Win",IF($F89&gt;Summary!$O$6,1,""),(IF($C89="Spr",IF($F89&gt;Summary!$O$7,1,""),(IF($C89="Sum",IF($F89&gt;Summary!$O$8,1,""),(IF($C89="Fall",IF($F89&gt;Summary!$O$9,1,""),"")))))))</f>
        <v>1</v>
      </c>
      <c r="W89" s="13">
        <f t="shared" ca="1" si="28"/>
        <v>1</v>
      </c>
      <c r="X89" s="13">
        <f t="shared" ca="1" si="29"/>
        <v>1</v>
      </c>
      <c r="Y89" s="13" t="str">
        <f t="shared" si="30"/>
        <v/>
      </c>
      <c r="Z89" s="13" t="str">
        <f t="shared" si="31"/>
        <v/>
      </c>
      <c r="AA89" s="33" t="str">
        <f t="shared" si="32"/>
        <v/>
      </c>
    </row>
    <row r="90" spans="1:27" x14ac:dyDescent="0.3">
      <c r="A90" s="22">
        <v>1961</v>
      </c>
      <c r="B90">
        <v>5</v>
      </c>
      <c r="C90" s="1" t="s">
        <v>17</v>
      </c>
      <c r="D90" t="str">
        <f t="shared" si="17"/>
        <v>19615Spr</v>
      </c>
      <c r="E90" s="25">
        <f ca="1">VLOOKUP($D90,Monthly!$B$1:$H$685,7,FALSE)</f>
        <v>684573</v>
      </c>
      <c r="F90" s="25">
        <f ca="1">VLOOKUP($D90,Monthly!$B$1:$I$685,8,FALSE)</f>
        <v>417</v>
      </c>
      <c r="G90" s="11">
        <f ca="1">IF($C90="Win",IF($E90&gt;Summary!$B$6,1,""),(IF($C90="Spr",IF($E90&gt;Summary!$B$7,1,""),(IF($C90="Sum",IF($E90&gt;Summary!$B$8,1,""),(IF($C90="Fall",IF($E90&gt;Summary!$B$9,1,""),"")))))))</f>
        <v>1</v>
      </c>
      <c r="H90" s="13">
        <f ca="1">IF($C90="Win",IF($F90&gt;Summary!$C$6,1,""),(IF($C90="Spr",IF($F90&gt;Summary!$C$7,1,""),(IF($C90="Sum",IF($F90&gt;Summary!$C$8,1,""),(IF($C90="Fall",IF($F90&gt;Summary!$C$9,1,""),"")))))))</f>
        <v>1</v>
      </c>
      <c r="I90" s="13">
        <f t="shared" ca="1" si="19"/>
        <v>1</v>
      </c>
      <c r="J90" s="13" t="str">
        <f t="shared" si="20"/>
        <v/>
      </c>
      <c r="K90" s="13">
        <f t="shared" ca="1" si="21"/>
        <v>1</v>
      </c>
      <c r="L90" s="13" t="str">
        <f t="shared" si="22"/>
        <v/>
      </c>
      <c r="M90" s="33" t="str">
        <f t="shared" si="23"/>
        <v/>
      </c>
      <c r="N90" s="13" t="str">
        <f ca="1">IF($C90="Win",IF($E90&gt;Summary!$H$6,1,""),(IF($C90="Spr",IF($E90&gt;Summary!$H$7,1,""),(IF($C90="Sum",IF($E90&gt;Summary!$H$8,1,""),(IF($C90="Fall",IF($E90&gt;Summary!$H$9,1,""),"")))))))</f>
        <v/>
      </c>
      <c r="O90" s="13">
        <f ca="1">IF($C90="Win",IF($F90&gt;Summary!$I$6,1,""),(IF($C90="Spr",IF($F90&gt;Summary!$I$7,1,""),(IF($C90="Sum",IF($F90&gt;Summary!$I$8,1,""),(IF($C90="Fall",IF($F90&gt;Summary!$I$9,1,""),"")))))))</f>
        <v>1</v>
      </c>
      <c r="P90" s="13" t="str">
        <f t="shared" ca="1" si="18"/>
        <v/>
      </c>
      <c r="Q90" s="13" t="str">
        <f t="shared" si="24"/>
        <v/>
      </c>
      <c r="R90" s="13" t="str">
        <f t="shared" ca="1" si="25"/>
        <v/>
      </c>
      <c r="S90" s="13" t="str">
        <f t="shared" si="26"/>
        <v/>
      </c>
      <c r="T90" s="33" t="str">
        <f t="shared" si="27"/>
        <v/>
      </c>
      <c r="U90" s="11" t="str">
        <f ca="1">IF($C90="Win",IF($E90&gt;Summary!$N$6,1,""),(IF($C90="Spr",IF($E90&gt;Summary!$N$7,1,""),(IF($C90="Sum",IF($E90&gt;Summary!$N$8,1,""),(IF($C90="Fall",IF($E90&gt;Summary!$N$9,1,""),"")))))))</f>
        <v/>
      </c>
      <c r="V90" s="13">
        <f ca="1">IF($C90="Win",IF($F90&gt;Summary!$O$6,1,""),(IF($C90="Spr",IF($F90&gt;Summary!$O$7,1,""),(IF($C90="Sum",IF($F90&gt;Summary!$O$8,1,""),(IF($C90="Fall",IF($F90&gt;Summary!$O$9,1,""),"")))))))</f>
        <v>1</v>
      </c>
      <c r="W90" s="13" t="str">
        <f t="shared" ca="1" si="28"/>
        <v/>
      </c>
      <c r="X90" s="13" t="str">
        <f t="shared" si="29"/>
        <v/>
      </c>
      <c r="Y90" s="13" t="str">
        <f t="shared" ca="1" si="30"/>
        <v/>
      </c>
      <c r="Z90" s="13" t="str">
        <f t="shared" si="31"/>
        <v/>
      </c>
      <c r="AA90" s="33" t="str">
        <f t="shared" si="32"/>
        <v/>
      </c>
    </row>
    <row r="91" spans="1:27" x14ac:dyDescent="0.3">
      <c r="A91" s="22">
        <v>1961</v>
      </c>
      <c r="B91">
        <v>8</v>
      </c>
      <c r="C91" s="28" t="s">
        <v>18</v>
      </c>
      <c r="D91" t="str">
        <f t="shared" si="17"/>
        <v>19618Sum</v>
      </c>
      <c r="E91" s="25">
        <f ca="1">VLOOKUP($D91,Monthly!$B$1:$H$685,7,FALSE)</f>
        <v>147574</v>
      </c>
      <c r="F91" s="25">
        <f ca="1">VLOOKUP($D91,Monthly!$B$1:$I$685,8,FALSE)</f>
        <v>500</v>
      </c>
      <c r="G91" s="11">
        <f ca="1">IF($C91="Win",IF($E91&gt;Summary!$B$6,1,""),(IF($C91="Spr",IF($E91&gt;Summary!$B$7,1,""),(IF($C91="Sum",IF($E91&gt;Summary!$B$8,1,""),(IF($C91="Fall",IF($E91&gt;Summary!$B$9,1,""),"")))))))</f>
        <v>1</v>
      </c>
      <c r="H91" s="13">
        <f ca="1">IF($C91="Win",IF($F91&gt;Summary!$C$6,1,""),(IF($C91="Spr",IF($F91&gt;Summary!$C$7,1,""),(IF($C91="Sum",IF($F91&gt;Summary!$C$8,1,""),(IF($C91="Fall",IF($F91&gt;Summary!$C$9,1,""),"")))))))</f>
        <v>1</v>
      </c>
      <c r="I91" s="13">
        <f t="shared" ca="1" si="19"/>
        <v>1</v>
      </c>
      <c r="J91" s="13" t="str">
        <f t="shared" si="20"/>
        <v/>
      </c>
      <c r="K91" s="13" t="str">
        <f t="shared" si="21"/>
        <v/>
      </c>
      <c r="L91" s="13">
        <f t="shared" ca="1" si="22"/>
        <v>1</v>
      </c>
      <c r="M91" s="33" t="str">
        <f t="shared" si="23"/>
        <v/>
      </c>
      <c r="N91" s="13" t="str">
        <f ca="1">IF($C91="Win",IF($E91&gt;Summary!$H$6,1,""),(IF($C91="Spr",IF($E91&gt;Summary!$H$7,1,""),(IF($C91="Sum",IF($E91&gt;Summary!$H$8,1,""),(IF($C91="Fall",IF($E91&gt;Summary!$H$9,1,""),"")))))))</f>
        <v/>
      </c>
      <c r="O91" s="13">
        <f ca="1">IF($C91="Win",IF($F91&gt;Summary!$I$6,1,""),(IF($C91="Spr",IF($F91&gt;Summary!$I$7,1,""),(IF($C91="Sum",IF($F91&gt;Summary!$I$8,1,""),(IF($C91="Fall",IF($F91&gt;Summary!$I$9,1,""),"")))))))</f>
        <v>1</v>
      </c>
      <c r="P91" s="13" t="str">
        <f t="shared" ca="1" si="18"/>
        <v/>
      </c>
      <c r="Q91" s="13" t="str">
        <f t="shared" si="24"/>
        <v/>
      </c>
      <c r="R91" s="13" t="str">
        <f t="shared" si="25"/>
        <v/>
      </c>
      <c r="S91" s="13" t="str">
        <f t="shared" ca="1" si="26"/>
        <v/>
      </c>
      <c r="T91" s="33" t="str">
        <f t="shared" si="27"/>
        <v/>
      </c>
      <c r="U91" s="11" t="str">
        <f ca="1">IF($C91="Win",IF($E91&gt;Summary!$N$6,1,""),(IF($C91="Spr",IF($E91&gt;Summary!$N$7,1,""),(IF($C91="Sum",IF($E91&gt;Summary!$N$8,1,""),(IF($C91="Fall",IF($E91&gt;Summary!$N$9,1,""),"")))))))</f>
        <v/>
      </c>
      <c r="V91" s="13">
        <f ca="1">IF($C91="Win",IF($F91&gt;Summary!$O$6,1,""),(IF($C91="Spr",IF($F91&gt;Summary!$O$7,1,""),(IF($C91="Sum",IF($F91&gt;Summary!$O$8,1,""),(IF($C91="Fall",IF($F91&gt;Summary!$O$9,1,""),"")))))))</f>
        <v>1</v>
      </c>
      <c r="W91" s="13" t="str">
        <f t="shared" ca="1" si="28"/>
        <v/>
      </c>
      <c r="X91" s="13" t="str">
        <f t="shared" si="29"/>
        <v/>
      </c>
      <c r="Y91" s="13" t="str">
        <f t="shared" si="30"/>
        <v/>
      </c>
      <c r="Z91" s="13" t="str">
        <f t="shared" ca="1" si="31"/>
        <v/>
      </c>
      <c r="AA91" s="33" t="str">
        <f t="shared" si="32"/>
        <v/>
      </c>
    </row>
    <row r="92" spans="1:27" x14ac:dyDescent="0.3">
      <c r="A92" s="23">
        <v>1961</v>
      </c>
      <c r="B92">
        <v>11</v>
      </c>
      <c r="C92" s="28" t="s">
        <v>6</v>
      </c>
      <c r="D92" t="str">
        <f t="shared" si="17"/>
        <v>196111Fall</v>
      </c>
      <c r="E92" s="25">
        <f ca="1">VLOOKUP($D92,Monthly!$B$1:$H$685,7,FALSE)</f>
        <v>105275</v>
      </c>
      <c r="F92" s="25">
        <f ca="1">VLOOKUP($D92,Monthly!$B$1:$I$685,8,FALSE)</f>
        <v>465</v>
      </c>
      <c r="G92" s="11">
        <f ca="1">IF($C92="Win",IF($E92&gt;Summary!$B$6,1,""),(IF($C92="Spr",IF($E92&gt;Summary!$B$7,1,""),(IF($C92="Sum",IF($E92&gt;Summary!$B$8,1,""),(IF($C92="Fall",IF($E92&gt;Summary!$B$9,1,""),"")))))))</f>
        <v>1</v>
      </c>
      <c r="H92" s="13">
        <f ca="1">IF($C92="Win",IF($F92&gt;Summary!$C$6,1,""),(IF($C92="Spr",IF($F92&gt;Summary!$C$7,1,""),(IF($C92="Sum",IF($F92&gt;Summary!$C$8,1,""),(IF($C92="Fall",IF($F92&gt;Summary!$C$9,1,""),"")))))))</f>
        <v>1</v>
      </c>
      <c r="I92" s="13">
        <f t="shared" ca="1" si="19"/>
        <v>1</v>
      </c>
      <c r="J92" s="13" t="str">
        <f t="shared" si="20"/>
        <v/>
      </c>
      <c r="K92" s="13" t="str">
        <f t="shared" si="21"/>
        <v/>
      </c>
      <c r="L92" s="13" t="str">
        <f t="shared" si="22"/>
        <v/>
      </c>
      <c r="M92" s="33">
        <f t="shared" ca="1" si="23"/>
        <v>1</v>
      </c>
      <c r="N92" s="13">
        <f ca="1">IF($C92="Win",IF($E92&gt;Summary!$H$6,1,""),(IF($C92="Spr",IF($E92&gt;Summary!$H$7,1,""),(IF($C92="Sum",IF($E92&gt;Summary!$H$8,1,""),(IF($C92="Fall",IF($E92&gt;Summary!$H$9,1,""),"")))))))</f>
        <v>1</v>
      </c>
      <c r="O92" s="13">
        <f ca="1">IF($C92="Win",IF($F92&gt;Summary!$I$6,1,""),(IF($C92="Spr",IF($F92&gt;Summary!$I$7,1,""),(IF($C92="Sum",IF($F92&gt;Summary!$I$8,1,""),(IF($C92="Fall",IF($F92&gt;Summary!$I$9,1,""),"")))))))</f>
        <v>1</v>
      </c>
      <c r="P92" s="13">
        <f t="shared" ca="1" si="18"/>
        <v>1</v>
      </c>
      <c r="Q92" s="13" t="str">
        <f t="shared" si="24"/>
        <v/>
      </c>
      <c r="R92" s="13" t="str">
        <f t="shared" si="25"/>
        <v/>
      </c>
      <c r="S92" s="13" t="str">
        <f t="shared" si="26"/>
        <v/>
      </c>
      <c r="T92" s="33">
        <f t="shared" ca="1" si="27"/>
        <v>1</v>
      </c>
      <c r="U92" s="11">
        <f ca="1">IF($C92="Win",IF($E92&gt;Summary!$N$6,1,""),(IF($C92="Spr",IF($E92&gt;Summary!$N$7,1,""),(IF($C92="Sum",IF($E92&gt;Summary!$N$8,1,""),(IF($C92="Fall",IF($E92&gt;Summary!$N$9,1,""),"")))))))</f>
        <v>1</v>
      </c>
      <c r="V92" s="13">
        <f ca="1">IF($C92="Win",IF($F92&gt;Summary!$O$6,1,""),(IF($C92="Spr",IF($F92&gt;Summary!$O$7,1,""),(IF($C92="Sum",IF($F92&gt;Summary!$O$8,1,""),(IF($C92="Fall",IF($F92&gt;Summary!$O$9,1,""),"")))))))</f>
        <v>1</v>
      </c>
      <c r="W92" s="13">
        <f t="shared" ca="1" si="28"/>
        <v>1</v>
      </c>
      <c r="X92" s="13" t="str">
        <f t="shared" si="29"/>
        <v/>
      </c>
      <c r="Y92" s="13" t="str">
        <f t="shared" si="30"/>
        <v/>
      </c>
      <c r="Z92" s="13" t="str">
        <f t="shared" si="31"/>
        <v/>
      </c>
      <c r="AA92" s="33">
        <f t="shared" ca="1" si="32"/>
        <v>1</v>
      </c>
    </row>
    <row r="93" spans="1:27" x14ac:dyDescent="0.3">
      <c r="A93" s="22">
        <v>1962</v>
      </c>
      <c r="B93">
        <v>2</v>
      </c>
      <c r="C93" s="1" t="s">
        <v>16</v>
      </c>
      <c r="D93" t="str">
        <f t="shared" si="17"/>
        <v>19622Win</v>
      </c>
      <c r="E93" s="25">
        <f ca="1">VLOOKUP($D93,Monthly!$B$1:$H$685,7,FALSE)</f>
        <v>518232</v>
      </c>
      <c r="F93" s="25">
        <f ca="1">VLOOKUP($D93,Monthly!$B$1:$I$685,8,FALSE)</f>
        <v>90074</v>
      </c>
      <c r="G93" s="11">
        <f ca="1">IF($C93="Win",IF($E93&gt;Summary!$B$6,1,""),(IF($C93="Spr",IF($E93&gt;Summary!$B$7,1,""),(IF($C93="Sum",IF($E93&gt;Summary!$B$8,1,""),(IF($C93="Fall",IF($E93&gt;Summary!$B$9,1,""),"")))))))</f>
        <v>1</v>
      </c>
      <c r="H93" s="13">
        <f ca="1">IF($C93="Win",IF($F93&gt;Summary!$C$6,1,""),(IF($C93="Spr",IF($F93&gt;Summary!$C$7,1,""),(IF($C93="Sum",IF($F93&gt;Summary!$C$8,1,""),(IF($C93="Fall",IF($F93&gt;Summary!$C$9,1,""),"")))))))</f>
        <v>1</v>
      </c>
      <c r="I93" s="13">
        <f t="shared" ca="1" si="19"/>
        <v>1</v>
      </c>
      <c r="J93" s="13">
        <f t="shared" ca="1" si="20"/>
        <v>1</v>
      </c>
      <c r="K93" s="13" t="str">
        <f t="shared" si="21"/>
        <v/>
      </c>
      <c r="L93" s="13" t="str">
        <f t="shared" si="22"/>
        <v/>
      </c>
      <c r="M93" s="33" t="str">
        <f t="shared" si="23"/>
        <v/>
      </c>
      <c r="N93" s="13">
        <f ca="1">IF($C93="Win",IF($E93&gt;Summary!$H$6,1,""),(IF($C93="Spr",IF($E93&gt;Summary!$H$7,1,""),(IF($C93="Sum",IF($E93&gt;Summary!$H$8,1,""),(IF($C93="Fall",IF($E93&gt;Summary!$H$9,1,""),"")))))))</f>
        <v>1</v>
      </c>
      <c r="O93" s="13">
        <f ca="1">IF($C93="Win",IF($F93&gt;Summary!$I$6,1,""),(IF($C93="Spr",IF($F93&gt;Summary!$I$7,1,""),(IF($C93="Sum",IF($F93&gt;Summary!$I$8,1,""),(IF($C93="Fall",IF($F93&gt;Summary!$I$9,1,""),"")))))))</f>
        <v>1</v>
      </c>
      <c r="P93" s="13">
        <f t="shared" ca="1" si="18"/>
        <v>1</v>
      </c>
      <c r="Q93" s="13">
        <f t="shared" ca="1" si="24"/>
        <v>1</v>
      </c>
      <c r="R93" s="13" t="str">
        <f t="shared" si="25"/>
        <v/>
      </c>
      <c r="S93" s="13" t="str">
        <f t="shared" si="26"/>
        <v/>
      </c>
      <c r="T93" s="33" t="str">
        <f t="shared" si="27"/>
        <v/>
      </c>
      <c r="U93" s="11">
        <f ca="1">IF($C93="Win",IF($E93&gt;Summary!$N$6,1,""),(IF($C93="Spr",IF($E93&gt;Summary!$N$7,1,""),(IF($C93="Sum",IF($E93&gt;Summary!$N$8,1,""),(IF($C93="Fall",IF($E93&gt;Summary!$N$9,1,""),"")))))))</f>
        <v>1</v>
      </c>
      <c r="V93" s="13">
        <f ca="1">IF($C93="Win",IF($F93&gt;Summary!$O$6,1,""),(IF($C93="Spr",IF($F93&gt;Summary!$O$7,1,""),(IF($C93="Sum",IF($F93&gt;Summary!$O$8,1,""),(IF($C93="Fall",IF($F93&gt;Summary!$O$9,1,""),"")))))))</f>
        <v>1</v>
      </c>
      <c r="W93" s="13">
        <f t="shared" ca="1" si="28"/>
        <v>1</v>
      </c>
      <c r="X93" s="13">
        <f t="shared" ca="1" si="29"/>
        <v>1</v>
      </c>
      <c r="Y93" s="13" t="str">
        <f t="shared" si="30"/>
        <v/>
      </c>
      <c r="Z93" s="13" t="str">
        <f t="shared" si="31"/>
        <v/>
      </c>
      <c r="AA93" s="33" t="str">
        <f t="shared" si="32"/>
        <v/>
      </c>
    </row>
    <row r="94" spans="1:27" x14ac:dyDescent="0.3">
      <c r="A94" s="22">
        <v>1962</v>
      </c>
      <c r="B94">
        <v>5</v>
      </c>
      <c r="C94" s="1" t="s">
        <v>17</v>
      </c>
      <c r="D94" t="str">
        <f t="shared" si="17"/>
        <v>19625Spr</v>
      </c>
      <c r="E94" s="25">
        <f ca="1">VLOOKUP($D94,Monthly!$B$1:$H$685,7,FALSE)</f>
        <v>291909</v>
      </c>
      <c r="F94" s="25">
        <f ca="1">VLOOKUP($D94,Monthly!$B$1:$I$685,8,FALSE)</f>
        <v>777</v>
      </c>
      <c r="G94" s="11" t="str">
        <f ca="1">IF($C94="Win",IF($E94&gt;Summary!$B$6,1,""),(IF($C94="Spr",IF($E94&gt;Summary!$B$7,1,""),(IF($C94="Sum",IF($E94&gt;Summary!$B$8,1,""),(IF($C94="Fall",IF($E94&gt;Summary!$B$9,1,""),"")))))))</f>
        <v/>
      </c>
      <c r="H94" s="13">
        <f ca="1">IF($C94="Win",IF($F94&gt;Summary!$C$6,1,""),(IF($C94="Spr",IF($F94&gt;Summary!$C$7,1,""),(IF($C94="Sum",IF($F94&gt;Summary!$C$8,1,""),(IF($C94="Fall",IF($F94&gt;Summary!$C$9,1,""),"")))))))</f>
        <v>1</v>
      </c>
      <c r="I94" s="13" t="str">
        <f t="shared" ca="1" si="19"/>
        <v/>
      </c>
      <c r="J94" s="13" t="str">
        <f t="shared" si="20"/>
        <v/>
      </c>
      <c r="K94" s="13" t="str">
        <f t="shared" ca="1" si="21"/>
        <v/>
      </c>
      <c r="L94" s="13" t="str">
        <f t="shared" si="22"/>
        <v/>
      </c>
      <c r="M94" s="33" t="str">
        <f t="shared" si="23"/>
        <v/>
      </c>
      <c r="N94" s="13" t="str">
        <f ca="1">IF($C94="Win",IF($E94&gt;Summary!$H$6,1,""),(IF($C94="Spr",IF($E94&gt;Summary!$H$7,1,""),(IF($C94="Sum",IF($E94&gt;Summary!$H$8,1,""),(IF($C94="Fall",IF($E94&gt;Summary!$H$9,1,""),"")))))))</f>
        <v/>
      </c>
      <c r="O94" s="13">
        <f ca="1">IF($C94="Win",IF($F94&gt;Summary!$I$6,1,""),(IF($C94="Spr",IF($F94&gt;Summary!$I$7,1,""),(IF($C94="Sum",IF($F94&gt;Summary!$I$8,1,""),(IF($C94="Fall",IF($F94&gt;Summary!$I$9,1,""),"")))))))</f>
        <v>1</v>
      </c>
      <c r="P94" s="13" t="str">
        <f t="shared" ca="1" si="18"/>
        <v/>
      </c>
      <c r="Q94" s="13" t="str">
        <f t="shared" si="24"/>
        <v/>
      </c>
      <c r="R94" s="13" t="str">
        <f t="shared" ca="1" si="25"/>
        <v/>
      </c>
      <c r="S94" s="13" t="str">
        <f t="shared" si="26"/>
        <v/>
      </c>
      <c r="T94" s="33" t="str">
        <f t="shared" si="27"/>
        <v/>
      </c>
      <c r="U94" s="11" t="str">
        <f ca="1">IF($C94="Win",IF($E94&gt;Summary!$N$6,1,""),(IF($C94="Spr",IF($E94&gt;Summary!$N$7,1,""),(IF($C94="Sum",IF($E94&gt;Summary!$N$8,1,""),(IF($C94="Fall",IF($E94&gt;Summary!$N$9,1,""),"")))))))</f>
        <v/>
      </c>
      <c r="V94" s="13">
        <f ca="1">IF($C94="Win",IF($F94&gt;Summary!$O$6,1,""),(IF($C94="Spr",IF($F94&gt;Summary!$O$7,1,""),(IF($C94="Sum",IF($F94&gt;Summary!$O$8,1,""),(IF($C94="Fall",IF($F94&gt;Summary!$O$9,1,""),"")))))))</f>
        <v>1</v>
      </c>
      <c r="W94" s="13" t="str">
        <f t="shared" ca="1" si="28"/>
        <v/>
      </c>
      <c r="X94" s="13" t="str">
        <f t="shared" si="29"/>
        <v/>
      </c>
      <c r="Y94" s="13" t="str">
        <f t="shared" ca="1" si="30"/>
        <v/>
      </c>
      <c r="Z94" s="13" t="str">
        <f t="shared" si="31"/>
        <v/>
      </c>
      <c r="AA94" s="33" t="str">
        <f t="shared" si="32"/>
        <v/>
      </c>
    </row>
    <row r="95" spans="1:27" x14ac:dyDescent="0.3">
      <c r="A95" s="22">
        <v>1962</v>
      </c>
      <c r="B95">
        <v>8</v>
      </c>
      <c r="C95" s="28" t="s">
        <v>18</v>
      </c>
      <c r="D95" t="str">
        <f t="shared" si="17"/>
        <v>19628Sum</v>
      </c>
      <c r="E95" s="25">
        <f ca="1">VLOOKUP($D95,Monthly!$B$1:$H$685,7,FALSE)</f>
        <v>1478</v>
      </c>
      <c r="F95" s="25">
        <f ca="1">VLOOKUP($D95,Monthly!$B$1:$I$685,8,FALSE)</f>
        <v>379</v>
      </c>
      <c r="G95" s="11" t="str">
        <f ca="1">IF($C95="Win",IF($E95&gt;Summary!$B$6,1,""),(IF($C95="Spr",IF($E95&gt;Summary!$B$7,1,""),(IF($C95="Sum",IF($E95&gt;Summary!$B$8,1,""),(IF($C95="Fall",IF($E95&gt;Summary!$B$9,1,""),"")))))))</f>
        <v/>
      </c>
      <c r="H95" s="13">
        <f ca="1">IF($C95="Win",IF($F95&gt;Summary!$C$6,1,""),(IF($C95="Spr",IF($F95&gt;Summary!$C$7,1,""),(IF($C95="Sum",IF($F95&gt;Summary!$C$8,1,""),(IF($C95="Fall",IF($F95&gt;Summary!$C$9,1,""),"")))))))</f>
        <v>1</v>
      </c>
      <c r="I95" s="13" t="str">
        <f t="shared" ca="1" si="19"/>
        <v/>
      </c>
      <c r="J95" s="13" t="str">
        <f t="shared" si="20"/>
        <v/>
      </c>
      <c r="K95" s="13" t="str">
        <f t="shared" si="21"/>
        <v/>
      </c>
      <c r="L95" s="13" t="str">
        <f t="shared" ca="1" si="22"/>
        <v/>
      </c>
      <c r="M95" s="33" t="str">
        <f t="shared" si="23"/>
        <v/>
      </c>
      <c r="N95" s="13" t="str">
        <f ca="1">IF($C95="Win",IF($E95&gt;Summary!$H$6,1,""),(IF($C95="Spr",IF($E95&gt;Summary!$H$7,1,""),(IF($C95="Sum",IF($E95&gt;Summary!$H$8,1,""),(IF($C95="Fall",IF($E95&gt;Summary!$H$9,1,""),"")))))))</f>
        <v/>
      </c>
      <c r="O95" s="13">
        <f ca="1">IF($C95="Win",IF($F95&gt;Summary!$I$6,1,""),(IF($C95="Spr",IF($F95&gt;Summary!$I$7,1,""),(IF($C95="Sum",IF($F95&gt;Summary!$I$8,1,""),(IF($C95="Fall",IF($F95&gt;Summary!$I$9,1,""),"")))))))</f>
        <v>1</v>
      </c>
      <c r="P95" s="13" t="str">
        <f t="shared" ca="1" si="18"/>
        <v/>
      </c>
      <c r="Q95" s="13" t="str">
        <f t="shared" si="24"/>
        <v/>
      </c>
      <c r="R95" s="13" t="str">
        <f t="shared" si="25"/>
        <v/>
      </c>
      <c r="S95" s="13" t="str">
        <f t="shared" ca="1" si="26"/>
        <v/>
      </c>
      <c r="T95" s="33" t="str">
        <f t="shared" si="27"/>
        <v/>
      </c>
      <c r="U95" s="11" t="str">
        <f ca="1">IF($C95="Win",IF($E95&gt;Summary!$N$6,1,""),(IF($C95="Spr",IF($E95&gt;Summary!$N$7,1,""),(IF($C95="Sum",IF($E95&gt;Summary!$N$8,1,""),(IF($C95="Fall",IF($E95&gt;Summary!$N$9,1,""),"")))))))</f>
        <v/>
      </c>
      <c r="V95" s="13">
        <f ca="1">IF($C95="Win",IF($F95&gt;Summary!$O$6,1,""),(IF($C95="Spr",IF($F95&gt;Summary!$O$7,1,""),(IF($C95="Sum",IF($F95&gt;Summary!$O$8,1,""),(IF($C95="Fall",IF($F95&gt;Summary!$O$9,1,""),"")))))))</f>
        <v>1</v>
      </c>
      <c r="W95" s="13" t="str">
        <f t="shared" ca="1" si="28"/>
        <v/>
      </c>
      <c r="X95" s="13" t="str">
        <f t="shared" si="29"/>
        <v/>
      </c>
      <c r="Y95" s="13" t="str">
        <f t="shared" si="30"/>
        <v/>
      </c>
      <c r="Z95" s="13" t="str">
        <f t="shared" ca="1" si="31"/>
        <v/>
      </c>
      <c r="AA95" s="33" t="str">
        <f t="shared" si="32"/>
        <v/>
      </c>
    </row>
    <row r="96" spans="1:27" x14ac:dyDescent="0.3">
      <c r="A96" s="23">
        <v>1962</v>
      </c>
      <c r="B96">
        <v>11</v>
      </c>
      <c r="C96" s="28" t="s">
        <v>6</v>
      </c>
      <c r="D96" t="str">
        <f t="shared" si="17"/>
        <v>196211Fall</v>
      </c>
      <c r="E96" s="25">
        <f ca="1">VLOOKUP($D96,Monthly!$B$1:$H$685,7,FALSE)</f>
        <v>18207</v>
      </c>
      <c r="F96" s="25">
        <f ca="1">VLOOKUP($D96,Monthly!$B$1:$I$685,8,FALSE)</f>
        <v>318</v>
      </c>
      <c r="G96" s="11">
        <f ca="1">IF($C96="Win",IF($E96&gt;Summary!$B$6,1,""),(IF($C96="Spr",IF($E96&gt;Summary!$B$7,1,""),(IF($C96="Sum",IF($E96&gt;Summary!$B$8,1,""),(IF($C96="Fall",IF($E96&gt;Summary!$B$9,1,""),"")))))))</f>
        <v>1</v>
      </c>
      <c r="H96" s="13">
        <f ca="1">IF($C96="Win",IF($F96&gt;Summary!$C$6,1,""),(IF($C96="Spr",IF($F96&gt;Summary!$C$7,1,""),(IF($C96="Sum",IF($F96&gt;Summary!$C$8,1,""),(IF($C96="Fall",IF($F96&gt;Summary!$C$9,1,""),"")))))))</f>
        <v>1</v>
      </c>
      <c r="I96" s="13">
        <f t="shared" ca="1" si="19"/>
        <v>1</v>
      </c>
      <c r="J96" s="13" t="str">
        <f t="shared" si="20"/>
        <v/>
      </c>
      <c r="K96" s="13" t="str">
        <f t="shared" si="21"/>
        <v/>
      </c>
      <c r="L96" s="13" t="str">
        <f t="shared" si="22"/>
        <v/>
      </c>
      <c r="M96" s="33">
        <f t="shared" ca="1" si="23"/>
        <v>1</v>
      </c>
      <c r="N96" s="13">
        <f ca="1">IF($C96="Win",IF($E96&gt;Summary!$H$6,1,""),(IF($C96="Spr",IF($E96&gt;Summary!$H$7,1,""),(IF($C96="Sum",IF($E96&gt;Summary!$H$8,1,""),(IF($C96="Fall",IF($E96&gt;Summary!$H$9,1,""),"")))))))</f>
        <v>1</v>
      </c>
      <c r="O96" s="13">
        <f ca="1">IF($C96="Win",IF($F96&gt;Summary!$I$6,1,""),(IF($C96="Spr",IF($F96&gt;Summary!$I$7,1,""),(IF($C96="Sum",IF($F96&gt;Summary!$I$8,1,""),(IF($C96="Fall",IF($F96&gt;Summary!$I$9,1,""),"")))))))</f>
        <v>1</v>
      </c>
      <c r="P96" s="13">
        <f t="shared" ca="1" si="18"/>
        <v>1</v>
      </c>
      <c r="Q96" s="13" t="str">
        <f t="shared" si="24"/>
        <v/>
      </c>
      <c r="R96" s="13" t="str">
        <f t="shared" si="25"/>
        <v/>
      </c>
      <c r="S96" s="13" t="str">
        <f t="shared" si="26"/>
        <v/>
      </c>
      <c r="T96" s="33">
        <f t="shared" ca="1" si="27"/>
        <v>1</v>
      </c>
      <c r="U96" s="11">
        <f ca="1">IF($C96="Win",IF($E96&gt;Summary!$N$6,1,""),(IF($C96="Spr",IF($E96&gt;Summary!$N$7,1,""),(IF($C96="Sum",IF($E96&gt;Summary!$N$8,1,""),(IF($C96="Fall",IF($E96&gt;Summary!$N$9,1,""),"")))))))</f>
        <v>1</v>
      </c>
      <c r="V96" s="13">
        <f ca="1">IF($C96="Win",IF($F96&gt;Summary!$O$6,1,""),(IF($C96="Spr",IF($F96&gt;Summary!$O$7,1,""),(IF($C96="Sum",IF($F96&gt;Summary!$O$8,1,""),(IF($C96="Fall",IF($F96&gt;Summary!$O$9,1,""),"")))))))</f>
        <v>1</v>
      </c>
      <c r="W96" s="13">
        <f t="shared" ca="1" si="28"/>
        <v>1</v>
      </c>
      <c r="X96" s="13" t="str">
        <f t="shared" si="29"/>
        <v/>
      </c>
      <c r="Y96" s="13" t="str">
        <f t="shared" si="30"/>
        <v/>
      </c>
      <c r="Z96" s="13" t="str">
        <f t="shared" si="31"/>
        <v/>
      </c>
      <c r="AA96" s="33">
        <f t="shared" ca="1" si="32"/>
        <v>1</v>
      </c>
    </row>
    <row r="97" spans="1:27" x14ac:dyDescent="0.3">
      <c r="A97" s="22">
        <v>1963</v>
      </c>
      <c r="B97">
        <v>2</v>
      </c>
      <c r="C97" s="1" t="s">
        <v>16</v>
      </c>
      <c r="D97" t="str">
        <f t="shared" si="17"/>
        <v>19632Win</v>
      </c>
      <c r="E97" s="25">
        <f ca="1">VLOOKUP($D97,Monthly!$B$1:$H$685,7,FALSE)</f>
        <v>23922</v>
      </c>
      <c r="F97" s="25">
        <f ca="1">VLOOKUP($D97,Monthly!$B$1:$I$685,8,FALSE)</f>
        <v>6257</v>
      </c>
      <c r="G97" s="11" t="str">
        <f ca="1">IF($C97="Win",IF($E97&gt;Summary!$B$6,1,""),(IF($C97="Spr",IF($E97&gt;Summary!$B$7,1,""),(IF($C97="Sum",IF($E97&gt;Summary!$B$8,1,""),(IF($C97="Fall",IF($E97&gt;Summary!$B$9,1,""),"")))))))</f>
        <v/>
      </c>
      <c r="H97" s="13">
        <f ca="1">IF($C97="Win",IF($F97&gt;Summary!$C$6,1,""),(IF($C97="Spr",IF($F97&gt;Summary!$C$7,1,""),(IF($C97="Sum",IF($F97&gt;Summary!$C$8,1,""),(IF($C97="Fall",IF($F97&gt;Summary!$C$9,1,""),"")))))))</f>
        <v>1</v>
      </c>
      <c r="I97" s="13" t="str">
        <f t="shared" ca="1" si="19"/>
        <v/>
      </c>
      <c r="J97" s="13" t="str">
        <f t="shared" ca="1" si="20"/>
        <v/>
      </c>
      <c r="K97" s="13" t="str">
        <f t="shared" si="21"/>
        <v/>
      </c>
      <c r="L97" s="13" t="str">
        <f t="shared" si="22"/>
        <v/>
      </c>
      <c r="M97" s="33" t="str">
        <f t="shared" si="23"/>
        <v/>
      </c>
      <c r="N97" s="13" t="str">
        <f ca="1">IF($C97="Win",IF($E97&gt;Summary!$H$6,1,""),(IF($C97="Spr",IF($E97&gt;Summary!$H$7,1,""),(IF($C97="Sum",IF($E97&gt;Summary!$H$8,1,""),(IF($C97="Fall",IF($E97&gt;Summary!$H$9,1,""),"")))))))</f>
        <v/>
      </c>
      <c r="O97" s="13">
        <f ca="1">IF($C97="Win",IF($F97&gt;Summary!$I$6,1,""),(IF($C97="Spr",IF($F97&gt;Summary!$I$7,1,""),(IF($C97="Sum",IF($F97&gt;Summary!$I$8,1,""),(IF($C97="Fall",IF($F97&gt;Summary!$I$9,1,""),"")))))))</f>
        <v>1</v>
      </c>
      <c r="P97" s="13" t="str">
        <f t="shared" ca="1" si="18"/>
        <v/>
      </c>
      <c r="Q97" s="13" t="str">
        <f t="shared" ca="1" si="24"/>
        <v/>
      </c>
      <c r="R97" s="13" t="str">
        <f t="shared" si="25"/>
        <v/>
      </c>
      <c r="S97" s="13" t="str">
        <f t="shared" si="26"/>
        <v/>
      </c>
      <c r="T97" s="33" t="str">
        <f t="shared" si="27"/>
        <v/>
      </c>
      <c r="U97" s="11" t="str">
        <f ca="1">IF($C97="Win",IF($E97&gt;Summary!$N$6,1,""),(IF($C97="Spr",IF($E97&gt;Summary!$N$7,1,""),(IF($C97="Sum",IF($E97&gt;Summary!$N$8,1,""),(IF($C97="Fall",IF($E97&gt;Summary!$N$9,1,""),"")))))))</f>
        <v/>
      </c>
      <c r="V97" s="13">
        <f ca="1">IF($C97="Win",IF($F97&gt;Summary!$O$6,1,""),(IF($C97="Spr",IF($F97&gt;Summary!$O$7,1,""),(IF($C97="Sum",IF($F97&gt;Summary!$O$8,1,""),(IF($C97="Fall",IF($F97&gt;Summary!$O$9,1,""),"")))))))</f>
        <v>1</v>
      </c>
      <c r="W97" s="13" t="str">
        <f t="shared" ca="1" si="28"/>
        <v/>
      </c>
      <c r="X97" s="13" t="str">
        <f t="shared" ca="1" si="29"/>
        <v/>
      </c>
      <c r="Y97" s="13" t="str">
        <f t="shared" si="30"/>
        <v/>
      </c>
      <c r="Z97" s="13" t="str">
        <f t="shared" si="31"/>
        <v/>
      </c>
      <c r="AA97" s="33" t="str">
        <f t="shared" si="32"/>
        <v/>
      </c>
    </row>
    <row r="98" spans="1:27" x14ac:dyDescent="0.3">
      <c r="A98" s="22">
        <v>1963</v>
      </c>
      <c r="B98">
        <v>5</v>
      </c>
      <c r="C98" s="1" t="s">
        <v>17</v>
      </c>
      <c r="D98" t="str">
        <f t="shared" si="17"/>
        <v>19635Spr</v>
      </c>
      <c r="E98" s="25">
        <f ca="1">VLOOKUP($D98,Monthly!$B$1:$H$685,7,FALSE)</f>
        <v>101954</v>
      </c>
      <c r="F98" s="25">
        <f ca="1">VLOOKUP($D98,Monthly!$B$1:$I$685,8,FALSE)</f>
        <v>632</v>
      </c>
      <c r="G98" s="11" t="str">
        <f ca="1">IF($C98="Win",IF($E98&gt;Summary!$B$6,1,""),(IF($C98="Spr",IF($E98&gt;Summary!$B$7,1,""),(IF($C98="Sum",IF($E98&gt;Summary!$B$8,1,""),(IF($C98="Fall",IF($E98&gt;Summary!$B$9,1,""),"")))))))</f>
        <v/>
      </c>
      <c r="H98" s="13">
        <f ca="1">IF($C98="Win",IF($F98&gt;Summary!$C$6,1,""),(IF($C98="Spr",IF($F98&gt;Summary!$C$7,1,""),(IF($C98="Sum",IF($F98&gt;Summary!$C$8,1,""),(IF($C98="Fall",IF($F98&gt;Summary!$C$9,1,""),"")))))))</f>
        <v>1</v>
      </c>
      <c r="I98" s="13" t="str">
        <f t="shared" ca="1" si="19"/>
        <v/>
      </c>
      <c r="J98" s="13" t="str">
        <f t="shared" si="20"/>
        <v/>
      </c>
      <c r="K98" s="13" t="str">
        <f t="shared" ca="1" si="21"/>
        <v/>
      </c>
      <c r="L98" s="13" t="str">
        <f t="shared" si="22"/>
        <v/>
      </c>
      <c r="M98" s="33" t="str">
        <f t="shared" si="23"/>
        <v/>
      </c>
      <c r="N98" s="13" t="str">
        <f ca="1">IF($C98="Win",IF($E98&gt;Summary!$H$6,1,""),(IF($C98="Spr",IF($E98&gt;Summary!$H$7,1,""),(IF($C98="Sum",IF($E98&gt;Summary!$H$8,1,""),(IF($C98="Fall",IF($E98&gt;Summary!$H$9,1,""),"")))))))</f>
        <v/>
      </c>
      <c r="O98" s="13">
        <f ca="1">IF($C98="Win",IF($F98&gt;Summary!$I$6,1,""),(IF($C98="Spr",IF($F98&gt;Summary!$I$7,1,""),(IF($C98="Sum",IF($F98&gt;Summary!$I$8,1,""),(IF($C98="Fall",IF($F98&gt;Summary!$I$9,1,""),"")))))))</f>
        <v>1</v>
      </c>
      <c r="P98" s="13" t="str">
        <f t="shared" ca="1" si="18"/>
        <v/>
      </c>
      <c r="Q98" s="13" t="str">
        <f t="shared" si="24"/>
        <v/>
      </c>
      <c r="R98" s="13" t="str">
        <f t="shared" ca="1" si="25"/>
        <v/>
      </c>
      <c r="S98" s="13" t="str">
        <f t="shared" si="26"/>
        <v/>
      </c>
      <c r="T98" s="33" t="str">
        <f t="shared" si="27"/>
        <v/>
      </c>
      <c r="U98" s="11" t="str">
        <f ca="1">IF($C98="Win",IF($E98&gt;Summary!$N$6,1,""),(IF($C98="Spr",IF($E98&gt;Summary!$N$7,1,""),(IF($C98="Sum",IF($E98&gt;Summary!$N$8,1,""),(IF($C98="Fall",IF($E98&gt;Summary!$N$9,1,""),"")))))))</f>
        <v/>
      </c>
      <c r="V98" s="13">
        <f ca="1">IF($C98="Win",IF($F98&gt;Summary!$O$6,1,""),(IF($C98="Spr",IF($F98&gt;Summary!$O$7,1,""),(IF($C98="Sum",IF($F98&gt;Summary!$O$8,1,""),(IF($C98="Fall",IF($F98&gt;Summary!$O$9,1,""),"")))))))</f>
        <v>1</v>
      </c>
      <c r="W98" s="13" t="str">
        <f t="shared" ca="1" si="28"/>
        <v/>
      </c>
      <c r="X98" s="13" t="str">
        <f t="shared" si="29"/>
        <v/>
      </c>
      <c r="Y98" s="13" t="str">
        <f t="shared" ca="1" si="30"/>
        <v/>
      </c>
      <c r="Z98" s="13" t="str">
        <f t="shared" si="31"/>
        <v/>
      </c>
      <c r="AA98" s="33" t="str">
        <f t="shared" si="32"/>
        <v/>
      </c>
    </row>
    <row r="99" spans="1:27" x14ac:dyDescent="0.3">
      <c r="A99" s="22">
        <v>1963</v>
      </c>
      <c r="B99">
        <v>8</v>
      </c>
      <c r="C99" s="28" t="s">
        <v>18</v>
      </c>
      <c r="D99" t="str">
        <f t="shared" si="17"/>
        <v>19638Sum</v>
      </c>
      <c r="E99" s="25">
        <f ca="1">VLOOKUP($D99,Monthly!$B$1:$H$685,7,FALSE)</f>
        <v>1192</v>
      </c>
      <c r="F99" s="25">
        <f ca="1">VLOOKUP($D99,Monthly!$B$1:$I$685,8,FALSE)</f>
        <v>361</v>
      </c>
      <c r="G99" s="11" t="str">
        <f ca="1">IF($C99="Win",IF($E99&gt;Summary!$B$6,1,""),(IF($C99="Spr",IF($E99&gt;Summary!$B$7,1,""),(IF($C99="Sum",IF($E99&gt;Summary!$B$8,1,""),(IF($C99="Fall",IF($E99&gt;Summary!$B$9,1,""),"")))))))</f>
        <v/>
      </c>
      <c r="H99" s="13">
        <f ca="1">IF($C99="Win",IF($F99&gt;Summary!$C$6,1,""),(IF($C99="Spr",IF($F99&gt;Summary!$C$7,1,""),(IF($C99="Sum",IF($F99&gt;Summary!$C$8,1,""),(IF($C99="Fall",IF($F99&gt;Summary!$C$9,1,""),"")))))))</f>
        <v>1</v>
      </c>
      <c r="I99" s="13" t="str">
        <f t="shared" ca="1" si="19"/>
        <v/>
      </c>
      <c r="J99" s="13" t="str">
        <f t="shared" si="20"/>
        <v/>
      </c>
      <c r="K99" s="13" t="str">
        <f t="shared" si="21"/>
        <v/>
      </c>
      <c r="L99" s="13" t="str">
        <f t="shared" ca="1" si="22"/>
        <v/>
      </c>
      <c r="M99" s="33" t="str">
        <f t="shared" si="23"/>
        <v/>
      </c>
      <c r="N99" s="13" t="str">
        <f ca="1">IF($C99="Win",IF($E99&gt;Summary!$H$6,1,""),(IF($C99="Spr",IF($E99&gt;Summary!$H$7,1,""),(IF($C99="Sum",IF($E99&gt;Summary!$H$8,1,""),(IF($C99="Fall",IF($E99&gt;Summary!$H$9,1,""),"")))))))</f>
        <v/>
      </c>
      <c r="O99" s="13">
        <f ca="1">IF($C99="Win",IF($F99&gt;Summary!$I$6,1,""),(IF($C99="Spr",IF($F99&gt;Summary!$I$7,1,""),(IF($C99="Sum",IF($F99&gt;Summary!$I$8,1,""),(IF($C99="Fall",IF($F99&gt;Summary!$I$9,1,""),"")))))))</f>
        <v>1</v>
      </c>
      <c r="P99" s="13" t="str">
        <f t="shared" ca="1" si="18"/>
        <v/>
      </c>
      <c r="Q99" s="13" t="str">
        <f t="shared" si="24"/>
        <v/>
      </c>
      <c r="R99" s="13" t="str">
        <f t="shared" si="25"/>
        <v/>
      </c>
      <c r="S99" s="13" t="str">
        <f t="shared" ca="1" si="26"/>
        <v/>
      </c>
      <c r="T99" s="33" t="str">
        <f t="shared" si="27"/>
        <v/>
      </c>
      <c r="U99" s="11" t="str">
        <f ca="1">IF($C99="Win",IF($E99&gt;Summary!$N$6,1,""),(IF($C99="Spr",IF($E99&gt;Summary!$N$7,1,""),(IF($C99="Sum",IF($E99&gt;Summary!$N$8,1,""),(IF($C99="Fall",IF($E99&gt;Summary!$N$9,1,""),"")))))))</f>
        <v/>
      </c>
      <c r="V99" s="13">
        <f ca="1">IF($C99="Win",IF($F99&gt;Summary!$O$6,1,""),(IF($C99="Spr",IF($F99&gt;Summary!$O$7,1,""),(IF($C99="Sum",IF($F99&gt;Summary!$O$8,1,""),(IF($C99="Fall",IF($F99&gt;Summary!$O$9,1,""),"")))))))</f>
        <v>1</v>
      </c>
      <c r="W99" s="13" t="str">
        <f t="shared" ca="1" si="28"/>
        <v/>
      </c>
      <c r="X99" s="13" t="str">
        <f t="shared" si="29"/>
        <v/>
      </c>
      <c r="Y99" s="13" t="str">
        <f t="shared" si="30"/>
        <v/>
      </c>
      <c r="Z99" s="13" t="str">
        <f t="shared" ca="1" si="31"/>
        <v/>
      </c>
      <c r="AA99" s="33" t="str">
        <f t="shared" si="32"/>
        <v/>
      </c>
    </row>
    <row r="100" spans="1:27" x14ac:dyDescent="0.3">
      <c r="A100" s="23">
        <v>1963</v>
      </c>
      <c r="B100">
        <v>11</v>
      </c>
      <c r="C100" s="28" t="s">
        <v>6</v>
      </c>
      <c r="D100" t="str">
        <f t="shared" si="17"/>
        <v>196311Fall</v>
      </c>
      <c r="E100" s="25">
        <f ca="1">VLOOKUP($D100,Monthly!$B$1:$H$685,7,FALSE)</f>
        <v>934</v>
      </c>
      <c r="F100" s="25">
        <f ca="1">VLOOKUP($D100,Monthly!$B$1:$I$685,8,FALSE)</f>
        <v>261</v>
      </c>
      <c r="G100" s="11">
        <f ca="1">IF($C100="Win",IF($E100&gt;Summary!$B$6,1,""),(IF($C100="Spr",IF($E100&gt;Summary!$B$7,1,""),(IF($C100="Sum",IF($E100&gt;Summary!$B$8,1,""),(IF($C100="Fall",IF($E100&gt;Summary!$B$9,1,""),"")))))))</f>
        <v>1</v>
      </c>
      <c r="H100" s="13">
        <f ca="1">IF($C100="Win",IF($F100&gt;Summary!$C$6,1,""),(IF($C100="Spr",IF($F100&gt;Summary!$C$7,1,""),(IF($C100="Sum",IF($F100&gt;Summary!$C$8,1,""),(IF($C100="Fall",IF($F100&gt;Summary!$C$9,1,""),"")))))))</f>
        <v>1</v>
      </c>
      <c r="I100" s="13">
        <f t="shared" ca="1" si="19"/>
        <v>1</v>
      </c>
      <c r="J100" s="13" t="str">
        <f t="shared" si="20"/>
        <v/>
      </c>
      <c r="K100" s="13" t="str">
        <f t="shared" si="21"/>
        <v/>
      </c>
      <c r="L100" s="13" t="str">
        <f t="shared" si="22"/>
        <v/>
      </c>
      <c r="M100" s="33">
        <f t="shared" ca="1" si="23"/>
        <v>1</v>
      </c>
      <c r="N100" s="13">
        <f ca="1">IF($C100="Win",IF($E100&gt;Summary!$H$6,1,""),(IF($C100="Spr",IF($E100&gt;Summary!$H$7,1,""),(IF($C100="Sum",IF($E100&gt;Summary!$H$8,1,""),(IF($C100="Fall",IF($E100&gt;Summary!$H$9,1,""),"")))))))</f>
        <v>1</v>
      </c>
      <c r="O100" s="13">
        <f ca="1">IF($C100="Win",IF($F100&gt;Summary!$I$6,1,""),(IF($C100="Spr",IF($F100&gt;Summary!$I$7,1,""),(IF($C100="Sum",IF($F100&gt;Summary!$I$8,1,""),(IF($C100="Fall",IF($F100&gt;Summary!$I$9,1,""),"")))))))</f>
        <v>1</v>
      </c>
      <c r="P100" s="13">
        <f t="shared" ca="1" si="18"/>
        <v>1</v>
      </c>
      <c r="Q100" s="13" t="str">
        <f t="shared" si="24"/>
        <v/>
      </c>
      <c r="R100" s="13" t="str">
        <f t="shared" si="25"/>
        <v/>
      </c>
      <c r="S100" s="13" t="str">
        <f t="shared" si="26"/>
        <v/>
      </c>
      <c r="T100" s="33">
        <f t="shared" ca="1" si="27"/>
        <v>1</v>
      </c>
      <c r="U100" s="11">
        <f ca="1">IF($C100="Win",IF($E100&gt;Summary!$N$6,1,""),(IF($C100="Spr",IF($E100&gt;Summary!$N$7,1,""),(IF($C100="Sum",IF($E100&gt;Summary!$N$8,1,""),(IF($C100="Fall",IF($E100&gt;Summary!$N$9,1,""),"")))))))</f>
        <v>1</v>
      </c>
      <c r="V100" s="13">
        <f ca="1">IF($C100="Win",IF($F100&gt;Summary!$O$6,1,""),(IF($C100="Spr",IF($F100&gt;Summary!$O$7,1,""),(IF($C100="Sum",IF($F100&gt;Summary!$O$8,1,""),(IF($C100="Fall",IF($F100&gt;Summary!$O$9,1,""),"")))))))</f>
        <v>1</v>
      </c>
      <c r="W100" s="13">
        <f t="shared" ca="1" si="28"/>
        <v>1</v>
      </c>
      <c r="X100" s="13" t="str">
        <f t="shared" si="29"/>
        <v/>
      </c>
      <c r="Y100" s="13" t="str">
        <f t="shared" si="30"/>
        <v/>
      </c>
      <c r="Z100" s="13" t="str">
        <f t="shared" si="31"/>
        <v/>
      </c>
      <c r="AA100" s="33">
        <f t="shared" ca="1" si="32"/>
        <v>1</v>
      </c>
    </row>
    <row r="101" spans="1:27" x14ac:dyDescent="0.3">
      <c r="A101" s="22">
        <v>1964</v>
      </c>
      <c r="B101">
        <v>2</v>
      </c>
      <c r="C101" s="1" t="s">
        <v>16</v>
      </c>
      <c r="D101" t="str">
        <f t="shared" si="17"/>
        <v>19642Win</v>
      </c>
      <c r="E101" s="25">
        <f ca="1">VLOOKUP($D101,Monthly!$B$1:$H$685,7,FALSE)</f>
        <v>9284</v>
      </c>
      <c r="F101" s="25">
        <f ca="1">VLOOKUP($D101,Monthly!$B$1:$I$685,8,FALSE)</f>
        <v>2605</v>
      </c>
      <c r="G101" s="11" t="str">
        <f ca="1">IF($C101="Win",IF($E101&gt;Summary!$B$6,1,""),(IF($C101="Spr",IF($E101&gt;Summary!$B$7,1,""),(IF($C101="Sum",IF($E101&gt;Summary!$B$8,1,""),(IF($C101="Fall",IF($E101&gt;Summary!$B$9,1,""),"")))))))</f>
        <v/>
      </c>
      <c r="H101" s="13">
        <f ca="1">IF($C101="Win",IF($F101&gt;Summary!$C$6,1,""),(IF($C101="Spr",IF($F101&gt;Summary!$C$7,1,""),(IF($C101="Sum",IF($F101&gt;Summary!$C$8,1,""),(IF($C101="Fall",IF($F101&gt;Summary!$C$9,1,""),"")))))))</f>
        <v>1</v>
      </c>
      <c r="I101" s="13" t="str">
        <f t="shared" ca="1" si="19"/>
        <v/>
      </c>
      <c r="J101" s="13" t="str">
        <f t="shared" ca="1" si="20"/>
        <v/>
      </c>
      <c r="K101" s="13" t="str">
        <f t="shared" si="21"/>
        <v/>
      </c>
      <c r="L101" s="13" t="str">
        <f t="shared" si="22"/>
        <v/>
      </c>
      <c r="M101" s="33" t="str">
        <f t="shared" si="23"/>
        <v/>
      </c>
      <c r="N101" s="13" t="str">
        <f ca="1">IF($C101="Win",IF($E101&gt;Summary!$H$6,1,""),(IF($C101="Spr",IF($E101&gt;Summary!$H$7,1,""),(IF($C101="Sum",IF($E101&gt;Summary!$H$8,1,""),(IF($C101="Fall",IF($E101&gt;Summary!$H$9,1,""),"")))))))</f>
        <v/>
      </c>
      <c r="O101" s="13">
        <f ca="1">IF($C101="Win",IF($F101&gt;Summary!$I$6,1,""),(IF($C101="Spr",IF($F101&gt;Summary!$I$7,1,""),(IF($C101="Sum",IF($F101&gt;Summary!$I$8,1,""),(IF($C101="Fall",IF($F101&gt;Summary!$I$9,1,""),"")))))))</f>
        <v>1</v>
      </c>
      <c r="P101" s="13" t="str">
        <f t="shared" ca="1" si="18"/>
        <v/>
      </c>
      <c r="Q101" s="13" t="str">
        <f t="shared" ca="1" si="24"/>
        <v/>
      </c>
      <c r="R101" s="13" t="str">
        <f t="shared" si="25"/>
        <v/>
      </c>
      <c r="S101" s="13" t="str">
        <f t="shared" si="26"/>
        <v/>
      </c>
      <c r="T101" s="33" t="str">
        <f t="shared" si="27"/>
        <v/>
      </c>
      <c r="U101" s="11" t="str">
        <f ca="1">IF($C101="Win",IF($E101&gt;Summary!$N$6,1,""),(IF($C101="Spr",IF($E101&gt;Summary!$N$7,1,""),(IF($C101="Sum",IF($E101&gt;Summary!$N$8,1,""),(IF($C101="Fall",IF($E101&gt;Summary!$N$9,1,""),"")))))))</f>
        <v/>
      </c>
      <c r="V101" s="13">
        <f ca="1">IF($C101="Win",IF($F101&gt;Summary!$O$6,1,""),(IF($C101="Spr",IF($F101&gt;Summary!$O$7,1,""),(IF($C101="Sum",IF($F101&gt;Summary!$O$8,1,""),(IF($C101="Fall",IF($F101&gt;Summary!$O$9,1,""),"")))))))</f>
        <v>1</v>
      </c>
      <c r="W101" s="13" t="str">
        <f t="shared" ca="1" si="28"/>
        <v/>
      </c>
      <c r="X101" s="13" t="str">
        <f t="shared" ca="1" si="29"/>
        <v/>
      </c>
      <c r="Y101" s="13" t="str">
        <f t="shared" si="30"/>
        <v/>
      </c>
      <c r="Z101" s="13" t="str">
        <f t="shared" si="31"/>
        <v/>
      </c>
      <c r="AA101" s="33" t="str">
        <f t="shared" si="32"/>
        <v/>
      </c>
    </row>
    <row r="102" spans="1:27" x14ac:dyDescent="0.3">
      <c r="A102" s="22">
        <v>1964</v>
      </c>
      <c r="B102">
        <v>5</v>
      </c>
      <c r="C102" s="1" t="s">
        <v>17</v>
      </c>
      <c r="D102" t="str">
        <f t="shared" si="17"/>
        <v>19645Spr</v>
      </c>
      <c r="E102" s="25">
        <f ca="1">VLOOKUP($D102,Monthly!$B$1:$H$685,7,FALSE)</f>
        <v>13610</v>
      </c>
      <c r="F102" s="25">
        <f ca="1">VLOOKUP($D102,Monthly!$B$1:$I$685,8,FALSE)</f>
        <v>796</v>
      </c>
      <c r="G102" s="11" t="str">
        <f ca="1">IF($C102="Win",IF($E102&gt;Summary!$B$6,1,""),(IF($C102="Spr",IF($E102&gt;Summary!$B$7,1,""),(IF($C102="Sum",IF($E102&gt;Summary!$B$8,1,""),(IF($C102="Fall",IF($E102&gt;Summary!$B$9,1,""),"")))))))</f>
        <v/>
      </c>
      <c r="H102" s="13">
        <f ca="1">IF($C102="Win",IF($F102&gt;Summary!$C$6,1,""),(IF($C102="Spr",IF($F102&gt;Summary!$C$7,1,""),(IF($C102="Sum",IF($F102&gt;Summary!$C$8,1,""),(IF($C102="Fall",IF($F102&gt;Summary!$C$9,1,""),"")))))))</f>
        <v>1</v>
      </c>
      <c r="I102" s="13" t="str">
        <f t="shared" ca="1" si="19"/>
        <v/>
      </c>
      <c r="J102" s="13" t="str">
        <f t="shared" si="20"/>
        <v/>
      </c>
      <c r="K102" s="13" t="str">
        <f t="shared" ca="1" si="21"/>
        <v/>
      </c>
      <c r="L102" s="13" t="str">
        <f t="shared" si="22"/>
        <v/>
      </c>
      <c r="M102" s="33" t="str">
        <f t="shared" si="23"/>
        <v/>
      </c>
      <c r="N102" s="13" t="str">
        <f ca="1">IF($C102="Win",IF($E102&gt;Summary!$H$6,1,""),(IF($C102="Spr",IF($E102&gt;Summary!$H$7,1,""),(IF($C102="Sum",IF($E102&gt;Summary!$H$8,1,""),(IF($C102="Fall",IF($E102&gt;Summary!$H$9,1,""),"")))))))</f>
        <v/>
      </c>
      <c r="O102" s="13">
        <f ca="1">IF($C102="Win",IF($F102&gt;Summary!$I$6,1,""),(IF($C102="Spr",IF($F102&gt;Summary!$I$7,1,""),(IF($C102="Sum",IF($F102&gt;Summary!$I$8,1,""),(IF($C102="Fall",IF($F102&gt;Summary!$I$9,1,""),"")))))))</f>
        <v>1</v>
      </c>
      <c r="P102" s="13" t="str">
        <f t="shared" ca="1" si="18"/>
        <v/>
      </c>
      <c r="Q102" s="13" t="str">
        <f t="shared" si="24"/>
        <v/>
      </c>
      <c r="R102" s="13" t="str">
        <f t="shared" ca="1" si="25"/>
        <v/>
      </c>
      <c r="S102" s="13" t="str">
        <f t="shared" si="26"/>
        <v/>
      </c>
      <c r="T102" s="33" t="str">
        <f t="shared" si="27"/>
        <v/>
      </c>
      <c r="U102" s="11" t="str">
        <f ca="1">IF($C102="Win",IF($E102&gt;Summary!$N$6,1,""),(IF($C102="Spr",IF($E102&gt;Summary!$N$7,1,""),(IF($C102="Sum",IF($E102&gt;Summary!$N$8,1,""),(IF($C102="Fall",IF($E102&gt;Summary!$N$9,1,""),"")))))))</f>
        <v/>
      </c>
      <c r="V102" s="13">
        <f ca="1">IF($C102="Win",IF($F102&gt;Summary!$O$6,1,""),(IF($C102="Spr",IF($F102&gt;Summary!$O$7,1,""),(IF($C102="Sum",IF($F102&gt;Summary!$O$8,1,""),(IF($C102="Fall",IF($F102&gt;Summary!$O$9,1,""),"")))))))</f>
        <v>1</v>
      </c>
      <c r="W102" s="13" t="str">
        <f t="shared" ca="1" si="28"/>
        <v/>
      </c>
      <c r="X102" s="13" t="str">
        <f t="shared" si="29"/>
        <v/>
      </c>
      <c r="Y102" s="13" t="str">
        <f t="shared" ca="1" si="30"/>
        <v/>
      </c>
      <c r="Z102" s="13" t="str">
        <f t="shared" si="31"/>
        <v/>
      </c>
      <c r="AA102" s="33" t="str">
        <f t="shared" si="32"/>
        <v/>
      </c>
    </row>
    <row r="103" spans="1:27" x14ac:dyDescent="0.3">
      <c r="A103" s="22">
        <v>1964</v>
      </c>
      <c r="B103">
        <v>8</v>
      </c>
      <c r="C103" s="28" t="s">
        <v>18</v>
      </c>
      <c r="D103" t="str">
        <f t="shared" si="17"/>
        <v>19648Sum</v>
      </c>
      <c r="E103" s="25">
        <f ca="1">VLOOKUP($D103,Monthly!$B$1:$H$685,7,FALSE)</f>
        <v>1374</v>
      </c>
      <c r="F103" s="25">
        <f ca="1">VLOOKUP($D103,Monthly!$B$1:$I$685,8,FALSE)</f>
        <v>357</v>
      </c>
      <c r="G103" s="11" t="str">
        <f ca="1">IF($C103="Win",IF($E103&gt;Summary!$B$6,1,""),(IF($C103="Spr",IF($E103&gt;Summary!$B$7,1,""),(IF($C103="Sum",IF($E103&gt;Summary!$B$8,1,""),(IF($C103="Fall",IF($E103&gt;Summary!$B$9,1,""),"")))))))</f>
        <v/>
      </c>
      <c r="H103" s="13">
        <f ca="1">IF($C103="Win",IF($F103&gt;Summary!$C$6,1,""),(IF($C103="Spr",IF($F103&gt;Summary!$C$7,1,""),(IF($C103="Sum",IF($F103&gt;Summary!$C$8,1,""),(IF($C103="Fall",IF($F103&gt;Summary!$C$9,1,""),"")))))))</f>
        <v>1</v>
      </c>
      <c r="I103" s="13" t="str">
        <f t="shared" ca="1" si="19"/>
        <v/>
      </c>
      <c r="J103" s="13" t="str">
        <f t="shared" si="20"/>
        <v/>
      </c>
      <c r="K103" s="13" t="str">
        <f t="shared" si="21"/>
        <v/>
      </c>
      <c r="L103" s="13" t="str">
        <f t="shared" ca="1" si="22"/>
        <v/>
      </c>
      <c r="M103" s="33" t="str">
        <f t="shared" si="23"/>
        <v/>
      </c>
      <c r="N103" s="13" t="str">
        <f ca="1">IF($C103="Win",IF($E103&gt;Summary!$H$6,1,""),(IF($C103="Spr",IF($E103&gt;Summary!$H$7,1,""),(IF($C103="Sum",IF($E103&gt;Summary!$H$8,1,""),(IF($C103="Fall",IF($E103&gt;Summary!$H$9,1,""),"")))))))</f>
        <v/>
      </c>
      <c r="O103" s="13">
        <f ca="1">IF($C103="Win",IF($F103&gt;Summary!$I$6,1,""),(IF($C103="Spr",IF($F103&gt;Summary!$I$7,1,""),(IF($C103="Sum",IF($F103&gt;Summary!$I$8,1,""),(IF($C103="Fall",IF($F103&gt;Summary!$I$9,1,""),"")))))))</f>
        <v>1</v>
      </c>
      <c r="P103" s="13" t="str">
        <f t="shared" ca="1" si="18"/>
        <v/>
      </c>
      <c r="Q103" s="13" t="str">
        <f t="shared" si="24"/>
        <v/>
      </c>
      <c r="R103" s="13" t="str">
        <f t="shared" si="25"/>
        <v/>
      </c>
      <c r="S103" s="13" t="str">
        <f t="shared" ca="1" si="26"/>
        <v/>
      </c>
      <c r="T103" s="33" t="str">
        <f t="shared" si="27"/>
        <v/>
      </c>
      <c r="U103" s="11" t="str">
        <f ca="1">IF($C103="Win",IF($E103&gt;Summary!$N$6,1,""),(IF($C103="Spr",IF($E103&gt;Summary!$N$7,1,""),(IF($C103="Sum",IF($E103&gt;Summary!$N$8,1,""),(IF($C103="Fall",IF($E103&gt;Summary!$N$9,1,""),"")))))))</f>
        <v/>
      </c>
      <c r="V103" s="13">
        <f ca="1">IF($C103="Win",IF($F103&gt;Summary!$O$6,1,""),(IF($C103="Spr",IF($F103&gt;Summary!$O$7,1,""),(IF($C103="Sum",IF($F103&gt;Summary!$O$8,1,""),(IF($C103="Fall",IF($F103&gt;Summary!$O$9,1,""),"")))))))</f>
        <v>1</v>
      </c>
      <c r="W103" s="13" t="str">
        <f t="shared" ca="1" si="28"/>
        <v/>
      </c>
      <c r="X103" s="13" t="str">
        <f t="shared" si="29"/>
        <v/>
      </c>
      <c r="Y103" s="13" t="str">
        <f t="shared" si="30"/>
        <v/>
      </c>
      <c r="Z103" s="13" t="str">
        <f t="shared" ca="1" si="31"/>
        <v/>
      </c>
      <c r="AA103" s="33" t="str">
        <f t="shared" si="32"/>
        <v/>
      </c>
    </row>
    <row r="104" spans="1:27" x14ac:dyDescent="0.3">
      <c r="A104" s="23">
        <v>1964</v>
      </c>
      <c r="B104">
        <v>11</v>
      </c>
      <c r="C104" s="28" t="s">
        <v>6</v>
      </c>
      <c r="D104" t="str">
        <f t="shared" si="17"/>
        <v>196411Fall</v>
      </c>
      <c r="E104" s="25">
        <f ca="1">VLOOKUP($D104,Monthly!$B$1:$H$685,7,FALSE)</f>
        <v>3138</v>
      </c>
      <c r="F104" s="25">
        <f ca="1">VLOOKUP($D104,Monthly!$B$1:$I$685,8,FALSE)</f>
        <v>342</v>
      </c>
      <c r="G104" s="11">
        <f ca="1">IF($C104="Win",IF($E104&gt;Summary!$B$6,1,""),(IF($C104="Spr",IF($E104&gt;Summary!$B$7,1,""),(IF($C104="Sum",IF($E104&gt;Summary!$B$8,1,""),(IF($C104="Fall",IF($E104&gt;Summary!$B$9,1,""),"")))))))</f>
        <v>1</v>
      </c>
      <c r="H104" s="13">
        <f ca="1">IF($C104="Win",IF($F104&gt;Summary!$C$6,1,""),(IF($C104="Spr",IF($F104&gt;Summary!$C$7,1,""),(IF($C104="Sum",IF($F104&gt;Summary!$C$8,1,""),(IF($C104="Fall",IF($F104&gt;Summary!$C$9,1,""),"")))))))</f>
        <v>1</v>
      </c>
      <c r="I104" s="13">
        <f t="shared" ca="1" si="19"/>
        <v>1</v>
      </c>
      <c r="J104" s="13" t="str">
        <f t="shared" si="20"/>
        <v/>
      </c>
      <c r="K104" s="13" t="str">
        <f t="shared" si="21"/>
        <v/>
      </c>
      <c r="L104" s="13" t="str">
        <f t="shared" si="22"/>
        <v/>
      </c>
      <c r="M104" s="33">
        <f t="shared" ca="1" si="23"/>
        <v>1</v>
      </c>
      <c r="N104" s="13">
        <f ca="1">IF($C104="Win",IF($E104&gt;Summary!$H$6,1,""),(IF($C104="Spr",IF($E104&gt;Summary!$H$7,1,""),(IF($C104="Sum",IF($E104&gt;Summary!$H$8,1,""),(IF($C104="Fall",IF($E104&gt;Summary!$H$9,1,""),"")))))))</f>
        <v>1</v>
      </c>
      <c r="O104" s="13">
        <f ca="1">IF($C104="Win",IF($F104&gt;Summary!$I$6,1,""),(IF($C104="Spr",IF($F104&gt;Summary!$I$7,1,""),(IF($C104="Sum",IF($F104&gt;Summary!$I$8,1,""),(IF($C104="Fall",IF($F104&gt;Summary!$I$9,1,""),"")))))))</f>
        <v>1</v>
      </c>
      <c r="P104" s="13">
        <f t="shared" ca="1" si="18"/>
        <v>1</v>
      </c>
      <c r="Q104" s="13" t="str">
        <f t="shared" si="24"/>
        <v/>
      </c>
      <c r="R104" s="13" t="str">
        <f t="shared" si="25"/>
        <v/>
      </c>
      <c r="S104" s="13" t="str">
        <f t="shared" si="26"/>
        <v/>
      </c>
      <c r="T104" s="33">
        <f t="shared" ca="1" si="27"/>
        <v>1</v>
      </c>
      <c r="U104" s="11">
        <f ca="1">IF($C104="Win",IF($E104&gt;Summary!$N$6,1,""),(IF($C104="Spr",IF($E104&gt;Summary!$N$7,1,""),(IF($C104="Sum",IF($E104&gt;Summary!$N$8,1,""),(IF($C104="Fall",IF($E104&gt;Summary!$N$9,1,""),"")))))))</f>
        <v>1</v>
      </c>
      <c r="V104" s="13">
        <f ca="1">IF($C104="Win",IF($F104&gt;Summary!$O$6,1,""),(IF($C104="Spr",IF($F104&gt;Summary!$O$7,1,""),(IF($C104="Sum",IF($F104&gt;Summary!$O$8,1,""),(IF($C104="Fall",IF($F104&gt;Summary!$O$9,1,""),"")))))))</f>
        <v>1</v>
      </c>
      <c r="W104" s="13">
        <f t="shared" ca="1" si="28"/>
        <v>1</v>
      </c>
      <c r="X104" s="13" t="str">
        <f t="shared" si="29"/>
        <v/>
      </c>
      <c r="Y104" s="13" t="str">
        <f t="shared" si="30"/>
        <v/>
      </c>
      <c r="Z104" s="13" t="str">
        <f t="shared" si="31"/>
        <v/>
      </c>
      <c r="AA104" s="33">
        <f t="shared" ca="1" si="32"/>
        <v>1</v>
      </c>
    </row>
    <row r="105" spans="1:27" x14ac:dyDescent="0.3">
      <c r="A105" s="22">
        <v>1965</v>
      </c>
      <c r="B105">
        <v>2</v>
      </c>
      <c r="C105" s="1" t="s">
        <v>16</v>
      </c>
      <c r="D105" t="str">
        <f t="shared" si="17"/>
        <v>19652Win</v>
      </c>
      <c r="E105" s="25">
        <f ca="1">VLOOKUP($D105,Monthly!$B$1:$H$685,7,FALSE)</f>
        <v>21006</v>
      </c>
      <c r="F105" s="25">
        <f ca="1">VLOOKUP($D105,Monthly!$B$1:$I$685,8,FALSE)</f>
        <v>1937</v>
      </c>
      <c r="G105" s="11" t="str">
        <f ca="1">IF($C105="Win",IF($E105&gt;Summary!$B$6,1,""),(IF($C105="Spr",IF($E105&gt;Summary!$B$7,1,""),(IF($C105="Sum",IF($E105&gt;Summary!$B$8,1,""),(IF($C105="Fall",IF($E105&gt;Summary!$B$9,1,""),"")))))))</f>
        <v/>
      </c>
      <c r="H105" s="13">
        <f ca="1">IF($C105="Win",IF($F105&gt;Summary!$C$6,1,""),(IF($C105="Spr",IF($F105&gt;Summary!$C$7,1,""),(IF($C105="Sum",IF($F105&gt;Summary!$C$8,1,""),(IF($C105="Fall",IF($F105&gt;Summary!$C$9,1,""),"")))))))</f>
        <v>1</v>
      </c>
      <c r="I105" s="13" t="str">
        <f t="shared" ca="1" si="19"/>
        <v/>
      </c>
      <c r="J105" s="13" t="str">
        <f t="shared" ca="1" si="20"/>
        <v/>
      </c>
      <c r="K105" s="13" t="str">
        <f t="shared" si="21"/>
        <v/>
      </c>
      <c r="L105" s="13" t="str">
        <f t="shared" si="22"/>
        <v/>
      </c>
      <c r="M105" s="33" t="str">
        <f t="shared" si="23"/>
        <v/>
      </c>
      <c r="N105" s="13" t="str">
        <f ca="1">IF($C105="Win",IF($E105&gt;Summary!$H$6,1,""),(IF($C105="Spr",IF($E105&gt;Summary!$H$7,1,""),(IF($C105="Sum",IF($E105&gt;Summary!$H$8,1,""),(IF($C105="Fall",IF($E105&gt;Summary!$H$9,1,""),"")))))))</f>
        <v/>
      </c>
      <c r="O105" s="13">
        <f ca="1">IF($C105="Win",IF($F105&gt;Summary!$I$6,1,""),(IF($C105="Spr",IF($F105&gt;Summary!$I$7,1,""),(IF($C105="Sum",IF($F105&gt;Summary!$I$8,1,""),(IF($C105="Fall",IF($F105&gt;Summary!$I$9,1,""),"")))))))</f>
        <v>1</v>
      </c>
      <c r="P105" s="13" t="str">
        <f t="shared" ca="1" si="18"/>
        <v/>
      </c>
      <c r="Q105" s="13" t="str">
        <f t="shared" ca="1" si="24"/>
        <v/>
      </c>
      <c r="R105" s="13" t="str">
        <f t="shared" si="25"/>
        <v/>
      </c>
      <c r="S105" s="13" t="str">
        <f t="shared" si="26"/>
        <v/>
      </c>
      <c r="T105" s="33" t="str">
        <f t="shared" si="27"/>
        <v/>
      </c>
      <c r="U105" s="11" t="str">
        <f ca="1">IF($C105="Win",IF($E105&gt;Summary!$N$6,1,""),(IF($C105="Spr",IF($E105&gt;Summary!$N$7,1,""),(IF($C105="Sum",IF($E105&gt;Summary!$N$8,1,""),(IF($C105="Fall",IF($E105&gt;Summary!$N$9,1,""),"")))))))</f>
        <v/>
      </c>
      <c r="V105" s="13">
        <f ca="1">IF($C105="Win",IF($F105&gt;Summary!$O$6,1,""),(IF($C105="Spr",IF($F105&gt;Summary!$O$7,1,""),(IF($C105="Sum",IF($F105&gt;Summary!$O$8,1,""),(IF($C105="Fall",IF($F105&gt;Summary!$O$9,1,""),"")))))))</f>
        <v>1</v>
      </c>
      <c r="W105" s="13" t="str">
        <f t="shared" ca="1" si="28"/>
        <v/>
      </c>
      <c r="X105" s="13" t="str">
        <f t="shared" ca="1" si="29"/>
        <v/>
      </c>
      <c r="Y105" s="13" t="str">
        <f t="shared" si="30"/>
        <v/>
      </c>
      <c r="Z105" s="13" t="str">
        <f t="shared" si="31"/>
        <v/>
      </c>
      <c r="AA105" s="33" t="str">
        <f t="shared" si="32"/>
        <v/>
      </c>
    </row>
    <row r="106" spans="1:27" x14ac:dyDescent="0.3">
      <c r="A106" s="22">
        <v>1965</v>
      </c>
      <c r="B106">
        <v>5</v>
      </c>
      <c r="C106" s="1" t="s">
        <v>17</v>
      </c>
      <c r="D106" t="str">
        <f t="shared" si="17"/>
        <v>19655Spr</v>
      </c>
      <c r="E106" s="25">
        <f ca="1">VLOOKUP($D106,Monthly!$B$1:$H$685,7,FALSE)</f>
        <v>322476</v>
      </c>
      <c r="F106" s="25">
        <f ca="1">VLOOKUP($D106,Monthly!$B$1:$I$685,8,FALSE)</f>
        <v>515</v>
      </c>
      <c r="G106" s="11" t="str">
        <f ca="1">IF($C106="Win",IF($E106&gt;Summary!$B$6,1,""),(IF($C106="Spr",IF($E106&gt;Summary!$B$7,1,""),(IF($C106="Sum",IF($E106&gt;Summary!$B$8,1,""),(IF($C106="Fall",IF($E106&gt;Summary!$B$9,1,""),"")))))))</f>
        <v/>
      </c>
      <c r="H106" s="13">
        <f ca="1">IF($C106="Win",IF($F106&gt;Summary!$C$6,1,""),(IF($C106="Spr",IF($F106&gt;Summary!$C$7,1,""),(IF($C106="Sum",IF($F106&gt;Summary!$C$8,1,""),(IF($C106="Fall",IF($F106&gt;Summary!$C$9,1,""),"")))))))</f>
        <v>1</v>
      </c>
      <c r="I106" s="13" t="str">
        <f t="shared" ca="1" si="19"/>
        <v/>
      </c>
      <c r="J106" s="13" t="str">
        <f t="shared" si="20"/>
        <v/>
      </c>
      <c r="K106" s="13" t="str">
        <f t="shared" ca="1" si="21"/>
        <v/>
      </c>
      <c r="L106" s="13" t="str">
        <f t="shared" si="22"/>
        <v/>
      </c>
      <c r="M106" s="33" t="str">
        <f t="shared" si="23"/>
        <v/>
      </c>
      <c r="N106" s="13" t="str">
        <f ca="1">IF($C106="Win",IF($E106&gt;Summary!$H$6,1,""),(IF($C106="Spr",IF($E106&gt;Summary!$H$7,1,""),(IF($C106="Sum",IF($E106&gt;Summary!$H$8,1,""),(IF($C106="Fall",IF($E106&gt;Summary!$H$9,1,""),"")))))))</f>
        <v/>
      </c>
      <c r="O106" s="13">
        <f ca="1">IF($C106="Win",IF($F106&gt;Summary!$I$6,1,""),(IF($C106="Spr",IF($F106&gt;Summary!$I$7,1,""),(IF($C106="Sum",IF($F106&gt;Summary!$I$8,1,""),(IF($C106="Fall",IF($F106&gt;Summary!$I$9,1,""),"")))))))</f>
        <v>1</v>
      </c>
      <c r="P106" s="13" t="str">
        <f t="shared" ca="1" si="18"/>
        <v/>
      </c>
      <c r="Q106" s="13" t="str">
        <f t="shared" si="24"/>
        <v/>
      </c>
      <c r="R106" s="13" t="str">
        <f t="shared" ca="1" si="25"/>
        <v/>
      </c>
      <c r="S106" s="13" t="str">
        <f t="shared" si="26"/>
        <v/>
      </c>
      <c r="T106" s="33" t="str">
        <f t="shared" si="27"/>
        <v/>
      </c>
      <c r="U106" s="11" t="str">
        <f ca="1">IF($C106="Win",IF($E106&gt;Summary!$N$6,1,""),(IF($C106="Spr",IF($E106&gt;Summary!$N$7,1,""),(IF($C106="Sum",IF($E106&gt;Summary!$N$8,1,""),(IF($C106="Fall",IF($E106&gt;Summary!$N$9,1,""),"")))))))</f>
        <v/>
      </c>
      <c r="V106" s="13">
        <f ca="1">IF($C106="Win",IF($F106&gt;Summary!$O$6,1,""),(IF($C106="Spr",IF($F106&gt;Summary!$O$7,1,""),(IF($C106="Sum",IF($F106&gt;Summary!$O$8,1,""),(IF($C106="Fall",IF($F106&gt;Summary!$O$9,1,""),"")))))))</f>
        <v>1</v>
      </c>
      <c r="W106" s="13" t="str">
        <f t="shared" ca="1" si="28"/>
        <v/>
      </c>
      <c r="X106" s="13" t="str">
        <f t="shared" si="29"/>
        <v/>
      </c>
      <c r="Y106" s="13" t="str">
        <f t="shared" ca="1" si="30"/>
        <v/>
      </c>
      <c r="Z106" s="13" t="str">
        <f t="shared" si="31"/>
        <v/>
      </c>
      <c r="AA106" s="33" t="str">
        <f t="shared" si="32"/>
        <v/>
      </c>
    </row>
    <row r="107" spans="1:27" x14ac:dyDescent="0.3">
      <c r="A107" s="22">
        <v>1965</v>
      </c>
      <c r="B107">
        <v>8</v>
      </c>
      <c r="C107" s="28" t="s">
        <v>18</v>
      </c>
      <c r="D107" t="str">
        <f t="shared" si="17"/>
        <v>19658Sum</v>
      </c>
      <c r="E107" s="25">
        <f ca="1">VLOOKUP($D107,Monthly!$B$1:$H$685,7,FALSE)</f>
        <v>427316</v>
      </c>
      <c r="F107" s="25">
        <f ca="1">VLOOKUP($D107,Monthly!$B$1:$I$685,8,FALSE)</f>
        <v>365</v>
      </c>
      <c r="G107" s="11">
        <f ca="1">IF($C107="Win",IF($E107&gt;Summary!$B$6,1,""),(IF($C107="Spr",IF($E107&gt;Summary!$B$7,1,""),(IF($C107="Sum",IF($E107&gt;Summary!$B$8,1,""),(IF($C107="Fall",IF($E107&gt;Summary!$B$9,1,""),"")))))))</f>
        <v>1</v>
      </c>
      <c r="H107" s="13">
        <f ca="1">IF($C107="Win",IF($F107&gt;Summary!$C$6,1,""),(IF($C107="Spr",IF($F107&gt;Summary!$C$7,1,""),(IF($C107="Sum",IF($F107&gt;Summary!$C$8,1,""),(IF($C107="Fall",IF($F107&gt;Summary!$C$9,1,""),"")))))))</f>
        <v>1</v>
      </c>
      <c r="I107" s="13">
        <f t="shared" ca="1" si="19"/>
        <v>1</v>
      </c>
      <c r="J107" s="13" t="str">
        <f t="shared" si="20"/>
        <v/>
      </c>
      <c r="K107" s="13" t="str">
        <f t="shared" si="21"/>
        <v/>
      </c>
      <c r="L107" s="13">
        <f t="shared" ca="1" si="22"/>
        <v>1</v>
      </c>
      <c r="M107" s="33" t="str">
        <f t="shared" si="23"/>
        <v/>
      </c>
      <c r="N107" s="13">
        <f ca="1">IF($C107="Win",IF($E107&gt;Summary!$H$6,1,""),(IF($C107="Spr",IF($E107&gt;Summary!$H$7,1,""),(IF($C107="Sum",IF($E107&gt;Summary!$H$8,1,""),(IF($C107="Fall",IF($E107&gt;Summary!$H$9,1,""),"")))))))</f>
        <v>1</v>
      </c>
      <c r="O107" s="13">
        <f ca="1">IF($C107="Win",IF($F107&gt;Summary!$I$6,1,""),(IF($C107="Spr",IF($F107&gt;Summary!$I$7,1,""),(IF($C107="Sum",IF($F107&gt;Summary!$I$8,1,""),(IF($C107="Fall",IF($F107&gt;Summary!$I$9,1,""),"")))))))</f>
        <v>1</v>
      </c>
      <c r="P107" s="13">
        <f t="shared" ca="1" si="18"/>
        <v>1</v>
      </c>
      <c r="Q107" s="13" t="str">
        <f t="shared" si="24"/>
        <v/>
      </c>
      <c r="R107" s="13" t="str">
        <f t="shared" si="25"/>
        <v/>
      </c>
      <c r="S107" s="13">
        <f t="shared" ca="1" si="26"/>
        <v>1</v>
      </c>
      <c r="T107" s="33" t="str">
        <f t="shared" si="27"/>
        <v/>
      </c>
      <c r="U107" s="11">
        <f ca="1">IF($C107="Win",IF($E107&gt;Summary!$N$6,1,""),(IF($C107="Spr",IF($E107&gt;Summary!$N$7,1,""),(IF($C107="Sum",IF($E107&gt;Summary!$N$8,1,""),(IF($C107="Fall",IF($E107&gt;Summary!$N$9,1,""),"")))))))</f>
        <v>1</v>
      </c>
      <c r="V107" s="13">
        <f ca="1">IF($C107="Win",IF($F107&gt;Summary!$O$6,1,""),(IF($C107="Spr",IF($F107&gt;Summary!$O$7,1,""),(IF($C107="Sum",IF($F107&gt;Summary!$O$8,1,""),(IF($C107="Fall",IF($F107&gt;Summary!$O$9,1,""),"")))))))</f>
        <v>1</v>
      </c>
      <c r="W107" s="13">
        <f t="shared" ca="1" si="28"/>
        <v>1</v>
      </c>
      <c r="X107" s="13" t="str">
        <f t="shared" si="29"/>
        <v/>
      </c>
      <c r="Y107" s="13" t="str">
        <f t="shared" si="30"/>
        <v/>
      </c>
      <c r="Z107" s="13">
        <f t="shared" ca="1" si="31"/>
        <v>1</v>
      </c>
      <c r="AA107" s="33" t="str">
        <f t="shared" si="32"/>
        <v/>
      </c>
    </row>
    <row r="108" spans="1:27" x14ac:dyDescent="0.3">
      <c r="A108" s="23">
        <v>1965</v>
      </c>
      <c r="B108">
        <v>11</v>
      </c>
      <c r="C108" s="28" t="s">
        <v>6</v>
      </c>
      <c r="D108" t="str">
        <f t="shared" si="17"/>
        <v>196511Fall</v>
      </c>
      <c r="E108" s="25">
        <f ca="1">VLOOKUP($D108,Monthly!$B$1:$H$685,7,FALSE)</f>
        <v>1381</v>
      </c>
      <c r="F108" s="25">
        <f ca="1">VLOOKUP($D108,Monthly!$B$1:$I$685,8,FALSE)</f>
        <v>316</v>
      </c>
      <c r="G108" s="11">
        <f ca="1">IF($C108="Win",IF($E108&gt;Summary!$B$6,1,""),(IF($C108="Spr",IF($E108&gt;Summary!$B$7,1,""),(IF($C108="Sum",IF($E108&gt;Summary!$B$8,1,""),(IF($C108="Fall",IF($E108&gt;Summary!$B$9,1,""),"")))))))</f>
        <v>1</v>
      </c>
      <c r="H108" s="13">
        <f ca="1">IF($C108="Win",IF($F108&gt;Summary!$C$6,1,""),(IF($C108="Spr",IF($F108&gt;Summary!$C$7,1,""),(IF($C108="Sum",IF($F108&gt;Summary!$C$8,1,""),(IF($C108="Fall",IF($F108&gt;Summary!$C$9,1,""),"")))))))</f>
        <v>1</v>
      </c>
      <c r="I108" s="13">
        <f t="shared" ca="1" si="19"/>
        <v>1</v>
      </c>
      <c r="J108" s="13" t="str">
        <f t="shared" si="20"/>
        <v/>
      </c>
      <c r="K108" s="13" t="str">
        <f t="shared" si="21"/>
        <v/>
      </c>
      <c r="L108" s="13" t="str">
        <f t="shared" si="22"/>
        <v/>
      </c>
      <c r="M108" s="33">
        <f t="shared" ca="1" si="23"/>
        <v>1</v>
      </c>
      <c r="N108" s="13">
        <f ca="1">IF($C108="Win",IF($E108&gt;Summary!$H$6,1,""),(IF($C108="Spr",IF($E108&gt;Summary!$H$7,1,""),(IF($C108="Sum",IF($E108&gt;Summary!$H$8,1,""),(IF($C108="Fall",IF($E108&gt;Summary!$H$9,1,""),"")))))))</f>
        <v>1</v>
      </c>
      <c r="O108" s="13">
        <f ca="1">IF($C108="Win",IF($F108&gt;Summary!$I$6,1,""),(IF($C108="Spr",IF($F108&gt;Summary!$I$7,1,""),(IF($C108="Sum",IF($F108&gt;Summary!$I$8,1,""),(IF($C108="Fall",IF($F108&gt;Summary!$I$9,1,""),"")))))))</f>
        <v>1</v>
      </c>
      <c r="P108" s="13">
        <f t="shared" ca="1" si="18"/>
        <v>1</v>
      </c>
      <c r="Q108" s="13" t="str">
        <f t="shared" si="24"/>
        <v/>
      </c>
      <c r="R108" s="13" t="str">
        <f t="shared" si="25"/>
        <v/>
      </c>
      <c r="S108" s="13" t="str">
        <f t="shared" si="26"/>
        <v/>
      </c>
      <c r="T108" s="33">
        <f t="shared" ca="1" si="27"/>
        <v>1</v>
      </c>
      <c r="U108" s="11">
        <f ca="1">IF($C108="Win",IF($E108&gt;Summary!$N$6,1,""),(IF($C108="Spr",IF($E108&gt;Summary!$N$7,1,""),(IF($C108="Sum",IF($E108&gt;Summary!$N$8,1,""),(IF($C108="Fall",IF($E108&gt;Summary!$N$9,1,""),"")))))))</f>
        <v>1</v>
      </c>
      <c r="V108" s="13">
        <f ca="1">IF($C108="Win",IF($F108&gt;Summary!$O$6,1,""),(IF($C108="Spr",IF($F108&gt;Summary!$O$7,1,""),(IF($C108="Sum",IF($F108&gt;Summary!$O$8,1,""),(IF($C108="Fall",IF($F108&gt;Summary!$O$9,1,""),"")))))))</f>
        <v>1</v>
      </c>
      <c r="W108" s="13">
        <f t="shared" ca="1" si="28"/>
        <v>1</v>
      </c>
      <c r="X108" s="13" t="str">
        <f t="shared" si="29"/>
        <v/>
      </c>
      <c r="Y108" s="13" t="str">
        <f t="shared" si="30"/>
        <v/>
      </c>
      <c r="Z108" s="13" t="str">
        <f t="shared" si="31"/>
        <v/>
      </c>
      <c r="AA108" s="33">
        <f t="shared" ca="1" si="32"/>
        <v>1</v>
      </c>
    </row>
    <row r="109" spans="1:27" x14ac:dyDescent="0.3">
      <c r="A109" s="22">
        <v>1966</v>
      </c>
      <c r="B109">
        <v>2</v>
      </c>
      <c r="C109" s="1" t="s">
        <v>16</v>
      </c>
      <c r="D109" t="str">
        <f t="shared" si="17"/>
        <v>19662Win</v>
      </c>
      <c r="E109" s="25">
        <f ca="1">VLOOKUP($D109,Monthly!$B$1:$H$685,7,FALSE)</f>
        <v>125748</v>
      </c>
      <c r="F109" s="25">
        <f ca="1">VLOOKUP($D109,Monthly!$B$1:$I$685,8,FALSE)</f>
        <v>4946</v>
      </c>
      <c r="G109" s="11" t="str">
        <f ca="1">IF($C109="Win",IF($E109&gt;Summary!$B$6,1,""),(IF($C109="Spr",IF($E109&gt;Summary!$B$7,1,""),(IF($C109="Sum",IF($E109&gt;Summary!$B$8,1,""),(IF($C109="Fall",IF($E109&gt;Summary!$B$9,1,""),"")))))))</f>
        <v/>
      </c>
      <c r="H109" s="13">
        <f ca="1">IF($C109="Win",IF($F109&gt;Summary!$C$6,1,""),(IF($C109="Spr",IF($F109&gt;Summary!$C$7,1,""),(IF($C109="Sum",IF($F109&gt;Summary!$C$8,1,""),(IF($C109="Fall",IF($F109&gt;Summary!$C$9,1,""),"")))))))</f>
        <v>1</v>
      </c>
      <c r="I109" s="13" t="str">
        <f t="shared" ca="1" si="19"/>
        <v/>
      </c>
      <c r="J109" s="13" t="str">
        <f t="shared" ca="1" si="20"/>
        <v/>
      </c>
      <c r="K109" s="13" t="str">
        <f t="shared" si="21"/>
        <v/>
      </c>
      <c r="L109" s="13" t="str">
        <f t="shared" si="22"/>
        <v/>
      </c>
      <c r="M109" s="33" t="str">
        <f t="shared" si="23"/>
        <v/>
      </c>
      <c r="N109" s="13" t="str">
        <f ca="1">IF($C109="Win",IF($E109&gt;Summary!$H$6,1,""),(IF($C109="Spr",IF($E109&gt;Summary!$H$7,1,""),(IF($C109="Sum",IF($E109&gt;Summary!$H$8,1,""),(IF($C109="Fall",IF($E109&gt;Summary!$H$9,1,""),"")))))))</f>
        <v/>
      </c>
      <c r="O109" s="13">
        <f ca="1">IF($C109="Win",IF($F109&gt;Summary!$I$6,1,""),(IF($C109="Spr",IF($F109&gt;Summary!$I$7,1,""),(IF($C109="Sum",IF($F109&gt;Summary!$I$8,1,""),(IF($C109="Fall",IF($F109&gt;Summary!$I$9,1,""),"")))))))</f>
        <v>1</v>
      </c>
      <c r="P109" s="13" t="str">
        <f t="shared" ca="1" si="18"/>
        <v/>
      </c>
      <c r="Q109" s="13" t="str">
        <f t="shared" ca="1" si="24"/>
        <v/>
      </c>
      <c r="R109" s="13" t="str">
        <f t="shared" si="25"/>
        <v/>
      </c>
      <c r="S109" s="13" t="str">
        <f t="shared" si="26"/>
        <v/>
      </c>
      <c r="T109" s="33" t="str">
        <f t="shared" si="27"/>
        <v/>
      </c>
      <c r="U109" s="11" t="str">
        <f ca="1">IF($C109="Win",IF($E109&gt;Summary!$N$6,1,""),(IF($C109="Spr",IF($E109&gt;Summary!$N$7,1,""),(IF($C109="Sum",IF($E109&gt;Summary!$N$8,1,""),(IF($C109="Fall",IF($E109&gt;Summary!$N$9,1,""),"")))))))</f>
        <v/>
      </c>
      <c r="V109" s="13">
        <f ca="1">IF($C109="Win",IF($F109&gt;Summary!$O$6,1,""),(IF($C109="Spr",IF($F109&gt;Summary!$O$7,1,""),(IF($C109="Sum",IF($F109&gt;Summary!$O$8,1,""),(IF($C109="Fall",IF($F109&gt;Summary!$O$9,1,""),"")))))))</f>
        <v>1</v>
      </c>
      <c r="W109" s="13" t="str">
        <f t="shared" ca="1" si="28"/>
        <v/>
      </c>
      <c r="X109" s="13" t="str">
        <f t="shared" ca="1" si="29"/>
        <v/>
      </c>
      <c r="Y109" s="13" t="str">
        <f t="shared" si="30"/>
        <v/>
      </c>
      <c r="Z109" s="13" t="str">
        <f t="shared" si="31"/>
        <v/>
      </c>
      <c r="AA109" s="33" t="str">
        <f t="shared" si="32"/>
        <v/>
      </c>
    </row>
    <row r="110" spans="1:27" x14ac:dyDescent="0.3">
      <c r="A110" s="22">
        <v>1966</v>
      </c>
      <c r="B110">
        <v>5</v>
      </c>
      <c r="C110" s="1" t="s">
        <v>17</v>
      </c>
      <c r="D110" t="str">
        <f t="shared" si="17"/>
        <v>19665Spr</v>
      </c>
      <c r="E110" s="25">
        <f ca="1">VLOOKUP($D110,Monthly!$B$1:$H$685,7,FALSE)</f>
        <v>2736725</v>
      </c>
      <c r="F110" s="25">
        <f ca="1">VLOOKUP($D110,Monthly!$B$1:$I$685,8,FALSE)</f>
        <v>33310</v>
      </c>
      <c r="G110" s="11">
        <f ca="1">IF($C110="Win",IF($E110&gt;Summary!$B$6,1,""),(IF($C110="Spr",IF($E110&gt;Summary!$B$7,1,""),(IF($C110="Sum",IF($E110&gt;Summary!$B$8,1,""),(IF($C110="Fall",IF($E110&gt;Summary!$B$9,1,""),"")))))))</f>
        <v>1</v>
      </c>
      <c r="H110" s="13">
        <f ca="1">IF($C110="Win",IF($F110&gt;Summary!$C$6,1,""),(IF($C110="Spr",IF($F110&gt;Summary!$C$7,1,""),(IF($C110="Sum",IF($F110&gt;Summary!$C$8,1,""),(IF($C110="Fall",IF($F110&gt;Summary!$C$9,1,""),"")))))))</f>
        <v>1</v>
      </c>
      <c r="I110" s="13">
        <f t="shared" ca="1" si="19"/>
        <v>1</v>
      </c>
      <c r="J110" s="13" t="str">
        <f t="shared" si="20"/>
        <v/>
      </c>
      <c r="K110" s="13">
        <f t="shared" ca="1" si="21"/>
        <v>1</v>
      </c>
      <c r="L110" s="13" t="str">
        <f t="shared" si="22"/>
        <v/>
      </c>
      <c r="M110" s="33" t="str">
        <f t="shared" si="23"/>
        <v/>
      </c>
      <c r="N110" s="13">
        <f ca="1">IF($C110="Win",IF($E110&gt;Summary!$H$6,1,""),(IF($C110="Spr",IF($E110&gt;Summary!$H$7,1,""),(IF($C110="Sum",IF($E110&gt;Summary!$H$8,1,""),(IF($C110="Fall",IF($E110&gt;Summary!$H$9,1,""),"")))))))</f>
        <v>1</v>
      </c>
      <c r="O110" s="13">
        <f ca="1">IF($C110="Win",IF($F110&gt;Summary!$I$6,1,""),(IF($C110="Spr",IF($F110&gt;Summary!$I$7,1,""),(IF($C110="Sum",IF($F110&gt;Summary!$I$8,1,""),(IF($C110="Fall",IF($F110&gt;Summary!$I$9,1,""),"")))))))</f>
        <v>1</v>
      </c>
      <c r="P110" s="13">
        <f t="shared" ca="1" si="18"/>
        <v>1</v>
      </c>
      <c r="Q110" s="13" t="str">
        <f t="shared" si="24"/>
        <v/>
      </c>
      <c r="R110" s="13">
        <f t="shared" ca="1" si="25"/>
        <v>1</v>
      </c>
      <c r="S110" s="13" t="str">
        <f t="shared" si="26"/>
        <v/>
      </c>
      <c r="T110" s="33" t="str">
        <f t="shared" si="27"/>
        <v/>
      </c>
      <c r="U110" s="11">
        <f ca="1">IF($C110="Win",IF($E110&gt;Summary!$N$6,1,""),(IF($C110="Spr",IF($E110&gt;Summary!$N$7,1,""),(IF($C110="Sum",IF($E110&gt;Summary!$N$8,1,""),(IF($C110="Fall",IF($E110&gt;Summary!$N$9,1,""),"")))))))</f>
        <v>1</v>
      </c>
      <c r="V110" s="13">
        <f ca="1">IF($C110="Win",IF($F110&gt;Summary!$O$6,1,""),(IF($C110="Spr",IF($F110&gt;Summary!$O$7,1,""),(IF($C110="Sum",IF($F110&gt;Summary!$O$8,1,""),(IF($C110="Fall",IF($F110&gt;Summary!$O$9,1,""),"")))))))</f>
        <v>1</v>
      </c>
      <c r="W110" s="13">
        <f t="shared" ca="1" si="28"/>
        <v>1</v>
      </c>
      <c r="X110" s="13" t="str">
        <f t="shared" si="29"/>
        <v/>
      </c>
      <c r="Y110" s="13">
        <f t="shared" ca="1" si="30"/>
        <v>1</v>
      </c>
      <c r="Z110" s="13" t="str">
        <f t="shared" si="31"/>
        <v/>
      </c>
      <c r="AA110" s="33" t="str">
        <f t="shared" si="32"/>
        <v/>
      </c>
    </row>
    <row r="111" spans="1:27" x14ac:dyDescent="0.3">
      <c r="A111" s="22">
        <v>1966</v>
      </c>
      <c r="B111">
        <v>8</v>
      </c>
      <c r="C111" s="28" t="s">
        <v>18</v>
      </c>
      <c r="D111" t="str">
        <f t="shared" si="17"/>
        <v>19668Sum</v>
      </c>
      <c r="E111" s="25">
        <f ca="1">VLOOKUP($D111,Monthly!$B$1:$H$685,7,FALSE)</f>
        <v>51845</v>
      </c>
      <c r="F111" s="25">
        <f ca="1">VLOOKUP($D111,Monthly!$B$1:$I$685,8,FALSE)</f>
        <v>373</v>
      </c>
      <c r="G111" s="11" t="str">
        <f ca="1">IF($C111="Win",IF($E111&gt;Summary!$B$6,1,""),(IF($C111="Spr",IF($E111&gt;Summary!$B$7,1,""),(IF($C111="Sum",IF($E111&gt;Summary!$B$8,1,""),(IF($C111="Fall",IF($E111&gt;Summary!$B$9,1,""),"")))))))</f>
        <v/>
      </c>
      <c r="H111" s="13">
        <f ca="1">IF($C111="Win",IF($F111&gt;Summary!$C$6,1,""),(IF($C111="Spr",IF($F111&gt;Summary!$C$7,1,""),(IF($C111="Sum",IF($F111&gt;Summary!$C$8,1,""),(IF($C111="Fall",IF($F111&gt;Summary!$C$9,1,""),"")))))))</f>
        <v>1</v>
      </c>
      <c r="I111" s="13" t="str">
        <f t="shared" ca="1" si="19"/>
        <v/>
      </c>
      <c r="J111" s="13" t="str">
        <f t="shared" si="20"/>
        <v/>
      </c>
      <c r="K111" s="13" t="str">
        <f t="shared" si="21"/>
        <v/>
      </c>
      <c r="L111" s="13" t="str">
        <f t="shared" ca="1" si="22"/>
        <v/>
      </c>
      <c r="M111" s="33" t="str">
        <f t="shared" si="23"/>
        <v/>
      </c>
      <c r="N111" s="13" t="str">
        <f ca="1">IF($C111="Win",IF($E111&gt;Summary!$H$6,1,""),(IF($C111="Spr",IF($E111&gt;Summary!$H$7,1,""),(IF($C111="Sum",IF($E111&gt;Summary!$H$8,1,""),(IF($C111="Fall",IF($E111&gt;Summary!$H$9,1,""),"")))))))</f>
        <v/>
      </c>
      <c r="O111" s="13">
        <f ca="1">IF($C111="Win",IF($F111&gt;Summary!$I$6,1,""),(IF($C111="Spr",IF($F111&gt;Summary!$I$7,1,""),(IF($C111="Sum",IF($F111&gt;Summary!$I$8,1,""),(IF($C111="Fall",IF($F111&gt;Summary!$I$9,1,""),"")))))))</f>
        <v>1</v>
      </c>
      <c r="P111" s="13" t="str">
        <f t="shared" ca="1" si="18"/>
        <v/>
      </c>
      <c r="Q111" s="13" t="str">
        <f t="shared" si="24"/>
        <v/>
      </c>
      <c r="R111" s="13" t="str">
        <f t="shared" si="25"/>
        <v/>
      </c>
      <c r="S111" s="13" t="str">
        <f t="shared" ca="1" si="26"/>
        <v/>
      </c>
      <c r="T111" s="33" t="str">
        <f t="shared" si="27"/>
        <v/>
      </c>
      <c r="U111" s="11" t="str">
        <f ca="1">IF($C111="Win",IF($E111&gt;Summary!$N$6,1,""),(IF($C111="Spr",IF($E111&gt;Summary!$N$7,1,""),(IF($C111="Sum",IF($E111&gt;Summary!$N$8,1,""),(IF($C111="Fall",IF($E111&gt;Summary!$N$9,1,""),"")))))))</f>
        <v/>
      </c>
      <c r="V111" s="13">
        <f ca="1">IF($C111="Win",IF($F111&gt;Summary!$O$6,1,""),(IF($C111="Spr",IF($F111&gt;Summary!$O$7,1,""),(IF($C111="Sum",IF($F111&gt;Summary!$O$8,1,""),(IF($C111="Fall",IF($F111&gt;Summary!$O$9,1,""),"")))))))</f>
        <v>1</v>
      </c>
      <c r="W111" s="13" t="str">
        <f t="shared" ca="1" si="28"/>
        <v/>
      </c>
      <c r="X111" s="13" t="str">
        <f t="shared" si="29"/>
        <v/>
      </c>
      <c r="Y111" s="13" t="str">
        <f t="shared" si="30"/>
        <v/>
      </c>
      <c r="Z111" s="13" t="str">
        <f t="shared" ca="1" si="31"/>
        <v/>
      </c>
      <c r="AA111" s="33" t="str">
        <f t="shared" si="32"/>
        <v/>
      </c>
    </row>
    <row r="112" spans="1:27" x14ac:dyDescent="0.3">
      <c r="A112" s="23">
        <v>1966</v>
      </c>
      <c r="B112">
        <v>11</v>
      </c>
      <c r="C112" s="28" t="s">
        <v>6</v>
      </c>
      <c r="D112" t="str">
        <f t="shared" si="17"/>
        <v>196611Fall</v>
      </c>
      <c r="E112" s="25">
        <f ca="1">VLOOKUP($D112,Monthly!$B$1:$H$685,7,FALSE)</f>
        <v>1208</v>
      </c>
      <c r="F112" s="25">
        <f ca="1">VLOOKUP($D112,Monthly!$B$1:$I$685,8,FALSE)</f>
        <v>262</v>
      </c>
      <c r="G112" s="11">
        <f ca="1">IF($C112="Win",IF($E112&gt;Summary!$B$6,1,""),(IF($C112="Spr",IF($E112&gt;Summary!$B$7,1,""),(IF($C112="Sum",IF($E112&gt;Summary!$B$8,1,""),(IF($C112="Fall",IF($E112&gt;Summary!$B$9,1,""),"")))))))</f>
        <v>1</v>
      </c>
      <c r="H112" s="13">
        <f ca="1">IF($C112="Win",IF($F112&gt;Summary!$C$6,1,""),(IF($C112="Spr",IF($F112&gt;Summary!$C$7,1,""),(IF($C112="Sum",IF($F112&gt;Summary!$C$8,1,""),(IF($C112="Fall",IF($F112&gt;Summary!$C$9,1,""),"")))))))</f>
        <v>1</v>
      </c>
      <c r="I112" s="13">
        <f t="shared" ca="1" si="19"/>
        <v>1</v>
      </c>
      <c r="J112" s="13" t="str">
        <f t="shared" si="20"/>
        <v/>
      </c>
      <c r="K112" s="13" t="str">
        <f t="shared" si="21"/>
        <v/>
      </c>
      <c r="L112" s="13" t="str">
        <f t="shared" si="22"/>
        <v/>
      </c>
      <c r="M112" s="33">
        <f t="shared" ca="1" si="23"/>
        <v>1</v>
      </c>
      <c r="N112" s="13">
        <f ca="1">IF($C112="Win",IF($E112&gt;Summary!$H$6,1,""),(IF($C112="Spr",IF($E112&gt;Summary!$H$7,1,""),(IF($C112="Sum",IF($E112&gt;Summary!$H$8,1,""),(IF($C112="Fall",IF($E112&gt;Summary!$H$9,1,""),"")))))))</f>
        <v>1</v>
      </c>
      <c r="O112" s="13">
        <f ca="1">IF($C112="Win",IF($F112&gt;Summary!$I$6,1,""),(IF($C112="Spr",IF($F112&gt;Summary!$I$7,1,""),(IF($C112="Sum",IF($F112&gt;Summary!$I$8,1,""),(IF($C112="Fall",IF($F112&gt;Summary!$I$9,1,""),"")))))))</f>
        <v>1</v>
      </c>
      <c r="P112" s="13">
        <f t="shared" ca="1" si="18"/>
        <v>1</v>
      </c>
      <c r="Q112" s="13" t="str">
        <f t="shared" si="24"/>
        <v/>
      </c>
      <c r="R112" s="13" t="str">
        <f t="shared" si="25"/>
        <v/>
      </c>
      <c r="S112" s="13" t="str">
        <f t="shared" si="26"/>
        <v/>
      </c>
      <c r="T112" s="33">
        <f t="shared" ca="1" si="27"/>
        <v>1</v>
      </c>
      <c r="U112" s="11">
        <f ca="1">IF($C112="Win",IF($E112&gt;Summary!$N$6,1,""),(IF($C112="Spr",IF($E112&gt;Summary!$N$7,1,""),(IF($C112="Sum",IF($E112&gt;Summary!$N$8,1,""),(IF($C112="Fall",IF($E112&gt;Summary!$N$9,1,""),"")))))))</f>
        <v>1</v>
      </c>
      <c r="V112" s="13">
        <f ca="1">IF($C112="Win",IF($F112&gt;Summary!$O$6,1,""),(IF($C112="Spr",IF($F112&gt;Summary!$O$7,1,""),(IF($C112="Sum",IF($F112&gt;Summary!$O$8,1,""),(IF($C112="Fall",IF($F112&gt;Summary!$O$9,1,""),"")))))))</f>
        <v>1</v>
      </c>
      <c r="W112" s="13">
        <f t="shared" ca="1" si="28"/>
        <v>1</v>
      </c>
      <c r="X112" s="13" t="str">
        <f t="shared" si="29"/>
        <v/>
      </c>
      <c r="Y112" s="13" t="str">
        <f t="shared" si="30"/>
        <v/>
      </c>
      <c r="Z112" s="13" t="str">
        <f t="shared" si="31"/>
        <v/>
      </c>
      <c r="AA112" s="33">
        <f t="shared" ca="1" si="32"/>
        <v>1</v>
      </c>
    </row>
    <row r="113" spans="1:27" x14ac:dyDescent="0.3">
      <c r="A113" s="22">
        <v>1967</v>
      </c>
      <c r="B113">
        <v>2</v>
      </c>
      <c r="C113" s="1" t="s">
        <v>16</v>
      </c>
      <c r="D113" t="str">
        <f t="shared" si="17"/>
        <v>19672Win</v>
      </c>
      <c r="E113" s="25">
        <f ca="1">VLOOKUP($D113,Monthly!$B$1:$H$685,7,FALSE)</f>
        <v>955</v>
      </c>
      <c r="F113" s="25">
        <f ca="1">VLOOKUP($D113,Monthly!$B$1:$I$685,8,FALSE)</f>
        <v>298</v>
      </c>
      <c r="G113" s="11" t="str">
        <f ca="1">IF($C113="Win",IF($E113&gt;Summary!$B$6,1,""),(IF($C113="Spr",IF($E113&gt;Summary!$B$7,1,""),(IF($C113="Sum",IF($E113&gt;Summary!$B$8,1,""),(IF($C113="Fall",IF($E113&gt;Summary!$B$9,1,""),"")))))))</f>
        <v/>
      </c>
      <c r="H113" s="13">
        <f ca="1">IF($C113="Win",IF($F113&gt;Summary!$C$6,1,""),(IF($C113="Spr",IF($F113&gt;Summary!$C$7,1,""),(IF($C113="Sum",IF($F113&gt;Summary!$C$8,1,""),(IF($C113="Fall",IF($F113&gt;Summary!$C$9,1,""),"")))))))</f>
        <v>1</v>
      </c>
      <c r="I113" s="13" t="str">
        <f t="shared" ca="1" si="19"/>
        <v/>
      </c>
      <c r="J113" s="13" t="str">
        <f t="shared" ca="1" si="20"/>
        <v/>
      </c>
      <c r="K113" s="13" t="str">
        <f t="shared" si="21"/>
        <v/>
      </c>
      <c r="L113" s="13" t="str">
        <f t="shared" si="22"/>
        <v/>
      </c>
      <c r="M113" s="33" t="str">
        <f t="shared" si="23"/>
        <v/>
      </c>
      <c r="N113" s="13" t="str">
        <f ca="1">IF($C113="Win",IF($E113&gt;Summary!$H$6,1,""),(IF($C113="Spr",IF($E113&gt;Summary!$H$7,1,""),(IF($C113="Sum",IF($E113&gt;Summary!$H$8,1,""),(IF($C113="Fall",IF($E113&gt;Summary!$H$9,1,""),"")))))))</f>
        <v/>
      </c>
      <c r="O113" s="13">
        <f ca="1">IF($C113="Win",IF($F113&gt;Summary!$I$6,1,""),(IF($C113="Spr",IF($F113&gt;Summary!$I$7,1,""),(IF($C113="Sum",IF($F113&gt;Summary!$I$8,1,""),(IF($C113="Fall",IF($F113&gt;Summary!$I$9,1,""),"")))))))</f>
        <v>1</v>
      </c>
      <c r="P113" s="13" t="str">
        <f t="shared" ca="1" si="18"/>
        <v/>
      </c>
      <c r="Q113" s="13" t="str">
        <f t="shared" ca="1" si="24"/>
        <v/>
      </c>
      <c r="R113" s="13" t="str">
        <f t="shared" si="25"/>
        <v/>
      </c>
      <c r="S113" s="13" t="str">
        <f t="shared" si="26"/>
        <v/>
      </c>
      <c r="T113" s="33" t="str">
        <f t="shared" si="27"/>
        <v/>
      </c>
      <c r="U113" s="11" t="str">
        <f ca="1">IF($C113="Win",IF($E113&gt;Summary!$N$6,1,""),(IF($C113="Spr",IF($E113&gt;Summary!$N$7,1,""),(IF($C113="Sum",IF($E113&gt;Summary!$N$8,1,""),(IF($C113="Fall",IF($E113&gt;Summary!$N$9,1,""),"")))))))</f>
        <v/>
      </c>
      <c r="V113" s="13">
        <f ca="1">IF($C113="Win",IF($F113&gt;Summary!$O$6,1,""),(IF($C113="Spr",IF($F113&gt;Summary!$O$7,1,""),(IF($C113="Sum",IF($F113&gt;Summary!$O$8,1,""),(IF($C113="Fall",IF($F113&gt;Summary!$O$9,1,""),"")))))))</f>
        <v>1</v>
      </c>
      <c r="W113" s="13" t="str">
        <f t="shared" ca="1" si="28"/>
        <v/>
      </c>
      <c r="X113" s="13" t="str">
        <f t="shared" ca="1" si="29"/>
        <v/>
      </c>
      <c r="Y113" s="13" t="str">
        <f t="shared" si="30"/>
        <v/>
      </c>
      <c r="Z113" s="13" t="str">
        <f t="shared" si="31"/>
        <v/>
      </c>
      <c r="AA113" s="33" t="str">
        <f t="shared" si="32"/>
        <v/>
      </c>
    </row>
    <row r="114" spans="1:27" x14ac:dyDescent="0.3">
      <c r="A114" s="22">
        <v>1967</v>
      </c>
      <c r="B114">
        <v>5</v>
      </c>
      <c r="C114" s="1" t="s">
        <v>17</v>
      </c>
      <c r="D114" t="str">
        <f t="shared" si="17"/>
        <v>19675Spr</v>
      </c>
      <c r="E114" s="25">
        <f ca="1">VLOOKUP($D114,Monthly!$B$1:$H$685,7,FALSE)</f>
        <v>6305</v>
      </c>
      <c r="F114" s="25">
        <f ca="1">VLOOKUP($D114,Monthly!$B$1:$I$685,8,FALSE)</f>
        <v>318</v>
      </c>
      <c r="G114" s="11" t="str">
        <f ca="1">IF($C114="Win",IF($E114&gt;Summary!$B$6,1,""),(IF($C114="Spr",IF($E114&gt;Summary!$B$7,1,""),(IF($C114="Sum",IF($E114&gt;Summary!$B$8,1,""),(IF($C114="Fall",IF($E114&gt;Summary!$B$9,1,""),"")))))))</f>
        <v/>
      </c>
      <c r="H114" s="13">
        <f ca="1">IF($C114="Win",IF($F114&gt;Summary!$C$6,1,""),(IF($C114="Spr",IF($F114&gt;Summary!$C$7,1,""),(IF($C114="Sum",IF($F114&gt;Summary!$C$8,1,""),(IF($C114="Fall",IF($F114&gt;Summary!$C$9,1,""),"")))))))</f>
        <v>1</v>
      </c>
      <c r="I114" s="13" t="str">
        <f t="shared" ca="1" si="19"/>
        <v/>
      </c>
      <c r="J114" s="13" t="str">
        <f t="shared" si="20"/>
        <v/>
      </c>
      <c r="K114" s="13" t="str">
        <f t="shared" ca="1" si="21"/>
        <v/>
      </c>
      <c r="L114" s="13" t="str">
        <f t="shared" si="22"/>
        <v/>
      </c>
      <c r="M114" s="33" t="str">
        <f t="shared" si="23"/>
        <v/>
      </c>
      <c r="N114" s="13" t="str">
        <f ca="1">IF($C114="Win",IF($E114&gt;Summary!$H$6,1,""),(IF($C114="Spr",IF($E114&gt;Summary!$H$7,1,""),(IF($C114="Sum",IF($E114&gt;Summary!$H$8,1,""),(IF($C114="Fall",IF($E114&gt;Summary!$H$9,1,""),"")))))))</f>
        <v/>
      </c>
      <c r="O114" s="13">
        <f ca="1">IF($C114="Win",IF($F114&gt;Summary!$I$6,1,""),(IF($C114="Spr",IF($F114&gt;Summary!$I$7,1,""),(IF($C114="Sum",IF($F114&gt;Summary!$I$8,1,""),(IF($C114="Fall",IF($F114&gt;Summary!$I$9,1,""),"")))))))</f>
        <v>1</v>
      </c>
      <c r="P114" s="13" t="str">
        <f t="shared" ca="1" si="18"/>
        <v/>
      </c>
      <c r="Q114" s="13" t="str">
        <f t="shared" si="24"/>
        <v/>
      </c>
      <c r="R114" s="13" t="str">
        <f t="shared" ca="1" si="25"/>
        <v/>
      </c>
      <c r="S114" s="13" t="str">
        <f t="shared" si="26"/>
        <v/>
      </c>
      <c r="T114" s="33" t="str">
        <f t="shared" si="27"/>
        <v/>
      </c>
      <c r="U114" s="11" t="str">
        <f ca="1">IF($C114="Win",IF($E114&gt;Summary!$N$6,1,""),(IF($C114="Spr",IF($E114&gt;Summary!$N$7,1,""),(IF($C114="Sum",IF($E114&gt;Summary!$N$8,1,""),(IF($C114="Fall",IF($E114&gt;Summary!$N$9,1,""),"")))))))</f>
        <v/>
      </c>
      <c r="V114" s="13">
        <f ca="1">IF($C114="Win",IF($F114&gt;Summary!$O$6,1,""),(IF($C114="Spr",IF($F114&gt;Summary!$O$7,1,""),(IF($C114="Sum",IF($F114&gt;Summary!$O$8,1,""),(IF($C114="Fall",IF($F114&gt;Summary!$O$9,1,""),"")))))))</f>
        <v>1</v>
      </c>
      <c r="W114" s="13" t="str">
        <f t="shared" ca="1" si="28"/>
        <v/>
      </c>
      <c r="X114" s="13" t="str">
        <f t="shared" si="29"/>
        <v/>
      </c>
      <c r="Y114" s="13" t="str">
        <f t="shared" ca="1" si="30"/>
        <v/>
      </c>
      <c r="Z114" s="13" t="str">
        <f t="shared" si="31"/>
        <v/>
      </c>
      <c r="AA114" s="33" t="str">
        <f t="shared" si="32"/>
        <v/>
      </c>
    </row>
    <row r="115" spans="1:27" x14ac:dyDescent="0.3">
      <c r="A115" s="22">
        <v>1967</v>
      </c>
      <c r="B115">
        <v>8</v>
      </c>
      <c r="C115" s="28" t="s">
        <v>18</v>
      </c>
      <c r="D115" t="str">
        <f t="shared" si="17"/>
        <v>19678Sum</v>
      </c>
      <c r="E115" s="25">
        <f ca="1">VLOOKUP($D115,Monthly!$B$1:$H$685,7,FALSE)</f>
        <v>10305</v>
      </c>
      <c r="F115" s="25">
        <f ca="1">VLOOKUP($D115,Monthly!$B$1:$I$685,8,FALSE)</f>
        <v>351</v>
      </c>
      <c r="G115" s="11" t="str">
        <f ca="1">IF($C115="Win",IF($E115&gt;Summary!$B$6,1,""),(IF($C115="Spr",IF($E115&gt;Summary!$B$7,1,""),(IF($C115="Sum",IF($E115&gt;Summary!$B$8,1,""),(IF($C115="Fall",IF($E115&gt;Summary!$B$9,1,""),"")))))))</f>
        <v/>
      </c>
      <c r="H115" s="13">
        <f ca="1">IF($C115="Win",IF($F115&gt;Summary!$C$6,1,""),(IF($C115="Spr",IF($F115&gt;Summary!$C$7,1,""),(IF($C115="Sum",IF($F115&gt;Summary!$C$8,1,""),(IF($C115="Fall",IF($F115&gt;Summary!$C$9,1,""),"")))))))</f>
        <v>1</v>
      </c>
      <c r="I115" s="13" t="str">
        <f t="shared" ca="1" si="19"/>
        <v/>
      </c>
      <c r="J115" s="13" t="str">
        <f t="shared" si="20"/>
        <v/>
      </c>
      <c r="K115" s="13" t="str">
        <f t="shared" si="21"/>
        <v/>
      </c>
      <c r="L115" s="13" t="str">
        <f t="shared" ca="1" si="22"/>
        <v/>
      </c>
      <c r="M115" s="33" t="str">
        <f t="shared" si="23"/>
        <v/>
      </c>
      <c r="N115" s="13" t="str">
        <f ca="1">IF($C115="Win",IF($E115&gt;Summary!$H$6,1,""),(IF($C115="Spr",IF($E115&gt;Summary!$H$7,1,""),(IF($C115="Sum",IF($E115&gt;Summary!$H$8,1,""),(IF($C115="Fall",IF($E115&gt;Summary!$H$9,1,""),"")))))))</f>
        <v/>
      </c>
      <c r="O115" s="13">
        <f ca="1">IF($C115="Win",IF($F115&gt;Summary!$I$6,1,""),(IF($C115="Spr",IF($F115&gt;Summary!$I$7,1,""),(IF($C115="Sum",IF($F115&gt;Summary!$I$8,1,""),(IF($C115="Fall",IF($F115&gt;Summary!$I$9,1,""),"")))))))</f>
        <v>1</v>
      </c>
      <c r="P115" s="13" t="str">
        <f t="shared" ca="1" si="18"/>
        <v/>
      </c>
      <c r="Q115" s="13" t="str">
        <f t="shared" si="24"/>
        <v/>
      </c>
      <c r="R115" s="13" t="str">
        <f t="shared" si="25"/>
        <v/>
      </c>
      <c r="S115" s="13" t="str">
        <f t="shared" ca="1" si="26"/>
        <v/>
      </c>
      <c r="T115" s="33" t="str">
        <f t="shared" si="27"/>
        <v/>
      </c>
      <c r="U115" s="11" t="str">
        <f ca="1">IF($C115="Win",IF($E115&gt;Summary!$N$6,1,""),(IF($C115="Spr",IF($E115&gt;Summary!$N$7,1,""),(IF($C115="Sum",IF($E115&gt;Summary!$N$8,1,""),(IF($C115="Fall",IF($E115&gt;Summary!$N$9,1,""),"")))))))</f>
        <v/>
      </c>
      <c r="V115" s="13">
        <f ca="1">IF($C115="Win",IF($F115&gt;Summary!$O$6,1,""),(IF($C115="Spr",IF($F115&gt;Summary!$O$7,1,""),(IF($C115="Sum",IF($F115&gt;Summary!$O$8,1,""),(IF($C115="Fall",IF($F115&gt;Summary!$O$9,1,""),"")))))))</f>
        <v>1</v>
      </c>
      <c r="W115" s="13" t="str">
        <f t="shared" ca="1" si="28"/>
        <v/>
      </c>
      <c r="X115" s="13" t="str">
        <f t="shared" si="29"/>
        <v/>
      </c>
      <c r="Y115" s="13" t="str">
        <f t="shared" si="30"/>
        <v/>
      </c>
      <c r="Z115" s="13" t="str">
        <f t="shared" ca="1" si="31"/>
        <v/>
      </c>
      <c r="AA115" s="33" t="str">
        <f t="shared" si="32"/>
        <v/>
      </c>
    </row>
    <row r="116" spans="1:27" x14ac:dyDescent="0.3">
      <c r="A116" s="23">
        <v>1967</v>
      </c>
      <c r="B116">
        <v>11</v>
      </c>
      <c r="C116" s="28" t="s">
        <v>6</v>
      </c>
      <c r="D116" t="str">
        <f t="shared" si="17"/>
        <v>196711Fall</v>
      </c>
      <c r="E116" s="25">
        <f ca="1">VLOOKUP($D116,Monthly!$B$1:$H$685,7,FALSE)</f>
        <v>1279</v>
      </c>
      <c r="F116" s="25">
        <f ca="1">VLOOKUP($D116,Monthly!$B$1:$I$685,8,FALSE)</f>
        <v>251</v>
      </c>
      <c r="G116" s="11">
        <f ca="1">IF($C116="Win",IF($E116&gt;Summary!$B$6,1,""),(IF($C116="Spr",IF($E116&gt;Summary!$B$7,1,""),(IF($C116="Sum",IF($E116&gt;Summary!$B$8,1,""),(IF($C116="Fall",IF($E116&gt;Summary!$B$9,1,""),"")))))))</f>
        <v>1</v>
      </c>
      <c r="H116" s="13">
        <f ca="1">IF($C116="Win",IF($F116&gt;Summary!$C$6,1,""),(IF($C116="Spr",IF($F116&gt;Summary!$C$7,1,""),(IF($C116="Sum",IF($F116&gt;Summary!$C$8,1,""),(IF($C116="Fall",IF($F116&gt;Summary!$C$9,1,""),"")))))))</f>
        <v>1</v>
      </c>
      <c r="I116" s="13">
        <f t="shared" ca="1" si="19"/>
        <v>1</v>
      </c>
      <c r="J116" s="13" t="str">
        <f t="shared" si="20"/>
        <v/>
      </c>
      <c r="K116" s="13" t="str">
        <f t="shared" si="21"/>
        <v/>
      </c>
      <c r="L116" s="13" t="str">
        <f t="shared" si="22"/>
        <v/>
      </c>
      <c r="M116" s="33">
        <f t="shared" ca="1" si="23"/>
        <v>1</v>
      </c>
      <c r="N116" s="13">
        <f ca="1">IF($C116="Win",IF($E116&gt;Summary!$H$6,1,""),(IF($C116="Spr",IF($E116&gt;Summary!$H$7,1,""),(IF($C116="Sum",IF($E116&gt;Summary!$H$8,1,""),(IF($C116="Fall",IF($E116&gt;Summary!$H$9,1,""),"")))))))</f>
        <v>1</v>
      </c>
      <c r="O116" s="13">
        <f ca="1">IF($C116="Win",IF($F116&gt;Summary!$I$6,1,""),(IF($C116="Spr",IF($F116&gt;Summary!$I$7,1,""),(IF($C116="Sum",IF($F116&gt;Summary!$I$8,1,""),(IF($C116="Fall",IF($F116&gt;Summary!$I$9,1,""),"")))))))</f>
        <v>1</v>
      </c>
      <c r="P116" s="13">
        <f t="shared" ca="1" si="18"/>
        <v>1</v>
      </c>
      <c r="Q116" s="13" t="str">
        <f t="shared" si="24"/>
        <v/>
      </c>
      <c r="R116" s="13" t="str">
        <f t="shared" si="25"/>
        <v/>
      </c>
      <c r="S116" s="13" t="str">
        <f t="shared" si="26"/>
        <v/>
      </c>
      <c r="T116" s="33">
        <f t="shared" ca="1" si="27"/>
        <v>1</v>
      </c>
      <c r="U116" s="11">
        <f ca="1">IF($C116="Win",IF($E116&gt;Summary!$N$6,1,""),(IF($C116="Spr",IF($E116&gt;Summary!$N$7,1,""),(IF($C116="Sum",IF($E116&gt;Summary!$N$8,1,""),(IF($C116="Fall",IF($E116&gt;Summary!$N$9,1,""),"")))))))</f>
        <v>1</v>
      </c>
      <c r="V116" s="13">
        <f ca="1">IF($C116="Win",IF($F116&gt;Summary!$O$6,1,""),(IF($C116="Spr",IF($F116&gt;Summary!$O$7,1,""),(IF($C116="Sum",IF($F116&gt;Summary!$O$8,1,""),(IF($C116="Fall",IF($F116&gt;Summary!$O$9,1,""),"")))))))</f>
        <v>1</v>
      </c>
      <c r="W116" s="13">
        <f t="shared" ca="1" si="28"/>
        <v>1</v>
      </c>
      <c r="X116" s="13" t="str">
        <f t="shared" si="29"/>
        <v/>
      </c>
      <c r="Y116" s="13" t="str">
        <f t="shared" si="30"/>
        <v/>
      </c>
      <c r="Z116" s="13" t="str">
        <f t="shared" si="31"/>
        <v/>
      </c>
      <c r="AA116" s="33">
        <f t="shared" ca="1" si="32"/>
        <v>1</v>
      </c>
    </row>
    <row r="117" spans="1:27" x14ac:dyDescent="0.3">
      <c r="A117" s="22">
        <v>1968</v>
      </c>
      <c r="B117">
        <v>2</v>
      </c>
      <c r="C117" s="1" t="s">
        <v>16</v>
      </c>
      <c r="D117" t="str">
        <f t="shared" si="17"/>
        <v>19682Win</v>
      </c>
      <c r="E117" s="25">
        <f ca="1">VLOOKUP($D117,Monthly!$B$1:$H$685,7,FALSE)</f>
        <v>13635</v>
      </c>
      <c r="F117" s="25">
        <f ca="1">VLOOKUP($D117,Monthly!$B$1:$I$685,8,FALSE)</f>
        <v>371</v>
      </c>
      <c r="G117" s="11" t="str">
        <f ca="1">IF($C117="Win",IF($E117&gt;Summary!$B$6,1,""),(IF($C117="Spr",IF($E117&gt;Summary!$B$7,1,""),(IF($C117="Sum",IF($E117&gt;Summary!$B$8,1,""),(IF($C117="Fall",IF($E117&gt;Summary!$B$9,1,""),"")))))))</f>
        <v/>
      </c>
      <c r="H117" s="13">
        <f ca="1">IF($C117="Win",IF($F117&gt;Summary!$C$6,1,""),(IF($C117="Spr",IF($F117&gt;Summary!$C$7,1,""),(IF($C117="Sum",IF($F117&gt;Summary!$C$8,1,""),(IF($C117="Fall",IF($F117&gt;Summary!$C$9,1,""),"")))))))</f>
        <v>1</v>
      </c>
      <c r="I117" s="13" t="str">
        <f t="shared" ca="1" si="19"/>
        <v/>
      </c>
      <c r="J117" s="13" t="str">
        <f t="shared" ca="1" si="20"/>
        <v/>
      </c>
      <c r="K117" s="13" t="str">
        <f t="shared" si="21"/>
        <v/>
      </c>
      <c r="L117" s="13" t="str">
        <f t="shared" si="22"/>
        <v/>
      </c>
      <c r="M117" s="33" t="str">
        <f t="shared" si="23"/>
        <v/>
      </c>
      <c r="N117" s="13" t="str">
        <f ca="1">IF($C117="Win",IF($E117&gt;Summary!$H$6,1,""),(IF($C117="Spr",IF($E117&gt;Summary!$H$7,1,""),(IF($C117="Sum",IF($E117&gt;Summary!$H$8,1,""),(IF($C117="Fall",IF($E117&gt;Summary!$H$9,1,""),"")))))))</f>
        <v/>
      </c>
      <c r="O117" s="13">
        <f ca="1">IF($C117="Win",IF($F117&gt;Summary!$I$6,1,""),(IF($C117="Spr",IF($F117&gt;Summary!$I$7,1,""),(IF($C117="Sum",IF($F117&gt;Summary!$I$8,1,""),(IF($C117="Fall",IF($F117&gt;Summary!$I$9,1,""),"")))))))</f>
        <v>1</v>
      </c>
      <c r="P117" s="13" t="str">
        <f t="shared" ca="1" si="18"/>
        <v/>
      </c>
      <c r="Q117" s="13" t="str">
        <f t="shared" ca="1" si="24"/>
        <v/>
      </c>
      <c r="R117" s="13" t="str">
        <f t="shared" si="25"/>
        <v/>
      </c>
      <c r="S117" s="13" t="str">
        <f t="shared" si="26"/>
        <v/>
      </c>
      <c r="T117" s="33" t="str">
        <f t="shared" si="27"/>
        <v/>
      </c>
      <c r="U117" s="11" t="str">
        <f ca="1">IF($C117="Win",IF($E117&gt;Summary!$N$6,1,""),(IF($C117="Spr",IF($E117&gt;Summary!$N$7,1,""),(IF($C117="Sum",IF($E117&gt;Summary!$N$8,1,""),(IF($C117="Fall",IF($E117&gt;Summary!$N$9,1,""),"")))))))</f>
        <v/>
      </c>
      <c r="V117" s="13">
        <f ca="1">IF($C117="Win",IF($F117&gt;Summary!$O$6,1,""),(IF($C117="Spr",IF($F117&gt;Summary!$O$7,1,""),(IF($C117="Sum",IF($F117&gt;Summary!$O$8,1,""),(IF($C117="Fall",IF($F117&gt;Summary!$O$9,1,""),"")))))))</f>
        <v>1</v>
      </c>
      <c r="W117" s="13" t="str">
        <f t="shared" ca="1" si="28"/>
        <v/>
      </c>
      <c r="X117" s="13" t="str">
        <f t="shared" ca="1" si="29"/>
        <v/>
      </c>
      <c r="Y117" s="13" t="str">
        <f t="shared" si="30"/>
        <v/>
      </c>
      <c r="Z117" s="13" t="str">
        <f t="shared" si="31"/>
        <v/>
      </c>
      <c r="AA117" s="33" t="str">
        <f t="shared" si="32"/>
        <v/>
      </c>
    </row>
    <row r="118" spans="1:27" x14ac:dyDescent="0.3">
      <c r="A118" s="22">
        <v>1968</v>
      </c>
      <c r="B118">
        <v>5</v>
      </c>
      <c r="C118" s="1" t="s">
        <v>17</v>
      </c>
      <c r="D118" t="str">
        <f t="shared" si="17"/>
        <v>19685Spr</v>
      </c>
      <c r="E118" s="25">
        <f ca="1">VLOOKUP($D118,Monthly!$B$1:$H$685,7,FALSE)</f>
        <v>3298480</v>
      </c>
      <c r="F118" s="25">
        <f ca="1">VLOOKUP($D118,Monthly!$B$1:$I$685,8,FALSE)</f>
        <v>505377</v>
      </c>
      <c r="G118" s="11">
        <f ca="1">IF($C118="Win",IF($E118&gt;Summary!$B$6,1,""),(IF($C118="Spr",IF($E118&gt;Summary!$B$7,1,""),(IF($C118="Sum",IF($E118&gt;Summary!$B$8,1,""),(IF($C118="Fall",IF($E118&gt;Summary!$B$9,1,""),"")))))))</f>
        <v>1</v>
      </c>
      <c r="H118" s="13">
        <f ca="1">IF($C118="Win",IF($F118&gt;Summary!$C$6,1,""),(IF($C118="Spr",IF($F118&gt;Summary!$C$7,1,""),(IF($C118="Sum",IF($F118&gt;Summary!$C$8,1,""),(IF($C118="Fall",IF($F118&gt;Summary!$C$9,1,""),"")))))))</f>
        <v>1</v>
      </c>
      <c r="I118" s="13">
        <f t="shared" ca="1" si="19"/>
        <v>1</v>
      </c>
      <c r="J118" s="13" t="str">
        <f t="shared" si="20"/>
        <v/>
      </c>
      <c r="K118" s="13">
        <f t="shared" ca="1" si="21"/>
        <v>1</v>
      </c>
      <c r="L118" s="13" t="str">
        <f t="shared" si="22"/>
        <v/>
      </c>
      <c r="M118" s="33" t="str">
        <f t="shared" si="23"/>
        <v/>
      </c>
      <c r="N118" s="13">
        <f ca="1">IF($C118="Win",IF($E118&gt;Summary!$H$6,1,""),(IF($C118="Spr",IF($E118&gt;Summary!$H$7,1,""),(IF($C118="Sum",IF($E118&gt;Summary!$H$8,1,""),(IF($C118="Fall",IF($E118&gt;Summary!$H$9,1,""),"")))))))</f>
        <v>1</v>
      </c>
      <c r="O118" s="13">
        <f ca="1">IF($C118="Win",IF($F118&gt;Summary!$I$6,1,""),(IF($C118="Spr",IF($F118&gt;Summary!$I$7,1,""),(IF($C118="Sum",IF($F118&gt;Summary!$I$8,1,""),(IF($C118="Fall",IF($F118&gt;Summary!$I$9,1,""),"")))))))</f>
        <v>1</v>
      </c>
      <c r="P118" s="13">
        <f t="shared" ca="1" si="18"/>
        <v>1</v>
      </c>
      <c r="Q118" s="13" t="str">
        <f t="shared" si="24"/>
        <v/>
      </c>
      <c r="R118" s="13">
        <f t="shared" ca="1" si="25"/>
        <v>1</v>
      </c>
      <c r="S118" s="13" t="str">
        <f t="shared" si="26"/>
        <v/>
      </c>
      <c r="T118" s="33" t="str">
        <f t="shared" si="27"/>
        <v/>
      </c>
      <c r="U118" s="11">
        <f ca="1">IF($C118="Win",IF($E118&gt;Summary!$N$6,1,""),(IF($C118="Spr",IF($E118&gt;Summary!$N$7,1,""),(IF($C118="Sum",IF($E118&gt;Summary!$N$8,1,""),(IF($C118="Fall",IF($E118&gt;Summary!$N$9,1,""),"")))))))</f>
        <v>1</v>
      </c>
      <c r="V118" s="13">
        <f ca="1">IF($C118="Win",IF($F118&gt;Summary!$O$6,1,""),(IF($C118="Spr",IF($F118&gt;Summary!$O$7,1,""),(IF($C118="Sum",IF($F118&gt;Summary!$O$8,1,""),(IF($C118="Fall",IF($F118&gt;Summary!$O$9,1,""),"")))))))</f>
        <v>1</v>
      </c>
      <c r="W118" s="13">
        <f t="shared" ca="1" si="28"/>
        <v>1</v>
      </c>
      <c r="X118" s="13" t="str">
        <f t="shared" si="29"/>
        <v/>
      </c>
      <c r="Y118" s="13">
        <f t="shared" ca="1" si="30"/>
        <v>1</v>
      </c>
      <c r="Z118" s="13" t="str">
        <f t="shared" si="31"/>
        <v/>
      </c>
      <c r="AA118" s="33" t="str">
        <f t="shared" si="32"/>
        <v/>
      </c>
    </row>
    <row r="119" spans="1:27" x14ac:dyDescent="0.3">
      <c r="A119" s="22">
        <v>1968</v>
      </c>
      <c r="B119">
        <v>8</v>
      </c>
      <c r="C119" s="28" t="s">
        <v>18</v>
      </c>
      <c r="D119" t="str">
        <f t="shared" si="17"/>
        <v>19688Sum</v>
      </c>
      <c r="E119" s="25">
        <f ca="1">VLOOKUP($D119,Monthly!$B$1:$H$685,7,FALSE)</f>
        <v>1021426</v>
      </c>
      <c r="F119" s="25">
        <f ca="1">VLOOKUP($D119,Monthly!$B$1:$I$685,8,FALSE)</f>
        <v>410</v>
      </c>
      <c r="G119" s="11">
        <f ca="1">IF($C119="Win",IF($E119&gt;Summary!$B$6,1,""),(IF($C119="Spr",IF($E119&gt;Summary!$B$7,1,""),(IF($C119="Sum",IF($E119&gt;Summary!$B$8,1,""),(IF($C119="Fall",IF($E119&gt;Summary!$B$9,1,""),"")))))))</f>
        <v>1</v>
      </c>
      <c r="H119" s="13">
        <f ca="1">IF($C119="Win",IF($F119&gt;Summary!$C$6,1,""),(IF($C119="Spr",IF($F119&gt;Summary!$C$7,1,""),(IF($C119="Sum",IF($F119&gt;Summary!$C$8,1,""),(IF($C119="Fall",IF($F119&gt;Summary!$C$9,1,""),"")))))))</f>
        <v>1</v>
      </c>
      <c r="I119" s="13">
        <f t="shared" ca="1" si="19"/>
        <v>1</v>
      </c>
      <c r="J119" s="13" t="str">
        <f t="shared" si="20"/>
        <v/>
      </c>
      <c r="K119" s="13" t="str">
        <f t="shared" si="21"/>
        <v/>
      </c>
      <c r="L119" s="13">
        <f t="shared" ca="1" si="22"/>
        <v>1</v>
      </c>
      <c r="M119" s="33" t="str">
        <f t="shared" si="23"/>
        <v/>
      </c>
      <c r="N119" s="13">
        <f ca="1">IF($C119="Win",IF($E119&gt;Summary!$H$6,1,""),(IF($C119="Spr",IF($E119&gt;Summary!$H$7,1,""),(IF($C119="Sum",IF($E119&gt;Summary!$H$8,1,""),(IF($C119="Fall",IF($E119&gt;Summary!$H$9,1,""),"")))))))</f>
        <v>1</v>
      </c>
      <c r="O119" s="13">
        <f ca="1">IF($C119="Win",IF($F119&gt;Summary!$I$6,1,""),(IF($C119="Spr",IF($F119&gt;Summary!$I$7,1,""),(IF($C119="Sum",IF($F119&gt;Summary!$I$8,1,""),(IF($C119="Fall",IF($F119&gt;Summary!$I$9,1,""),"")))))))</f>
        <v>1</v>
      </c>
      <c r="P119" s="13">
        <f t="shared" ca="1" si="18"/>
        <v>1</v>
      </c>
      <c r="Q119" s="13" t="str">
        <f t="shared" si="24"/>
        <v/>
      </c>
      <c r="R119" s="13" t="str">
        <f t="shared" si="25"/>
        <v/>
      </c>
      <c r="S119" s="13">
        <f t="shared" ca="1" si="26"/>
        <v>1</v>
      </c>
      <c r="T119" s="33" t="str">
        <f t="shared" si="27"/>
        <v/>
      </c>
      <c r="U119" s="11">
        <f ca="1">IF($C119="Win",IF($E119&gt;Summary!$N$6,1,""),(IF($C119="Spr",IF($E119&gt;Summary!$N$7,1,""),(IF($C119="Sum",IF($E119&gt;Summary!$N$8,1,""),(IF($C119="Fall",IF($E119&gt;Summary!$N$9,1,""),"")))))))</f>
        <v>1</v>
      </c>
      <c r="V119" s="13">
        <f ca="1">IF($C119="Win",IF($F119&gt;Summary!$O$6,1,""),(IF($C119="Spr",IF($F119&gt;Summary!$O$7,1,""),(IF($C119="Sum",IF($F119&gt;Summary!$O$8,1,""),(IF($C119="Fall",IF($F119&gt;Summary!$O$9,1,""),"")))))))</f>
        <v>1</v>
      </c>
      <c r="W119" s="13">
        <f t="shared" ca="1" si="28"/>
        <v>1</v>
      </c>
      <c r="X119" s="13" t="str">
        <f t="shared" si="29"/>
        <v/>
      </c>
      <c r="Y119" s="13" t="str">
        <f t="shared" si="30"/>
        <v/>
      </c>
      <c r="Z119" s="13">
        <f t="shared" ca="1" si="31"/>
        <v>1</v>
      </c>
      <c r="AA119" s="33" t="str">
        <f t="shared" si="32"/>
        <v/>
      </c>
    </row>
    <row r="120" spans="1:27" x14ac:dyDescent="0.3">
      <c r="A120" s="23">
        <v>1968</v>
      </c>
      <c r="B120">
        <v>11</v>
      </c>
      <c r="C120" s="28" t="s">
        <v>6</v>
      </c>
      <c r="D120" t="str">
        <f t="shared" si="17"/>
        <v>196811Fall</v>
      </c>
      <c r="E120" s="25">
        <f ca="1">VLOOKUP($D120,Monthly!$B$1:$H$685,7,FALSE)</f>
        <v>17756</v>
      </c>
      <c r="F120" s="25">
        <f ca="1">VLOOKUP($D120,Monthly!$B$1:$I$685,8,FALSE)</f>
        <v>862</v>
      </c>
      <c r="G120" s="11">
        <f ca="1">IF($C120="Win",IF($E120&gt;Summary!$B$6,1,""),(IF($C120="Spr",IF($E120&gt;Summary!$B$7,1,""),(IF($C120="Sum",IF($E120&gt;Summary!$B$8,1,""),(IF($C120="Fall",IF($E120&gt;Summary!$B$9,1,""),"")))))))</f>
        <v>1</v>
      </c>
      <c r="H120" s="13">
        <f ca="1">IF($C120="Win",IF($F120&gt;Summary!$C$6,1,""),(IF($C120="Spr",IF($F120&gt;Summary!$C$7,1,""),(IF($C120="Sum",IF($F120&gt;Summary!$C$8,1,""),(IF($C120="Fall",IF($F120&gt;Summary!$C$9,1,""),"")))))))</f>
        <v>1</v>
      </c>
      <c r="I120" s="13">
        <f t="shared" ca="1" si="19"/>
        <v>1</v>
      </c>
      <c r="J120" s="13" t="str">
        <f t="shared" si="20"/>
        <v/>
      </c>
      <c r="K120" s="13" t="str">
        <f t="shared" si="21"/>
        <v/>
      </c>
      <c r="L120" s="13" t="str">
        <f t="shared" si="22"/>
        <v/>
      </c>
      <c r="M120" s="33">
        <f t="shared" ca="1" si="23"/>
        <v>1</v>
      </c>
      <c r="N120" s="13">
        <f ca="1">IF($C120="Win",IF($E120&gt;Summary!$H$6,1,""),(IF($C120="Spr",IF($E120&gt;Summary!$H$7,1,""),(IF($C120="Sum",IF($E120&gt;Summary!$H$8,1,""),(IF($C120="Fall",IF($E120&gt;Summary!$H$9,1,""),"")))))))</f>
        <v>1</v>
      </c>
      <c r="O120" s="13">
        <f ca="1">IF($C120="Win",IF($F120&gt;Summary!$I$6,1,""),(IF($C120="Spr",IF($F120&gt;Summary!$I$7,1,""),(IF($C120="Sum",IF($F120&gt;Summary!$I$8,1,""),(IF($C120="Fall",IF($F120&gt;Summary!$I$9,1,""),"")))))))</f>
        <v>1</v>
      </c>
      <c r="P120" s="13">
        <f t="shared" ca="1" si="18"/>
        <v>1</v>
      </c>
      <c r="Q120" s="13" t="str">
        <f t="shared" si="24"/>
        <v/>
      </c>
      <c r="R120" s="13" t="str">
        <f t="shared" si="25"/>
        <v/>
      </c>
      <c r="S120" s="13" t="str">
        <f t="shared" si="26"/>
        <v/>
      </c>
      <c r="T120" s="33">
        <f t="shared" ca="1" si="27"/>
        <v>1</v>
      </c>
      <c r="U120" s="11">
        <f ca="1">IF($C120="Win",IF($E120&gt;Summary!$N$6,1,""),(IF($C120="Spr",IF($E120&gt;Summary!$N$7,1,""),(IF($C120="Sum",IF($E120&gt;Summary!$N$8,1,""),(IF($C120="Fall",IF($E120&gt;Summary!$N$9,1,""),"")))))))</f>
        <v>1</v>
      </c>
      <c r="V120" s="13">
        <f ca="1">IF($C120="Win",IF($F120&gt;Summary!$O$6,1,""),(IF($C120="Spr",IF($F120&gt;Summary!$O$7,1,""),(IF($C120="Sum",IF($F120&gt;Summary!$O$8,1,""),(IF($C120="Fall",IF($F120&gt;Summary!$O$9,1,""),"")))))))</f>
        <v>1</v>
      </c>
      <c r="W120" s="13">
        <f t="shared" ca="1" si="28"/>
        <v>1</v>
      </c>
      <c r="X120" s="13" t="str">
        <f t="shared" si="29"/>
        <v/>
      </c>
      <c r="Y120" s="13" t="str">
        <f t="shared" si="30"/>
        <v/>
      </c>
      <c r="Z120" s="13" t="str">
        <f t="shared" si="31"/>
        <v/>
      </c>
      <c r="AA120" s="33">
        <f t="shared" ca="1" si="32"/>
        <v>1</v>
      </c>
    </row>
    <row r="121" spans="1:27" x14ac:dyDescent="0.3">
      <c r="A121" s="22">
        <v>1969</v>
      </c>
      <c r="B121">
        <v>2</v>
      </c>
      <c r="C121" s="1" t="s">
        <v>16</v>
      </c>
      <c r="D121" t="str">
        <f t="shared" si="17"/>
        <v>19692Win</v>
      </c>
      <c r="E121" s="25">
        <f ca="1">VLOOKUP($D121,Monthly!$B$1:$H$685,7,FALSE)</f>
        <v>531413</v>
      </c>
      <c r="F121" s="25">
        <f ca="1">VLOOKUP($D121,Monthly!$B$1:$I$685,8,FALSE)</f>
        <v>24235</v>
      </c>
      <c r="G121" s="11">
        <f ca="1">IF($C121="Win",IF($E121&gt;Summary!$B$6,1,""),(IF($C121="Spr",IF($E121&gt;Summary!$B$7,1,""),(IF($C121="Sum",IF($E121&gt;Summary!$B$8,1,""),(IF($C121="Fall",IF($E121&gt;Summary!$B$9,1,""),"")))))))</f>
        <v>1</v>
      </c>
      <c r="H121" s="13">
        <f ca="1">IF($C121="Win",IF($F121&gt;Summary!$C$6,1,""),(IF($C121="Spr",IF($F121&gt;Summary!$C$7,1,""),(IF($C121="Sum",IF($F121&gt;Summary!$C$8,1,""),(IF($C121="Fall",IF($F121&gt;Summary!$C$9,1,""),"")))))))</f>
        <v>1</v>
      </c>
      <c r="I121" s="13">
        <f t="shared" ca="1" si="19"/>
        <v>1</v>
      </c>
      <c r="J121" s="13">
        <f t="shared" ca="1" si="20"/>
        <v>1</v>
      </c>
      <c r="K121" s="13" t="str">
        <f t="shared" si="21"/>
        <v/>
      </c>
      <c r="L121" s="13" t="str">
        <f t="shared" si="22"/>
        <v/>
      </c>
      <c r="M121" s="33" t="str">
        <f t="shared" si="23"/>
        <v/>
      </c>
      <c r="N121" s="13">
        <f ca="1">IF($C121="Win",IF($E121&gt;Summary!$H$6,1,""),(IF($C121="Spr",IF($E121&gt;Summary!$H$7,1,""),(IF($C121="Sum",IF($E121&gt;Summary!$H$8,1,""),(IF($C121="Fall",IF($E121&gt;Summary!$H$9,1,""),"")))))))</f>
        <v>1</v>
      </c>
      <c r="O121" s="13">
        <f ca="1">IF($C121="Win",IF($F121&gt;Summary!$I$6,1,""),(IF($C121="Spr",IF($F121&gt;Summary!$I$7,1,""),(IF($C121="Sum",IF($F121&gt;Summary!$I$8,1,""),(IF($C121="Fall",IF($F121&gt;Summary!$I$9,1,""),"")))))))</f>
        <v>1</v>
      </c>
      <c r="P121" s="13">
        <f t="shared" ca="1" si="18"/>
        <v>1</v>
      </c>
      <c r="Q121" s="13">
        <f t="shared" ca="1" si="24"/>
        <v>1</v>
      </c>
      <c r="R121" s="13" t="str">
        <f t="shared" si="25"/>
        <v/>
      </c>
      <c r="S121" s="13" t="str">
        <f t="shared" si="26"/>
        <v/>
      </c>
      <c r="T121" s="33" t="str">
        <f t="shared" si="27"/>
        <v/>
      </c>
      <c r="U121" s="11">
        <f ca="1">IF($C121="Win",IF($E121&gt;Summary!$N$6,1,""),(IF($C121="Spr",IF($E121&gt;Summary!$N$7,1,""),(IF($C121="Sum",IF($E121&gt;Summary!$N$8,1,""),(IF($C121="Fall",IF($E121&gt;Summary!$N$9,1,""),"")))))))</f>
        <v>1</v>
      </c>
      <c r="V121" s="13">
        <f ca="1">IF($C121="Win",IF($F121&gt;Summary!$O$6,1,""),(IF($C121="Spr",IF($F121&gt;Summary!$O$7,1,""),(IF($C121="Sum",IF($F121&gt;Summary!$O$8,1,""),(IF($C121="Fall",IF($F121&gt;Summary!$O$9,1,""),"")))))))</f>
        <v>1</v>
      </c>
      <c r="W121" s="13">
        <f t="shared" ca="1" si="28"/>
        <v>1</v>
      </c>
      <c r="X121" s="13">
        <f t="shared" ca="1" si="29"/>
        <v>1</v>
      </c>
      <c r="Y121" s="13" t="str">
        <f t="shared" si="30"/>
        <v/>
      </c>
      <c r="Z121" s="13" t="str">
        <f t="shared" si="31"/>
        <v/>
      </c>
      <c r="AA121" s="33" t="str">
        <f t="shared" si="32"/>
        <v/>
      </c>
    </row>
    <row r="122" spans="1:27" x14ac:dyDescent="0.3">
      <c r="A122" s="22">
        <v>1969</v>
      </c>
      <c r="B122">
        <v>5</v>
      </c>
      <c r="C122" s="1" t="s">
        <v>17</v>
      </c>
      <c r="D122" t="str">
        <f t="shared" si="17"/>
        <v>19695Spr</v>
      </c>
      <c r="E122" s="25">
        <f ca="1">VLOOKUP($D122,Monthly!$B$1:$H$685,7,FALSE)</f>
        <v>4253930</v>
      </c>
      <c r="F122" s="25">
        <f ca="1">VLOOKUP($D122,Monthly!$B$1:$I$685,8,FALSE)</f>
        <v>918590</v>
      </c>
      <c r="G122" s="11">
        <f ca="1">IF($C122="Win",IF($E122&gt;Summary!$B$6,1,""),(IF($C122="Spr",IF($E122&gt;Summary!$B$7,1,""),(IF($C122="Sum",IF($E122&gt;Summary!$B$8,1,""),(IF($C122="Fall",IF($E122&gt;Summary!$B$9,1,""),"")))))))</f>
        <v>1</v>
      </c>
      <c r="H122" s="13">
        <f ca="1">IF($C122="Win",IF($F122&gt;Summary!$C$6,1,""),(IF($C122="Spr",IF($F122&gt;Summary!$C$7,1,""),(IF($C122="Sum",IF($F122&gt;Summary!$C$8,1,""),(IF($C122="Fall",IF($F122&gt;Summary!$C$9,1,""),"")))))))</f>
        <v>1</v>
      </c>
      <c r="I122" s="13">
        <f t="shared" ca="1" si="19"/>
        <v>1</v>
      </c>
      <c r="J122" s="13" t="str">
        <f t="shared" si="20"/>
        <v/>
      </c>
      <c r="K122" s="13">
        <f t="shared" ca="1" si="21"/>
        <v>1</v>
      </c>
      <c r="L122" s="13" t="str">
        <f t="shared" si="22"/>
        <v/>
      </c>
      <c r="M122" s="33" t="str">
        <f t="shared" si="23"/>
        <v/>
      </c>
      <c r="N122" s="13">
        <f ca="1">IF($C122="Win",IF($E122&gt;Summary!$H$6,1,""),(IF($C122="Spr",IF($E122&gt;Summary!$H$7,1,""),(IF($C122="Sum",IF($E122&gt;Summary!$H$8,1,""),(IF($C122="Fall",IF($E122&gt;Summary!$H$9,1,""),"")))))))</f>
        <v>1</v>
      </c>
      <c r="O122" s="13">
        <f ca="1">IF($C122="Win",IF($F122&gt;Summary!$I$6,1,""),(IF($C122="Spr",IF($F122&gt;Summary!$I$7,1,""),(IF($C122="Sum",IF($F122&gt;Summary!$I$8,1,""),(IF($C122="Fall",IF($F122&gt;Summary!$I$9,1,""),"")))))))</f>
        <v>1</v>
      </c>
      <c r="P122" s="13">
        <f t="shared" ca="1" si="18"/>
        <v>1</v>
      </c>
      <c r="Q122" s="13" t="str">
        <f t="shared" si="24"/>
        <v/>
      </c>
      <c r="R122" s="13">
        <f t="shared" ca="1" si="25"/>
        <v>1</v>
      </c>
      <c r="S122" s="13" t="str">
        <f t="shared" si="26"/>
        <v/>
      </c>
      <c r="T122" s="33" t="str">
        <f t="shared" si="27"/>
        <v/>
      </c>
      <c r="U122" s="11">
        <f ca="1">IF($C122="Win",IF($E122&gt;Summary!$N$6,1,""),(IF($C122="Spr",IF($E122&gt;Summary!$N$7,1,""),(IF($C122="Sum",IF($E122&gt;Summary!$N$8,1,""),(IF($C122="Fall",IF($E122&gt;Summary!$N$9,1,""),"")))))))</f>
        <v>1</v>
      </c>
      <c r="V122" s="13">
        <f ca="1">IF($C122="Win",IF($F122&gt;Summary!$O$6,1,""),(IF($C122="Spr",IF($F122&gt;Summary!$O$7,1,""),(IF($C122="Sum",IF($F122&gt;Summary!$O$8,1,""),(IF($C122="Fall",IF($F122&gt;Summary!$O$9,1,""),"")))))))</f>
        <v>1</v>
      </c>
      <c r="W122" s="13">
        <f t="shared" ca="1" si="28"/>
        <v>1</v>
      </c>
      <c r="X122" s="13" t="str">
        <f t="shared" si="29"/>
        <v/>
      </c>
      <c r="Y122" s="13">
        <f t="shared" ca="1" si="30"/>
        <v>1</v>
      </c>
      <c r="Z122" s="13" t="str">
        <f t="shared" si="31"/>
        <v/>
      </c>
      <c r="AA122" s="33" t="str">
        <f t="shared" si="32"/>
        <v/>
      </c>
    </row>
    <row r="123" spans="1:27" x14ac:dyDescent="0.3">
      <c r="A123" s="22">
        <v>1969</v>
      </c>
      <c r="B123">
        <v>8</v>
      </c>
      <c r="C123" s="28" t="s">
        <v>18</v>
      </c>
      <c r="D123" t="str">
        <f t="shared" si="17"/>
        <v>19698Sum</v>
      </c>
      <c r="E123" s="25">
        <f ca="1">VLOOKUP($D123,Monthly!$B$1:$H$685,7,FALSE)</f>
        <v>211106</v>
      </c>
      <c r="F123" s="25">
        <f ca="1">VLOOKUP($D123,Monthly!$B$1:$I$685,8,FALSE)</f>
        <v>357</v>
      </c>
      <c r="G123" s="11">
        <f ca="1">IF($C123="Win",IF($E123&gt;Summary!$B$6,1,""),(IF($C123="Spr",IF($E123&gt;Summary!$B$7,1,""),(IF($C123="Sum",IF($E123&gt;Summary!$B$8,1,""),(IF($C123="Fall",IF($E123&gt;Summary!$B$9,1,""),"")))))))</f>
        <v>1</v>
      </c>
      <c r="H123" s="13">
        <f ca="1">IF($C123="Win",IF($F123&gt;Summary!$C$6,1,""),(IF($C123="Spr",IF($F123&gt;Summary!$C$7,1,""),(IF($C123="Sum",IF($F123&gt;Summary!$C$8,1,""),(IF($C123="Fall",IF($F123&gt;Summary!$C$9,1,""),"")))))))</f>
        <v>1</v>
      </c>
      <c r="I123" s="13">
        <f t="shared" ca="1" si="19"/>
        <v>1</v>
      </c>
      <c r="J123" s="13" t="str">
        <f t="shared" si="20"/>
        <v/>
      </c>
      <c r="K123" s="13" t="str">
        <f t="shared" si="21"/>
        <v/>
      </c>
      <c r="L123" s="13">
        <f t="shared" ca="1" si="22"/>
        <v>1</v>
      </c>
      <c r="M123" s="33" t="str">
        <f t="shared" si="23"/>
        <v/>
      </c>
      <c r="N123" s="13">
        <f ca="1">IF($C123="Win",IF($E123&gt;Summary!$H$6,1,""),(IF($C123="Spr",IF($E123&gt;Summary!$H$7,1,""),(IF($C123="Sum",IF($E123&gt;Summary!$H$8,1,""),(IF($C123="Fall",IF($E123&gt;Summary!$H$9,1,""),"")))))))</f>
        <v>1</v>
      </c>
      <c r="O123" s="13">
        <f ca="1">IF($C123="Win",IF($F123&gt;Summary!$I$6,1,""),(IF($C123="Spr",IF($F123&gt;Summary!$I$7,1,""),(IF($C123="Sum",IF($F123&gt;Summary!$I$8,1,""),(IF($C123="Fall",IF($F123&gt;Summary!$I$9,1,""),"")))))))</f>
        <v>1</v>
      </c>
      <c r="P123" s="13">
        <f t="shared" ca="1" si="18"/>
        <v>1</v>
      </c>
      <c r="Q123" s="13" t="str">
        <f t="shared" si="24"/>
        <v/>
      </c>
      <c r="R123" s="13" t="str">
        <f t="shared" si="25"/>
        <v/>
      </c>
      <c r="S123" s="13">
        <f t="shared" ca="1" si="26"/>
        <v>1</v>
      </c>
      <c r="T123" s="33" t="str">
        <f t="shared" si="27"/>
        <v/>
      </c>
      <c r="U123" s="11" t="str">
        <f ca="1">IF($C123="Win",IF($E123&gt;Summary!$N$6,1,""),(IF($C123="Spr",IF($E123&gt;Summary!$N$7,1,""),(IF($C123="Sum",IF($E123&gt;Summary!$N$8,1,""),(IF($C123="Fall",IF($E123&gt;Summary!$N$9,1,""),"")))))))</f>
        <v/>
      </c>
      <c r="V123" s="13">
        <f ca="1">IF($C123="Win",IF($F123&gt;Summary!$O$6,1,""),(IF($C123="Spr",IF($F123&gt;Summary!$O$7,1,""),(IF($C123="Sum",IF($F123&gt;Summary!$O$8,1,""),(IF($C123="Fall",IF($F123&gt;Summary!$O$9,1,""),"")))))))</f>
        <v>1</v>
      </c>
      <c r="W123" s="13" t="str">
        <f t="shared" ca="1" si="28"/>
        <v/>
      </c>
      <c r="X123" s="13" t="str">
        <f t="shared" si="29"/>
        <v/>
      </c>
      <c r="Y123" s="13" t="str">
        <f t="shared" si="30"/>
        <v/>
      </c>
      <c r="Z123" s="13" t="str">
        <f t="shared" ca="1" si="31"/>
        <v/>
      </c>
      <c r="AA123" s="33" t="str">
        <f t="shared" si="32"/>
        <v/>
      </c>
    </row>
    <row r="124" spans="1:27" x14ac:dyDescent="0.3">
      <c r="A124" s="23">
        <v>1969</v>
      </c>
      <c r="B124">
        <v>11</v>
      </c>
      <c r="C124" s="28" t="s">
        <v>6</v>
      </c>
      <c r="D124" t="str">
        <f t="shared" si="17"/>
        <v>196911Fall</v>
      </c>
      <c r="E124" s="25">
        <f ca="1">VLOOKUP($D124,Monthly!$B$1:$H$685,7,FALSE)</f>
        <v>958</v>
      </c>
      <c r="F124" s="25">
        <f ca="1">VLOOKUP($D124,Monthly!$B$1:$I$685,8,FALSE)</f>
        <v>287</v>
      </c>
      <c r="G124" s="11">
        <f ca="1">IF($C124="Win",IF($E124&gt;Summary!$B$6,1,""),(IF($C124="Spr",IF($E124&gt;Summary!$B$7,1,""),(IF($C124="Sum",IF($E124&gt;Summary!$B$8,1,""),(IF($C124="Fall",IF($E124&gt;Summary!$B$9,1,""),"")))))))</f>
        <v>1</v>
      </c>
      <c r="H124" s="13">
        <f ca="1">IF($C124="Win",IF($F124&gt;Summary!$C$6,1,""),(IF($C124="Spr",IF($F124&gt;Summary!$C$7,1,""),(IF($C124="Sum",IF($F124&gt;Summary!$C$8,1,""),(IF($C124="Fall",IF($F124&gt;Summary!$C$9,1,""),"")))))))</f>
        <v>1</v>
      </c>
      <c r="I124" s="13">
        <f t="shared" ca="1" si="19"/>
        <v>1</v>
      </c>
      <c r="J124" s="13" t="str">
        <f t="shared" si="20"/>
        <v/>
      </c>
      <c r="K124" s="13" t="str">
        <f t="shared" si="21"/>
        <v/>
      </c>
      <c r="L124" s="13" t="str">
        <f t="shared" si="22"/>
        <v/>
      </c>
      <c r="M124" s="33">
        <f t="shared" ca="1" si="23"/>
        <v>1</v>
      </c>
      <c r="N124" s="13">
        <f ca="1">IF($C124="Win",IF($E124&gt;Summary!$H$6,1,""),(IF($C124="Spr",IF($E124&gt;Summary!$H$7,1,""),(IF($C124="Sum",IF($E124&gt;Summary!$H$8,1,""),(IF($C124="Fall",IF($E124&gt;Summary!$H$9,1,""),"")))))))</f>
        <v>1</v>
      </c>
      <c r="O124" s="13">
        <f ca="1">IF($C124="Win",IF($F124&gt;Summary!$I$6,1,""),(IF($C124="Spr",IF($F124&gt;Summary!$I$7,1,""),(IF($C124="Sum",IF($F124&gt;Summary!$I$8,1,""),(IF($C124="Fall",IF($F124&gt;Summary!$I$9,1,""),"")))))))</f>
        <v>1</v>
      </c>
      <c r="P124" s="13">
        <f t="shared" ca="1" si="18"/>
        <v>1</v>
      </c>
      <c r="Q124" s="13" t="str">
        <f t="shared" si="24"/>
        <v/>
      </c>
      <c r="R124" s="13" t="str">
        <f t="shared" si="25"/>
        <v/>
      </c>
      <c r="S124" s="13" t="str">
        <f t="shared" si="26"/>
        <v/>
      </c>
      <c r="T124" s="33">
        <f t="shared" ca="1" si="27"/>
        <v>1</v>
      </c>
      <c r="U124" s="11">
        <f ca="1">IF($C124="Win",IF($E124&gt;Summary!$N$6,1,""),(IF($C124="Spr",IF($E124&gt;Summary!$N$7,1,""),(IF($C124="Sum",IF($E124&gt;Summary!$N$8,1,""),(IF($C124="Fall",IF($E124&gt;Summary!$N$9,1,""),"")))))))</f>
        <v>1</v>
      </c>
      <c r="V124" s="13">
        <f ca="1">IF($C124="Win",IF($F124&gt;Summary!$O$6,1,""),(IF($C124="Spr",IF($F124&gt;Summary!$O$7,1,""),(IF($C124="Sum",IF($F124&gt;Summary!$O$8,1,""),(IF($C124="Fall",IF($F124&gt;Summary!$O$9,1,""),"")))))))</f>
        <v>1</v>
      </c>
      <c r="W124" s="13">
        <f t="shared" ca="1" si="28"/>
        <v>1</v>
      </c>
      <c r="X124" s="13" t="str">
        <f t="shared" si="29"/>
        <v/>
      </c>
      <c r="Y124" s="13" t="str">
        <f t="shared" si="30"/>
        <v/>
      </c>
      <c r="Z124" s="13" t="str">
        <f t="shared" si="31"/>
        <v/>
      </c>
      <c r="AA124" s="33">
        <f t="shared" ca="1" si="32"/>
        <v>1</v>
      </c>
    </row>
    <row r="125" spans="1:27" x14ac:dyDescent="0.3">
      <c r="A125" s="22">
        <v>1970</v>
      </c>
      <c r="B125">
        <v>2</v>
      </c>
      <c r="C125" s="1" t="s">
        <v>16</v>
      </c>
      <c r="D125" t="str">
        <f t="shared" si="17"/>
        <v>19702Win</v>
      </c>
      <c r="E125" s="25">
        <f ca="1">VLOOKUP($D125,Monthly!$B$1:$H$685,7,FALSE)</f>
        <v>19191</v>
      </c>
      <c r="F125" s="25">
        <f ca="1">VLOOKUP($D125,Monthly!$B$1:$I$685,8,FALSE)</f>
        <v>604</v>
      </c>
      <c r="G125" s="11" t="str">
        <f ca="1">IF($C125="Win",IF($E125&gt;Summary!$B$6,1,""),(IF($C125="Spr",IF($E125&gt;Summary!$B$7,1,""),(IF($C125="Sum",IF($E125&gt;Summary!$B$8,1,""),(IF($C125="Fall",IF($E125&gt;Summary!$B$9,1,""),"")))))))</f>
        <v/>
      </c>
      <c r="H125" s="13">
        <f ca="1">IF($C125="Win",IF($F125&gt;Summary!$C$6,1,""),(IF($C125="Spr",IF($F125&gt;Summary!$C$7,1,""),(IF($C125="Sum",IF($F125&gt;Summary!$C$8,1,""),(IF($C125="Fall",IF($F125&gt;Summary!$C$9,1,""),"")))))))</f>
        <v>1</v>
      </c>
      <c r="I125" s="13" t="str">
        <f t="shared" ca="1" si="19"/>
        <v/>
      </c>
      <c r="J125" s="13" t="str">
        <f t="shared" ca="1" si="20"/>
        <v/>
      </c>
      <c r="K125" s="13" t="str">
        <f t="shared" si="21"/>
        <v/>
      </c>
      <c r="L125" s="13" t="str">
        <f t="shared" si="22"/>
        <v/>
      </c>
      <c r="M125" s="33" t="str">
        <f t="shared" si="23"/>
        <v/>
      </c>
      <c r="N125" s="13" t="str">
        <f ca="1">IF($C125="Win",IF($E125&gt;Summary!$H$6,1,""),(IF($C125="Spr",IF($E125&gt;Summary!$H$7,1,""),(IF($C125="Sum",IF($E125&gt;Summary!$H$8,1,""),(IF($C125="Fall",IF($E125&gt;Summary!$H$9,1,""),"")))))))</f>
        <v/>
      </c>
      <c r="O125" s="13">
        <f ca="1">IF($C125="Win",IF($F125&gt;Summary!$I$6,1,""),(IF($C125="Spr",IF($F125&gt;Summary!$I$7,1,""),(IF($C125="Sum",IF($F125&gt;Summary!$I$8,1,""),(IF($C125="Fall",IF($F125&gt;Summary!$I$9,1,""),"")))))))</f>
        <v>1</v>
      </c>
      <c r="P125" s="13" t="str">
        <f t="shared" ca="1" si="18"/>
        <v/>
      </c>
      <c r="Q125" s="13" t="str">
        <f t="shared" ca="1" si="24"/>
        <v/>
      </c>
      <c r="R125" s="13" t="str">
        <f t="shared" si="25"/>
        <v/>
      </c>
      <c r="S125" s="13" t="str">
        <f t="shared" si="26"/>
        <v/>
      </c>
      <c r="T125" s="33" t="str">
        <f t="shared" si="27"/>
        <v/>
      </c>
      <c r="U125" s="11" t="str">
        <f ca="1">IF($C125="Win",IF($E125&gt;Summary!$N$6,1,""),(IF($C125="Spr",IF($E125&gt;Summary!$N$7,1,""),(IF($C125="Sum",IF($E125&gt;Summary!$N$8,1,""),(IF($C125="Fall",IF($E125&gt;Summary!$N$9,1,""),"")))))))</f>
        <v/>
      </c>
      <c r="V125" s="13">
        <f ca="1">IF($C125="Win",IF($F125&gt;Summary!$O$6,1,""),(IF($C125="Spr",IF($F125&gt;Summary!$O$7,1,""),(IF($C125="Sum",IF($F125&gt;Summary!$O$8,1,""),(IF($C125="Fall",IF($F125&gt;Summary!$O$9,1,""),"")))))))</f>
        <v>1</v>
      </c>
      <c r="W125" s="13" t="str">
        <f t="shared" ca="1" si="28"/>
        <v/>
      </c>
      <c r="X125" s="13" t="str">
        <f t="shared" ca="1" si="29"/>
        <v/>
      </c>
      <c r="Y125" s="13" t="str">
        <f t="shared" si="30"/>
        <v/>
      </c>
      <c r="Z125" s="13" t="str">
        <f t="shared" si="31"/>
        <v/>
      </c>
      <c r="AA125" s="33" t="str">
        <f t="shared" si="32"/>
        <v/>
      </c>
    </row>
    <row r="126" spans="1:27" x14ac:dyDescent="0.3">
      <c r="A126" s="22">
        <v>1970</v>
      </c>
      <c r="B126">
        <v>5</v>
      </c>
      <c r="C126" s="1" t="s">
        <v>17</v>
      </c>
      <c r="D126" t="str">
        <f t="shared" si="17"/>
        <v>19705Spr</v>
      </c>
      <c r="E126" s="25">
        <f ca="1">VLOOKUP($D126,Monthly!$B$1:$H$685,7,FALSE)</f>
        <v>1301967</v>
      </c>
      <c r="F126" s="25">
        <f ca="1">VLOOKUP($D126,Monthly!$B$1:$I$685,8,FALSE)</f>
        <v>178742</v>
      </c>
      <c r="G126" s="11">
        <f ca="1">IF($C126="Win",IF($E126&gt;Summary!$B$6,1,""),(IF($C126="Spr",IF($E126&gt;Summary!$B$7,1,""),(IF($C126="Sum",IF($E126&gt;Summary!$B$8,1,""),(IF($C126="Fall",IF($E126&gt;Summary!$B$9,1,""),"")))))))</f>
        <v>1</v>
      </c>
      <c r="H126" s="13">
        <f ca="1">IF($C126="Win",IF($F126&gt;Summary!$C$6,1,""),(IF($C126="Spr",IF($F126&gt;Summary!$C$7,1,""),(IF($C126="Sum",IF($F126&gt;Summary!$C$8,1,""),(IF($C126="Fall",IF($F126&gt;Summary!$C$9,1,""),"")))))))</f>
        <v>1</v>
      </c>
      <c r="I126" s="13">
        <f t="shared" ca="1" si="19"/>
        <v>1</v>
      </c>
      <c r="J126" s="13" t="str">
        <f t="shared" si="20"/>
        <v/>
      </c>
      <c r="K126" s="13">
        <f t="shared" ca="1" si="21"/>
        <v>1</v>
      </c>
      <c r="L126" s="13" t="str">
        <f t="shared" si="22"/>
        <v/>
      </c>
      <c r="M126" s="33" t="str">
        <f t="shared" si="23"/>
        <v/>
      </c>
      <c r="N126" s="13">
        <f ca="1">IF($C126="Win",IF($E126&gt;Summary!$H$6,1,""),(IF($C126="Spr",IF($E126&gt;Summary!$H$7,1,""),(IF($C126="Sum",IF($E126&gt;Summary!$H$8,1,""),(IF($C126="Fall",IF($E126&gt;Summary!$H$9,1,""),"")))))))</f>
        <v>1</v>
      </c>
      <c r="O126" s="13">
        <f ca="1">IF($C126="Win",IF($F126&gt;Summary!$I$6,1,""),(IF($C126="Spr",IF($F126&gt;Summary!$I$7,1,""),(IF($C126="Sum",IF($F126&gt;Summary!$I$8,1,""),(IF($C126="Fall",IF($F126&gt;Summary!$I$9,1,""),"")))))))</f>
        <v>1</v>
      </c>
      <c r="P126" s="13">
        <f t="shared" ca="1" si="18"/>
        <v>1</v>
      </c>
      <c r="Q126" s="13" t="str">
        <f t="shared" si="24"/>
        <v/>
      </c>
      <c r="R126" s="13">
        <f t="shared" ca="1" si="25"/>
        <v>1</v>
      </c>
      <c r="S126" s="13" t="str">
        <f t="shared" si="26"/>
        <v/>
      </c>
      <c r="T126" s="33" t="str">
        <f t="shared" si="27"/>
        <v/>
      </c>
      <c r="U126" s="11">
        <f ca="1">IF($C126="Win",IF($E126&gt;Summary!$N$6,1,""),(IF($C126="Spr",IF($E126&gt;Summary!$N$7,1,""),(IF($C126="Sum",IF($E126&gt;Summary!$N$8,1,""),(IF($C126="Fall",IF($E126&gt;Summary!$N$9,1,""),"")))))))</f>
        <v>1</v>
      </c>
      <c r="V126" s="13">
        <f ca="1">IF($C126="Win",IF($F126&gt;Summary!$O$6,1,""),(IF($C126="Spr",IF($F126&gt;Summary!$O$7,1,""),(IF($C126="Sum",IF($F126&gt;Summary!$O$8,1,""),(IF($C126="Fall",IF($F126&gt;Summary!$O$9,1,""),"")))))))</f>
        <v>1</v>
      </c>
      <c r="W126" s="13">
        <f t="shared" ca="1" si="28"/>
        <v>1</v>
      </c>
      <c r="X126" s="13" t="str">
        <f t="shared" si="29"/>
        <v/>
      </c>
      <c r="Y126" s="13">
        <f t="shared" ca="1" si="30"/>
        <v>1</v>
      </c>
      <c r="Z126" s="13" t="str">
        <f t="shared" si="31"/>
        <v/>
      </c>
      <c r="AA126" s="33" t="str">
        <f t="shared" si="32"/>
        <v/>
      </c>
    </row>
    <row r="127" spans="1:27" x14ac:dyDescent="0.3">
      <c r="A127" s="22">
        <v>1970</v>
      </c>
      <c r="B127">
        <v>8</v>
      </c>
      <c r="C127" s="28" t="s">
        <v>18</v>
      </c>
      <c r="D127" t="str">
        <f t="shared" si="17"/>
        <v>19708Sum</v>
      </c>
      <c r="E127" s="25">
        <f ca="1">VLOOKUP($D127,Monthly!$B$1:$H$685,7,FALSE)</f>
        <v>4907</v>
      </c>
      <c r="F127" s="25">
        <f ca="1">VLOOKUP($D127,Monthly!$B$1:$I$685,8,FALSE)</f>
        <v>367</v>
      </c>
      <c r="G127" s="11" t="str">
        <f ca="1">IF($C127="Win",IF($E127&gt;Summary!$B$6,1,""),(IF($C127="Spr",IF($E127&gt;Summary!$B$7,1,""),(IF($C127="Sum",IF($E127&gt;Summary!$B$8,1,""),(IF($C127="Fall",IF($E127&gt;Summary!$B$9,1,""),"")))))))</f>
        <v/>
      </c>
      <c r="H127" s="13">
        <f ca="1">IF($C127="Win",IF($F127&gt;Summary!$C$6,1,""),(IF($C127="Spr",IF($F127&gt;Summary!$C$7,1,""),(IF($C127="Sum",IF($F127&gt;Summary!$C$8,1,""),(IF($C127="Fall",IF($F127&gt;Summary!$C$9,1,""),"")))))))</f>
        <v>1</v>
      </c>
      <c r="I127" s="13" t="str">
        <f t="shared" ca="1" si="19"/>
        <v/>
      </c>
      <c r="J127" s="13" t="str">
        <f t="shared" si="20"/>
        <v/>
      </c>
      <c r="K127" s="13" t="str">
        <f t="shared" si="21"/>
        <v/>
      </c>
      <c r="L127" s="13" t="str">
        <f t="shared" ca="1" si="22"/>
        <v/>
      </c>
      <c r="M127" s="33" t="str">
        <f t="shared" si="23"/>
        <v/>
      </c>
      <c r="N127" s="13" t="str">
        <f ca="1">IF($C127="Win",IF($E127&gt;Summary!$H$6,1,""),(IF($C127="Spr",IF($E127&gt;Summary!$H$7,1,""),(IF($C127="Sum",IF($E127&gt;Summary!$H$8,1,""),(IF($C127="Fall",IF($E127&gt;Summary!$H$9,1,""),"")))))))</f>
        <v/>
      </c>
      <c r="O127" s="13">
        <f ca="1">IF($C127="Win",IF($F127&gt;Summary!$I$6,1,""),(IF($C127="Spr",IF($F127&gt;Summary!$I$7,1,""),(IF($C127="Sum",IF($F127&gt;Summary!$I$8,1,""),(IF($C127="Fall",IF($F127&gt;Summary!$I$9,1,""),"")))))))</f>
        <v>1</v>
      </c>
      <c r="P127" s="13" t="str">
        <f t="shared" ca="1" si="18"/>
        <v/>
      </c>
      <c r="Q127" s="13" t="str">
        <f t="shared" si="24"/>
        <v/>
      </c>
      <c r="R127" s="13" t="str">
        <f t="shared" si="25"/>
        <v/>
      </c>
      <c r="S127" s="13" t="str">
        <f t="shared" ca="1" si="26"/>
        <v/>
      </c>
      <c r="T127" s="33" t="str">
        <f t="shared" si="27"/>
        <v/>
      </c>
      <c r="U127" s="11" t="str">
        <f ca="1">IF($C127="Win",IF($E127&gt;Summary!$N$6,1,""),(IF($C127="Spr",IF($E127&gt;Summary!$N$7,1,""),(IF($C127="Sum",IF($E127&gt;Summary!$N$8,1,""),(IF($C127="Fall",IF($E127&gt;Summary!$N$9,1,""),"")))))))</f>
        <v/>
      </c>
      <c r="V127" s="13">
        <f ca="1">IF($C127="Win",IF($F127&gt;Summary!$O$6,1,""),(IF($C127="Spr",IF($F127&gt;Summary!$O$7,1,""),(IF($C127="Sum",IF($F127&gt;Summary!$O$8,1,""),(IF($C127="Fall",IF($F127&gt;Summary!$O$9,1,""),"")))))))</f>
        <v>1</v>
      </c>
      <c r="W127" s="13" t="str">
        <f t="shared" ca="1" si="28"/>
        <v/>
      </c>
      <c r="X127" s="13" t="str">
        <f t="shared" si="29"/>
        <v/>
      </c>
      <c r="Y127" s="13" t="str">
        <f t="shared" si="30"/>
        <v/>
      </c>
      <c r="Z127" s="13" t="str">
        <f t="shared" ca="1" si="31"/>
        <v/>
      </c>
      <c r="AA127" s="33" t="str">
        <f t="shared" si="32"/>
        <v/>
      </c>
    </row>
    <row r="128" spans="1:27" x14ac:dyDescent="0.3">
      <c r="A128" s="23">
        <v>1970</v>
      </c>
      <c r="B128">
        <v>11</v>
      </c>
      <c r="C128" s="28" t="s">
        <v>6</v>
      </c>
      <c r="D128" t="str">
        <f t="shared" si="17"/>
        <v>197011Fall</v>
      </c>
      <c r="E128" s="25">
        <f ca="1">VLOOKUP($D128,Monthly!$B$1:$H$685,7,FALSE)</f>
        <v>2937</v>
      </c>
      <c r="F128" s="25">
        <f ca="1">VLOOKUP($D128,Monthly!$B$1:$I$685,8,FALSE)</f>
        <v>342</v>
      </c>
      <c r="G128" s="11">
        <f ca="1">IF($C128="Win",IF($E128&gt;Summary!$B$6,1,""),(IF($C128="Spr",IF($E128&gt;Summary!$B$7,1,""),(IF($C128="Sum",IF($E128&gt;Summary!$B$8,1,""),(IF($C128="Fall",IF($E128&gt;Summary!$B$9,1,""),"")))))))</f>
        <v>1</v>
      </c>
      <c r="H128" s="13">
        <f ca="1">IF($C128="Win",IF($F128&gt;Summary!$C$6,1,""),(IF($C128="Spr",IF($F128&gt;Summary!$C$7,1,""),(IF($C128="Sum",IF($F128&gt;Summary!$C$8,1,""),(IF($C128="Fall",IF($F128&gt;Summary!$C$9,1,""),"")))))))</f>
        <v>1</v>
      </c>
      <c r="I128" s="13">
        <f t="shared" ca="1" si="19"/>
        <v>1</v>
      </c>
      <c r="J128" s="13" t="str">
        <f t="shared" si="20"/>
        <v/>
      </c>
      <c r="K128" s="13" t="str">
        <f t="shared" si="21"/>
        <v/>
      </c>
      <c r="L128" s="13" t="str">
        <f t="shared" si="22"/>
        <v/>
      </c>
      <c r="M128" s="33">
        <f t="shared" ca="1" si="23"/>
        <v>1</v>
      </c>
      <c r="N128" s="13">
        <f ca="1">IF($C128="Win",IF($E128&gt;Summary!$H$6,1,""),(IF($C128="Spr",IF($E128&gt;Summary!$H$7,1,""),(IF($C128="Sum",IF($E128&gt;Summary!$H$8,1,""),(IF($C128="Fall",IF($E128&gt;Summary!$H$9,1,""),"")))))))</f>
        <v>1</v>
      </c>
      <c r="O128" s="13">
        <f ca="1">IF($C128="Win",IF($F128&gt;Summary!$I$6,1,""),(IF($C128="Spr",IF($F128&gt;Summary!$I$7,1,""),(IF($C128="Sum",IF($F128&gt;Summary!$I$8,1,""),(IF($C128="Fall",IF($F128&gt;Summary!$I$9,1,""),"")))))))</f>
        <v>1</v>
      </c>
      <c r="P128" s="13">
        <f t="shared" ca="1" si="18"/>
        <v>1</v>
      </c>
      <c r="Q128" s="13" t="str">
        <f t="shared" si="24"/>
        <v/>
      </c>
      <c r="R128" s="13" t="str">
        <f t="shared" si="25"/>
        <v/>
      </c>
      <c r="S128" s="13" t="str">
        <f t="shared" si="26"/>
        <v/>
      </c>
      <c r="T128" s="33">
        <f t="shared" ca="1" si="27"/>
        <v>1</v>
      </c>
      <c r="U128" s="11">
        <f ca="1">IF($C128="Win",IF($E128&gt;Summary!$N$6,1,""),(IF($C128="Spr",IF($E128&gt;Summary!$N$7,1,""),(IF($C128="Sum",IF($E128&gt;Summary!$N$8,1,""),(IF($C128="Fall",IF($E128&gt;Summary!$N$9,1,""),"")))))))</f>
        <v>1</v>
      </c>
      <c r="V128" s="13">
        <f ca="1">IF($C128="Win",IF($F128&gt;Summary!$O$6,1,""),(IF($C128="Spr",IF($F128&gt;Summary!$O$7,1,""),(IF($C128="Sum",IF($F128&gt;Summary!$O$8,1,""),(IF($C128="Fall",IF($F128&gt;Summary!$O$9,1,""),"")))))))</f>
        <v>1</v>
      </c>
      <c r="W128" s="13">
        <f t="shared" ca="1" si="28"/>
        <v>1</v>
      </c>
      <c r="X128" s="13" t="str">
        <f t="shared" si="29"/>
        <v/>
      </c>
      <c r="Y128" s="13" t="str">
        <f t="shared" si="30"/>
        <v/>
      </c>
      <c r="Z128" s="13" t="str">
        <f t="shared" si="31"/>
        <v/>
      </c>
      <c r="AA128" s="33">
        <f t="shared" ca="1" si="32"/>
        <v>1</v>
      </c>
    </row>
    <row r="129" spans="1:27" x14ac:dyDescent="0.3">
      <c r="A129" s="22">
        <v>1971</v>
      </c>
      <c r="B129">
        <v>2</v>
      </c>
      <c r="C129" s="1" t="s">
        <v>16</v>
      </c>
      <c r="D129" t="str">
        <f t="shared" si="17"/>
        <v>19712Win</v>
      </c>
      <c r="E129" s="25">
        <f ca="1">VLOOKUP($D129,Monthly!$B$1:$H$685,7,FALSE)</f>
        <v>770</v>
      </c>
      <c r="F129" s="25">
        <f ca="1">VLOOKUP($D129,Monthly!$B$1:$I$685,8,FALSE)</f>
        <v>248</v>
      </c>
      <c r="G129" s="11" t="str">
        <f ca="1">IF($C129="Win",IF($E129&gt;Summary!$B$6,1,""),(IF($C129="Spr",IF($E129&gt;Summary!$B$7,1,""),(IF($C129="Sum",IF($E129&gt;Summary!$B$8,1,""),(IF($C129="Fall",IF($E129&gt;Summary!$B$9,1,""),"")))))))</f>
        <v/>
      </c>
      <c r="H129" s="13">
        <f ca="1">IF($C129="Win",IF($F129&gt;Summary!$C$6,1,""),(IF($C129="Spr",IF($F129&gt;Summary!$C$7,1,""),(IF($C129="Sum",IF($F129&gt;Summary!$C$8,1,""),(IF($C129="Fall",IF($F129&gt;Summary!$C$9,1,""),"")))))))</f>
        <v>1</v>
      </c>
      <c r="I129" s="13" t="str">
        <f t="shared" ca="1" si="19"/>
        <v/>
      </c>
      <c r="J129" s="13" t="str">
        <f t="shared" ca="1" si="20"/>
        <v/>
      </c>
      <c r="K129" s="13" t="str">
        <f t="shared" si="21"/>
        <v/>
      </c>
      <c r="L129" s="13" t="str">
        <f t="shared" si="22"/>
        <v/>
      </c>
      <c r="M129" s="33" t="str">
        <f t="shared" si="23"/>
        <v/>
      </c>
      <c r="N129" s="13" t="str">
        <f ca="1">IF($C129="Win",IF($E129&gt;Summary!$H$6,1,""),(IF($C129="Spr",IF($E129&gt;Summary!$H$7,1,""),(IF($C129="Sum",IF($E129&gt;Summary!$H$8,1,""),(IF($C129="Fall",IF($E129&gt;Summary!$H$9,1,""),"")))))))</f>
        <v/>
      </c>
      <c r="O129" s="13">
        <f ca="1">IF($C129="Win",IF($F129&gt;Summary!$I$6,1,""),(IF($C129="Spr",IF($F129&gt;Summary!$I$7,1,""),(IF($C129="Sum",IF($F129&gt;Summary!$I$8,1,""),(IF($C129="Fall",IF($F129&gt;Summary!$I$9,1,""),"")))))))</f>
        <v>1</v>
      </c>
      <c r="P129" s="13" t="str">
        <f t="shared" ca="1" si="18"/>
        <v/>
      </c>
      <c r="Q129" s="13" t="str">
        <f t="shared" ca="1" si="24"/>
        <v/>
      </c>
      <c r="R129" s="13" t="str">
        <f t="shared" si="25"/>
        <v/>
      </c>
      <c r="S129" s="13" t="str">
        <f t="shared" si="26"/>
        <v/>
      </c>
      <c r="T129" s="33" t="str">
        <f t="shared" si="27"/>
        <v/>
      </c>
      <c r="U129" s="11" t="str">
        <f ca="1">IF($C129="Win",IF($E129&gt;Summary!$N$6,1,""),(IF($C129="Spr",IF($E129&gt;Summary!$N$7,1,""),(IF($C129="Sum",IF($E129&gt;Summary!$N$8,1,""),(IF($C129="Fall",IF($E129&gt;Summary!$N$9,1,""),"")))))))</f>
        <v/>
      </c>
      <c r="V129" s="13">
        <f ca="1">IF($C129="Win",IF($F129&gt;Summary!$O$6,1,""),(IF($C129="Spr",IF($F129&gt;Summary!$O$7,1,""),(IF($C129="Sum",IF($F129&gt;Summary!$O$8,1,""),(IF($C129="Fall",IF($F129&gt;Summary!$O$9,1,""),"")))))))</f>
        <v>1</v>
      </c>
      <c r="W129" s="13" t="str">
        <f t="shared" ca="1" si="28"/>
        <v/>
      </c>
      <c r="X129" s="13" t="str">
        <f t="shared" ca="1" si="29"/>
        <v/>
      </c>
      <c r="Y129" s="13" t="str">
        <f t="shared" si="30"/>
        <v/>
      </c>
      <c r="Z129" s="13" t="str">
        <f t="shared" si="31"/>
        <v/>
      </c>
      <c r="AA129" s="33" t="str">
        <f t="shared" si="32"/>
        <v/>
      </c>
    </row>
    <row r="130" spans="1:27" x14ac:dyDescent="0.3">
      <c r="A130" s="22">
        <v>1971</v>
      </c>
      <c r="B130">
        <v>5</v>
      </c>
      <c r="C130" s="1" t="s">
        <v>17</v>
      </c>
      <c r="D130" t="str">
        <f t="shared" si="17"/>
        <v>19715Spr</v>
      </c>
      <c r="E130" s="25">
        <f ca="1">VLOOKUP($D130,Monthly!$B$1:$H$685,7,FALSE)</f>
        <v>1258</v>
      </c>
      <c r="F130" s="25">
        <f ca="1">VLOOKUP($D130,Monthly!$B$1:$I$685,8,FALSE)</f>
        <v>251</v>
      </c>
      <c r="G130" s="11" t="str">
        <f ca="1">IF($C130="Win",IF($E130&gt;Summary!$B$6,1,""),(IF($C130="Spr",IF($E130&gt;Summary!$B$7,1,""),(IF($C130="Sum",IF($E130&gt;Summary!$B$8,1,""),(IF($C130="Fall",IF($E130&gt;Summary!$B$9,1,""),"")))))))</f>
        <v/>
      </c>
      <c r="H130" s="13">
        <f ca="1">IF($C130="Win",IF($F130&gt;Summary!$C$6,1,""),(IF($C130="Spr",IF($F130&gt;Summary!$C$7,1,""),(IF($C130="Sum",IF($F130&gt;Summary!$C$8,1,""),(IF($C130="Fall",IF($F130&gt;Summary!$C$9,1,""),"")))))))</f>
        <v>1</v>
      </c>
      <c r="I130" s="13" t="str">
        <f t="shared" ca="1" si="19"/>
        <v/>
      </c>
      <c r="J130" s="13" t="str">
        <f t="shared" si="20"/>
        <v/>
      </c>
      <c r="K130" s="13" t="str">
        <f t="shared" ca="1" si="21"/>
        <v/>
      </c>
      <c r="L130" s="13" t="str">
        <f t="shared" si="22"/>
        <v/>
      </c>
      <c r="M130" s="33" t="str">
        <f t="shared" si="23"/>
        <v/>
      </c>
      <c r="N130" s="13" t="str">
        <f ca="1">IF($C130="Win",IF($E130&gt;Summary!$H$6,1,""),(IF($C130="Spr",IF($E130&gt;Summary!$H$7,1,""),(IF($C130="Sum",IF($E130&gt;Summary!$H$8,1,""),(IF($C130="Fall",IF($E130&gt;Summary!$H$9,1,""),"")))))))</f>
        <v/>
      </c>
      <c r="O130" s="13">
        <f ca="1">IF($C130="Win",IF($F130&gt;Summary!$I$6,1,""),(IF($C130="Spr",IF($F130&gt;Summary!$I$7,1,""),(IF($C130="Sum",IF($F130&gt;Summary!$I$8,1,""),(IF($C130="Fall",IF($F130&gt;Summary!$I$9,1,""),"")))))))</f>
        <v>1</v>
      </c>
      <c r="P130" s="13" t="str">
        <f t="shared" ca="1" si="18"/>
        <v/>
      </c>
      <c r="Q130" s="13" t="str">
        <f t="shared" si="24"/>
        <v/>
      </c>
      <c r="R130" s="13" t="str">
        <f t="shared" ca="1" si="25"/>
        <v/>
      </c>
      <c r="S130" s="13" t="str">
        <f t="shared" si="26"/>
        <v/>
      </c>
      <c r="T130" s="33" t="str">
        <f t="shared" si="27"/>
        <v/>
      </c>
      <c r="U130" s="11" t="str">
        <f ca="1">IF($C130="Win",IF($E130&gt;Summary!$N$6,1,""),(IF($C130="Spr",IF($E130&gt;Summary!$N$7,1,""),(IF($C130="Sum",IF($E130&gt;Summary!$N$8,1,""),(IF($C130="Fall",IF($E130&gt;Summary!$N$9,1,""),"")))))))</f>
        <v/>
      </c>
      <c r="V130" s="13">
        <f ca="1">IF($C130="Win",IF($F130&gt;Summary!$O$6,1,""),(IF($C130="Spr",IF($F130&gt;Summary!$O$7,1,""),(IF($C130="Sum",IF($F130&gt;Summary!$O$8,1,""),(IF($C130="Fall",IF($F130&gt;Summary!$O$9,1,""),"")))))))</f>
        <v>1</v>
      </c>
      <c r="W130" s="13" t="str">
        <f t="shared" ca="1" si="28"/>
        <v/>
      </c>
      <c r="X130" s="13" t="str">
        <f t="shared" si="29"/>
        <v/>
      </c>
      <c r="Y130" s="13" t="str">
        <f t="shared" ca="1" si="30"/>
        <v/>
      </c>
      <c r="Z130" s="13" t="str">
        <f t="shared" si="31"/>
        <v/>
      </c>
      <c r="AA130" s="33" t="str">
        <f t="shared" si="32"/>
        <v/>
      </c>
    </row>
    <row r="131" spans="1:27" x14ac:dyDescent="0.3">
      <c r="A131" s="22">
        <v>1971</v>
      </c>
      <c r="B131">
        <v>8</v>
      </c>
      <c r="C131" s="28" t="s">
        <v>18</v>
      </c>
      <c r="D131" t="str">
        <f t="shared" si="17"/>
        <v>19718Sum</v>
      </c>
      <c r="E131" s="25">
        <f ca="1">VLOOKUP($D131,Monthly!$B$1:$H$685,7,FALSE)</f>
        <v>1127</v>
      </c>
      <c r="F131" s="25">
        <f ca="1">VLOOKUP($D131,Monthly!$B$1:$I$685,8,FALSE)</f>
        <v>304</v>
      </c>
      <c r="G131" s="11" t="str">
        <f ca="1">IF($C131="Win",IF($E131&gt;Summary!$B$6,1,""),(IF($C131="Spr",IF($E131&gt;Summary!$B$7,1,""),(IF($C131="Sum",IF($E131&gt;Summary!$B$8,1,""),(IF($C131="Fall",IF($E131&gt;Summary!$B$9,1,""),"")))))))</f>
        <v/>
      </c>
      <c r="H131" s="13">
        <f ca="1">IF($C131="Win",IF($F131&gt;Summary!$C$6,1,""),(IF($C131="Spr",IF($F131&gt;Summary!$C$7,1,""),(IF($C131="Sum",IF($F131&gt;Summary!$C$8,1,""),(IF($C131="Fall",IF($F131&gt;Summary!$C$9,1,""),"")))))))</f>
        <v>1</v>
      </c>
      <c r="I131" s="13" t="str">
        <f t="shared" ca="1" si="19"/>
        <v/>
      </c>
      <c r="J131" s="13" t="str">
        <f t="shared" si="20"/>
        <v/>
      </c>
      <c r="K131" s="13" t="str">
        <f t="shared" si="21"/>
        <v/>
      </c>
      <c r="L131" s="13" t="str">
        <f t="shared" ca="1" si="22"/>
        <v/>
      </c>
      <c r="M131" s="33" t="str">
        <f t="shared" si="23"/>
        <v/>
      </c>
      <c r="N131" s="13" t="str">
        <f ca="1">IF($C131="Win",IF($E131&gt;Summary!$H$6,1,""),(IF($C131="Spr",IF($E131&gt;Summary!$H$7,1,""),(IF($C131="Sum",IF($E131&gt;Summary!$H$8,1,""),(IF($C131="Fall",IF($E131&gt;Summary!$H$9,1,""),"")))))))</f>
        <v/>
      </c>
      <c r="O131" s="13">
        <f ca="1">IF($C131="Win",IF($F131&gt;Summary!$I$6,1,""),(IF($C131="Spr",IF($F131&gt;Summary!$I$7,1,""),(IF($C131="Sum",IF($F131&gt;Summary!$I$8,1,""),(IF($C131="Fall",IF($F131&gt;Summary!$I$9,1,""),"")))))))</f>
        <v>1</v>
      </c>
      <c r="P131" s="13" t="str">
        <f t="shared" ca="1" si="18"/>
        <v/>
      </c>
      <c r="Q131" s="13" t="str">
        <f t="shared" si="24"/>
        <v/>
      </c>
      <c r="R131" s="13" t="str">
        <f t="shared" si="25"/>
        <v/>
      </c>
      <c r="S131" s="13" t="str">
        <f t="shared" ca="1" si="26"/>
        <v/>
      </c>
      <c r="T131" s="33" t="str">
        <f t="shared" si="27"/>
        <v/>
      </c>
      <c r="U131" s="11" t="str">
        <f ca="1">IF($C131="Win",IF($E131&gt;Summary!$N$6,1,""),(IF($C131="Spr",IF($E131&gt;Summary!$N$7,1,""),(IF($C131="Sum",IF($E131&gt;Summary!$N$8,1,""),(IF($C131="Fall",IF($E131&gt;Summary!$N$9,1,""),"")))))))</f>
        <v/>
      </c>
      <c r="V131" s="13">
        <f ca="1">IF($C131="Win",IF($F131&gt;Summary!$O$6,1,""),(IF($C131="Spr",IF($F131&gt;Summary!$O$7,1,""),(IF($C131="Sum",IF($F131&gt;Summary!$O$8,1,""),(IF($C131="Fall",IF($F131&gt;Summary!$O$9,1,""),"")))))))</f>
        <v>1</v>
      </c>
      <c r="W131" s="13" t="str">
        <f t="shared" ca="1" si="28"/>
        <v/>
      </c>
      <c r="X131" s="13" t="str">
        <f t="shared" si="29"/>
        <v/>
      </c>
      <c r="Y131" s="13" t="str">
        <f t="shared" si="30"/>
        <v/>
      </c>
      <c r="Z131" s="13" t="str">
        <f t="shared" ca="1" si="31"/>
        <v/>
      </c>
      <c r="AA131" s="33" t="str">
        <f t="shared" si="32"/>
        <v/>
      </c>
    </row>
    <row r="132" spans="1:27" x14ac:dyDescent="0.3">
      <c r="A132" s="23">
        <v>1971</v>
      </c>
      <c r="B132">
        <v>11</v>
      </c>
      <c r="C132" s="28" t="s">
        <v>6</v>
      </c>
      <c r="D132" t="str">
        <f t="shared" si="17"/>
        <v>197111Fall</v>
      </c>
      <c r="E132" s="25">
        <f ca="1">VLOOKUP($D132,Monthly!$B$1:$H$685,7,FALSE)</f>
        <v>1147</v>
      </c>
      <c r="F132" s="25">
        <f ca="1">VLOOKUP($D132,Monthly!$B$1:$I$685,8,FALSE)</f>
        <v>303</v>
      </c>
      <c r="G132" s="11">
        <f ca="1">IF($C132="Win",IF($E132&gt;Summary!$B$6,1,""),(IF($C132="Spr",IF($E132&gt;Summary!$B$7,1,""),(IF($C132="Sum",IF($E132&gt;Summary!$B$8,1,""),(IF($C132="Fall",IF($E132&gt;Summary!$B$9,1,""),"")))))))</f>
        <v>1</v>
      </c>
      <c r="H132" s="13">
        <f ca="1">IF($C132="Win",IF($F132&gt;Summary!$C$6,1,""),(IF($C132="Spr",IF($F132&gt;Summary!$C$7,1,""),(IF($C132="Sum",IF($F132&gt;Summary!$C$8,1,""),(IF($C132="Fall",IF($F132&gt;Summary!$C$9,1,""),"")))))))</f>
        <v>1</v>
      </c>
      <c r="I132" s="13">
        <f t="shared" ca="1" si="19"/>
        <v>1</v>
      </c>
      <c r="J132" s="13" t="str">
        <f t="shared" si="20"/>
        <v/>
      </c>
      <c r="K132" s="13" t="str">
        <f t="shared" si="21"/>
        <v/>
      </c>
      <c r="L132" s="13" t="str">
        <f t="shared" si="22"/>
        <v/>
      </c>
      <c r="M132" s="33">
        <f t="shared" ca="1" si="23"/>
        <v>1</v>
      </c>
      <c r="N132" s="13">
        <f ca="1">IF($C132="Win",IF($E132&gt;Summary!$H$6,1,""),(IF($C132="Spr",IF($E132&gt;Summary!$H$7,1,""),(IF($C132="Sum",IF($E132&gt;Summary!$H$8,1,""),(IF($C132="Fall",IF($E132&gt;Summary!$H$9,1,""),"")))))))</f>
        <v>1</v>
      </c>
      <c r="O132" s="13">
        <f ca="1">IF($C132="Win",IF($F132&gt;Summary!$I$6,1,""),(IF($C132="Spr",IF($F132&gt;Summary!$I$7,1,""),(IF($C132="Sum",IF($F132&gt;Summary!$I$8,1,""),(IF($C132="Fall",IF($F132&gt;Summary!$I$9,1,""),"")))))))</f>
        <v>1</v>
      </c>
      <c r="P132" s="13">
        <f t="shared" ca="1" si="18"/>
        <v>1</v>
      </c>
      <c r="Q132" s="13" t="str">
        <f t="shared" si="24"/>
        <v/>
      </c>
      <c r="R132" s="13" t="str">
        <f t="shared" si="25"/>
        <v/>
      </c>
      <c r="S132" s="13" t="str">
        <f t="shared" si="26"/>
        <v/>
      </c>
      <c r="T132" s="33">
        <f t="shared" ca="1" si="27"/>
        <v>1</v>
      </c>
      <c r="U132" s="11">
        <f ca="1">IF($C132="Win",IF($E132&gt;Summary!$N$6,1,""),(IF($C132="Spr",IF($E132&gt;Summary!$N$7,1,""),(IF($C132="Sum",IF($E132&gt;Summary!$N$8,1,""),(IF($C132="Fall",IF($E132&gt;Summary!$N$9,1,""),"")))))))</f>
        <v>1</v>
      </c>
      <c r="V132" s="13">
        <f ca="1">IF($C132="Win",IF($F132&gt;Summary!$O$6,1,""),(IF($C132="Spr",IF($F132&gt;Summary!$O$7,1,""),(IF($C132="Sum",IF($F132&gt;Summary!$O$8,1,""),(IF($C132="Fall",IF($F132&gt;Summary!$O$9,1,""),"")))))))</f>
        <v>1</v>
      </c>
      <c r="W132" s="13">
        <f t="shared" ca="1" si="28"/>
        <v>1</v>
      </c>
      <c r="X132" s="13" t="str">
        <f t="shared" si="29"/>
        <v/>
      </c>
      <c r="Y132" s="13" t="str">
        <f t="shared" si="30"/>
        <v/>
      </c>
      <c r="Z132" s="13" t="str">
        <f t="shared" si="31"/>
        <v/>
      </c>
      <c r="AA132" s="33">
        <f t="shared" ca="1" si="32"/>
        <v>1</v>
      </c>
    </row>
    <row r="133" spans="1:27" x14ac:dyDescent="0.3">
      <c r="A133" s="22">
        <v>1972</v>
      </c>
      <c r="B133">
        <v>2</v>
      </c>
      <c r="C133" s="1" t="s">
        <v>16</v>
      </c>
      <c r="D133" t="str">
        <f t="shared" ref="D133:D196" si="33">CONCATENATE(A133,B133,C133)</f>
        <v>19722Win</v>
      </c>
      <c r="E133" s="25">
        <f ca="1">VLOOKUP($D133,Monthly!$B$1:$H$685,7,FALSE)</f>
        <v>437112</v>
      </c>
      <c r="F133" s="25">
        <f ca="1">VLOOKUP($D133,Monthly!$B$1:$I$685,8,FALSE)</f>
        <v>91454</v>
      </c>
      <c r="G133" s="11">
        <f ca="1">IF($C133="Win",IF($E133&gt;Summary!$B$6,1,""),(IF($C133="Spr",IF($E133&gt;Summary!$B$7,1,""),(IF($C133="Sum",IF($E133&gt;Summary!$B$8,1,""),(IF($C133="Fall",IF($E133&gt;Summary!$B$9,1,""),"")))))))</f>
        <v>1</v>
      </c>
      <c r="H133" s="13">
        <f ca="1">IF($C133="Win",IF($F133&gt;Summary!$C$6,1,""),(IF($C133="Spr",IF($F133&gt;Summary!$C$7,1,""),(IF($C133="Sum",IF($F133&gt;Summary!$C$8,1,""),(IF($C133="Fall",IF($F133&gt;Summary!$C$9,1,""),"")))))))</f>
        <v>1</v>
      </c>
      <c r="I133" s="13">
        <f t="shared" ca="1" si="19"/>
        <v>1</v>
      </c>
      <c r="J133" s="13">
        <f t="shared" ca="1" si="20"/>
        <v>1</v>
      </c>
      <c r="K133" s="13" t="str">
        <f t="shared" si="21"/>
        <v/>
      </c>
      <c r="L133" s="13" t="str">
        <f t="shared" si="22"/>
        <v/>
      </c>
      <c r="M133" s="33" t="str">
        <f t="shared" si="23"/>
        <v/>
      </c>
      <c r="N133" s="13">
        <f ca="1">IF($C133="Win",IF($E133&gt;Summary!$H$6,1,""),(IF($C133="Spr",IF($E133&gt;Summary!$H$7,1,""),(IF($C133="Sum",IF($E133&gt;Summary!$H$8,1,""),(IF($C133="Fall",IF($E133&gt;Summary!$H$9,1,""),"")))))))</f>
        <v>1</v>
      </c>
      <c r="O133" s="13">
        <f ca="1">IF($C133="Win",IF($F133&gt;Summary!$I$6,1,""),(IF($C133="Spr",IF($F133&gt;Summary!$I$7,1,""),(IF($C133="Sum",IF($F133&gt;Summary!$I$8,1,""),(IF($C133="Fall",IF($F133&gt;Summary!$I$9,1,""),"")))))))</f>
        <v>1</v>
      </c>
      <c r="P133" s="13">
        <f t="shared" ref="P133:P196" ca="1" si="34">IF($N133="","",IF($O133="","",1))</f>
        <v>1</v>
      </c>
      <c r="Q133" s="13">
        <f t="shared" ca="1" si="24"/>
        <v>1</v>
      </c>
      <c r="R133" s="13" t="str">
        <f t="shared" si="25"/>
        <v/>
      </c>
      <c r="S133" s="13" t="str">
        <f t="shared" si="26"/>
        <v/>
      </c>
      <c r="T133" s="33" t="str">
        <f t="shared" si="27"/>
        <v/>
      </c>
      <c r="U133" s="11" t="str">
        <f ca="1">IF($C133="Win",IF($E133&gt;Summary!$N$6,1,""),(IF($C133="Spr",IF($E133&gt;Summary!$N$7,1,""),(IF($C133="Sum",IF($E133&gt;Summary!$N$8,1,""),(IF($C133="Fall",IF($E133&gt;Summary!$N$9,1,""),"")))))))</f>
        <v/>
      </c>
      <c r="V133" s="13">
        <f ca="1">IF($C133="Win",IF($F133&gt;Summary!$O$6,1,""),(IF($C133="Spr",IF($F133&gt;Summary!$O$7,1,""),(IF($C133="Sum",IF($F133&gt;Summary!$O$8,1,""),(IF($C133="Fall",IF($F133&gt;Summary!$O$9,1,""),"")))))))</f>
        <v>1</v>
      </c>
      <c r="W133" s="13" t="str">
        <f t="shared" ca="1" si="28"/>
        <v/>
      </c>
      <c r="X133" s="13" t="str">
        <f t="shared" ca="1" si="29"/>
        <v/>
      </c>
      <c r="Y133" s="13" t="str">
        <f t="shared" si="30"/>
        <v/>
      </c>
      <c r="Z133" s="13" t="str">
        <f t="shared" si="31"/>
        <v/>
      </c>
      <c r="AA133" s="33" t="str">
        <f t="shared" si="32"/>
        <v/>
      </c>
    </row>
    <row r="134" spans="1:27" x14ac:dyDescent="0.3">
      <c r="A134" s="22">
        <v>1972</v>
      </c>
      <c r="B134">
        <v>5</v>
      </c>
      <c r="C134" s="1" t="s">
        <v>17</v>
      </c>
      <c r="D134" t="str">
        <f t="shared" si="33"/>
        <v>19725Spr</v>
      </c>
      <c r="E134" s="25">
        <f ca="1">VLOOKUP($D134,Monthly!$B$1:$H$685,7,FALSE)</f>
        <v>196156</v>
      </c>
      <c r="F134" s="25">
        <f ca="1">VLOOKUP($D134,Monthly!$B$1:$I$685,8,FALSE)</f>
        <v>1146</v>
      </c>
      <c r="G134" s="11" t="str">
        <f ca="1">IF($C134="Win",IF($E134&gt;Summary!$B$6,1,""),(IF($C134="Spr",IF($E134&gt;Summary!$B$7,1,""),(IF($C134="Sum",IF($E134&gt;Summary!$B$8,1,""),(IF($C134="Fall",IF($E134&gt;Summary!$B$9,1,""),"")))))))</f>
        <v/>
      </c>
      <c r="H134" s="13">
        <f ca="1">IF($C134="Win",IF($F134&gt;Summary!$C$6,1,""),(IF($C134="Spr",IF($F134&gt;Summary!$C$7,1,""),(IF($C134="Sum",IF($F134&gt;Summary!$C$8,1,""),(IF($C134="Fall",IF($F134&gt;Summary!$C$9,1,""),"")))))))</f>
        <v>1</v>
      </c>
      <c r="I134" s="13" t="str">
        <f t="shared" ref="I134:I197" ca="1" si="35">IF($G134="","",IF($H134="","",1))</f>
        <v/>
      </c>
      <c r="J134" s="13" t="str">
        <f t="shared" ref="J134:J197" si="36">IF($C134="Win",I134,"")</f>
        <v/>
      </c>
      <c r="K134" s="13" t="str">
        <f t="shared" ref="K134:K197" ca="1" si="37">IF($C134="Spr",I134,"")</f>
        <v/>
      </c>
      <c r="L134" s="13" t="str">
        <f t="shared" ref="L134:L197" si="38">IF($C134="Sum",I134,"")</f>
        <v/>
      </c>
      <c r="M134" s="33" t="str">
        <f t="shared" ref="M134:M197" si="39">IF($C134="Fall",I134,"")</f>
        <v/>
      </c>
      <c r="N134" s="13" t="str">
        <f ca="1">IF($C134="Win",IF($E134&gt;Summary!$H$6,1,""),(IF($C134="Spr",IF($E134&gt;Summary!$H$7,1,""),(IF($C134="Sum",IF($E134&gt;Summary!$H$8,1,""),(IF($C134="Fall",IF($E134&gt;Summary!$H$9,1,""),"")))))))</f>
        <v/>
      </c>
      <c r="O134" s="13">
        <f ca="1">IF($C134="Win",IF($F134&gt;Summary!$I$6,1,""),(IF($C134="Spr",IF($F134&gt;Summary!$I$7,1,""),(IF($C134="Sum",IF($F134&gt;Summary!$I$8,1,""),(IF($C134="Fall",IF($F134&gt;Summary!$I$9,1,""),"")))))))</f>
        <v>1</v>
      </c>
      <c r="P134" s="13" t="str">
        <f t="shared" ca="1" si="34"/>
        <v/>
      </c>
      <c r="Q134" s="13" t="str">
        <f t="shared" ref="Q134:Q197" si="40">IF($C134="Win",P134,"")</f>
        <v/>
      </c>
      <c r="R134" s="13" t="str">
        <f t="shared" ref="R134:R197" ca="1" si="41">IF($C134="Spr",P134,"")</f>
        <v/>
      </c>
      <c r="S134" s="13" t="str">
        <f t="shared" ref="S134:S197" si="42">IF($C134="Sum",P134,"")</f>
        <v/>
      </c>
      <c r="T134" s="33" t="str">
        <f t="shared" ref="T134:T197" si="43">IF($C134="Fall",P134,"")</f>
        <v/>
      </c>
      <c r="U134" s="11" t="str">
        <f ca="1">IF($C134="Win",IF($E134&gt;Summary!$N$6,1,""),(IF($C134="Spr",IF($E134&gt;Summary!$N$7,1,""),(IF($C134="Sum",IF($E134&gt;Summary!$N$8,1,""),(IF($C134="Fall",IF($E134&gt;Summary!$N$9,1,""),"")))))))</f>
        <v/>
      </c>
      <c r="V134" s="13">
        <f ca="1">IF($C134="Win",IF($F134&gt;Summary!$O$6,1,""),(IF($C134="Spr",IF($F134&gt;Summary!$O$7,1,""),(IF($C134="Sum",IF($F134&gt;Summary!$O$8,1,""),(IF($C134="Fall",IF($F134&gt;Summary!$O$9,1,""),"")))))))</f>
        <v>1</v>
      </c>
      <c r="W134" s="13" t="str">
        <f t="shared" ref="W134:W197" ca="1" si="44">IF($U134="","",IF($V134="","",1))</f>
        <v/>
      </c>
      <c r="X134" s="13" t="str">
        <f t="shared" ref="X134:X197" si="45">IF($C134="Win",W134,"")</f>
        <v/>
      </c>
      <c r="Y134" s="13" t="str">
        <f t="shared" ref="Y134:Y197" ca="1" si="46">IF($C134="Spr",W134,"")</f>
        <v/>
      </c>
      <c r="Z134" s="13" t="str">
        <f t="shared" ref="Z134:Z197" si="47">IF($C134="Sum",W134,"")</f>
        <v/>
      </c>
      <c r="AA134" s="33" t="str">
        <f t="shared" ref="AA134:AA197" si="48">IF($C134="Fall",W134,"")</f>
        <v/>
      </c>
    </row>
    <row r="135" spans="1:27" x14ac:dyDescent="0.3">
      <c r="A135" s="22">
        <v>1972</v>
      </c>
      <c r="B135">
        <v>8</v>
      </c>
      <c r="C135" s="28" t="s">
        <v>18</v>
      </c>
      <c r="D135" t="str">
        <f t="shared" si="33"/>
        <v>19728Sum</v>
      </c>
      <c r="E135" s="25">
        <f ca="1">VLOOKUP($D135,Monthly!$B$1:$H$685,7,FALSE)</f>
        <v>3522</v>
      </c>
      <c r="F135" s="25">
        <f ca="1">VLOOKUP($D135,Monthly!$B$1:$I$685,8,FALSE)</f>
        <v>610</v>
      </c>
      <c r="G135" s="11" t="str">
        <f ca="1">IF($C135="Win",IF($E135&gt;Summary!$B$6,1,""),(IF($C135="Spr",IF($E135&gt;Summary!$B$7,1,""),(IF($C135="Sum",IF($E135&gt;Summary!$B$8,1,""),(IF($C135="Fall",IF($E135&gt;Summary!$B$9,1,""),"")))))))</f>
        <v/>
      </c>
      <c r="H135" s="13">
        <f ca="1">IF($C135="Win",IF($F135&gt;Summary!$C$6,1,""),(IF($C135="Spr",IF($F135&gt;Summary!$C$7,1,""),(IF($C135="Sum",IF($F135&gt;Summary!$C$8,1,""),(IF($C135="Fall",IF($F135&gt;Summary!$C$9,1,""),"")))))))</f>
        <v>1</v>
      </c>
      <c r="I135" s="13" t="str">
        <f t="shared" ca="1" si="35"/>
        <v/>
      </c>
      <c r="J135" s="13" t="str">
        <f t="shared" si="36"/>
        <v/>
      </c>
      <c r="K135" s="13" t="str">
        <f t="shared" si="37"/>
        <v/>
      </c>
      <c r="L135" s="13" t="str">
        <f t="shared" ca="1" si="38"/>
        <v/>
      </c>
      <c r="M135" s="33" t="str">
        <f t="shared" si="39"/>
        <v/>
      </c>
      <c r="N135" s="13" t="str">
        <f ca="1">IF($C135="Win",IF($E135&gt;Summary!$H$6,1,""),(IF($C135="Spr",IF($E135&gt;Summary!$H$7,1,""),(IF($C135="Sum",IF($E135&gt;Summary!$H$8,1,""),(IF($C135="Fall",IF($E135&gt;Summary!$H$9,1,""),"")))))))</f>
        <v/>
      </c>
      <c r="O135" s="13">
        <f ca="1">IF($C135="Win",IF($F135&gt;Summary!$I$6,1,""),(IF($C135="Spr",IF($F135&gt;Summary!$I$7,1,""),(IF($C135="Sum",IF($F135&gt;Summary!$I$8,1,""),(IF($C135="Fall",IF($F135&gt;Summary!$I$9,1,""),"")))))))</f>
        <v>1</v>
      </c>
      <c r="P135" s="13" t="str">
        <f t="shared" ca="1" si="34"/>
        <v/>
      </c>
      <c r="Q135" s="13" t="str">
        <f t="shared" si="40"/>
        <v/>
      </c>
      <c r="R135" s="13" t="str">
        <f t="shared" si="41"/>
        <v/>
      </c>
      <c r="S135" s="13" t="str">
        <f t="shared" ca="1" si="42"/>
        <v/>
      </c>
      <c r="T135" s="33" t="str">
        <f t="shared" si="43"/>
        <v/>
      </c>
      <c r="U135" s="11" t="str">
        <f ca="1">IF($C135="Win",IF($E135&gt;Summary!$N$6,1,""),(IF($C135="Spr",IF($E135&gt;Summary!$N$7,1,""),(IF($C135="Sum",IF($E135&gt;Summary!$N$8,1,""),(IF($C135="Fall",IF($E135&gt;Summary!$N$9,1,""),"")))))))</f>
        <v/>
      </c>
      <c r="V135" s="13">
        <f ca="1">IF($C135="Win",IF($F135&gt;Summary!$O$6,1,""),(IF($C135="Spr",IF($F135&gt;Summary!$O$7,1,""),(IF($C135="Sum",IF($F135&gt;Summary!$O$8,1,""),(IF($C135="Fall",IF($F135&gt;Summary!$O$9,1,""),"")))))))</f>
        <v>1</v>
      </c>
      <c r="W135" s="13" t="str">
        <f t="shared" ca="1" si="44"/>
        <v/>
      </c>
      <c r="X135" s="13" t="str">
        <f t="shared" si="45"/>
        <v/>
      </c>
      <c r="Y135" s="13" t="str">
        <f t="shared" si="46"/>
        <v/>
      </c>
      <c r="Z135" s="13" t="str">
        <f t="shared" ca="1" si="47"/>
        <v/>
      </c>
      <c r="AA135" s="33" t="str">
        <f t="shared" si="48"/>
        <v/>
      </c>
    </row>
    <row r="136" spans="1:27" x14ac:dyDescent="0.3">
      <c r="A136" s="23">
        <v>1972</v>
      </c>
      <c r="B136">
        <v>11</v>
      </c>
      <c r="C136" s="28" t="s">
        <v>6</v>
      </c>
      <c r="D136" t="str">
        <f t="shared" si="33"/>
        <v>197211Fall</v>
      </c>
      <c r="E136" s="25">
        <f ca="1">VLOOKUP($D136,Monthly!$B$1:$H$685,7,FALSE)</f>
        <v>30705</v>
      </c>
      <c r="F136" s="25">
        <f ca="1">VLOOKUP($D136,Monthly!$B$1:$I$685,8,FALSE)</f>
        <v>903</v>
      </c>
      <c r="G136" s="11">
        <f ca="1">IF($C136="Win",IF($E136&gt;Summary!$B$6,1,""),(IF($C136="Spr",IF($E136&gt;Summary!$B$7,1,""),(IF($C136="Sum",IF($E136&gt;Summary!$B$8,1,""),(IF($C136="Fall",IF($E136&gt;Summary!$B$9,1,""),"")))))))</f>
        <v>1</v>
      </c>
      <c r="H136" s="13">
        <f ca="1">IF($C136="Win",IF($F136&gt;Summary!$C$6,1,""),(IF($C136="Spr",IF($F136&gt;Summary!$C$7,1,""),(IF($C136="Sum",IF($F136&gt;Summary!$C$8,1,""),(IF($C136="Fall",IF($F136&gt;Summary!$C$9,1,""),"")))))))</f>
        <v>1</v>
      </c>
      <c r="I136" s="13">
        <f t="shared" ca="1" si="35"/>
        <v>1</v>
      </c>
      <c r="J136" s="13" t="str">
        <f t="shared" si="36"/>
        <v/>
      </c>
      <c r="K136" s="13" t="str">
        <f t="shared" si="37"/>
        <v/>
      </c>
      <c r="L136" s="13" t="str">
        <f t="shared" si="38"/>
        <v/>
      </c>
      <c r="M136" s="33">
        <f t="shared" ca="1" si="39"/>
        <v>1</v>
      </c>
      <c r="N136" s="13">
        <f ca="1">IF($C136="Win",IF($E136&gt;Summary!$H$6,1,""),(IF($C136="Spr",IF($E136&gt;Summary!$H$7,1,""),(IF($C136="Sum",IF($E136&gt;Summary!$H$8,1,""),(IF($C136="Fall",IF($E136&gt;Summary!$H$9,1,""),"")))))))</f>
        <v>1</v>
      </c>
      <c r="O136" s="13">
        <f ca="1">IF($C136="Win",IF($F136&gt;Summary!$I$6,1,""),(IF($C136="Spr",IF($F136&gt;Summary!$I$7,1,""),(IF($C136="Sum",IF($F136&gt;Summary!$I$8,1,""),(IF($C136="Fall",IF($F136&gt;Summary!$I$9,1,""),"")))))))</f>
        <v>1</v>
      </c>
      <c r="P136" s="13">
        <f t="shared" ca="1" si="34"/>
        <v>1</v>
      </c>
      <c r="Q136" s="13" t="str">
        <f t="shared" si="40"/>
        <v/>
      </c>
      <c r="R136" s="13" t="str">
        <f t="shared" si="41"/>
        <v/>
      </c>
      <c r="S136" s="13" t="str">
        <f t="shared" si="42"/>
        <v/>
      </c>
      <c r="T136" s="33">
        <f t="shared" ca="1" si="43"/>
        <v>1</v>
      </c>
      <c r="U136" s="11">
        <f ca="1">IF($C136="Win",IF($E136&gt;Summary!$N$6,1,""),(IF($C136="Spr",IF($E136&gt;Summary!$N$7,1,""),(IF($C136="Sum",IF($E136&gt;Summary!$N$8,1,""),(IF($C136="Fall",IF($E136&gt;Summary!$N$9,1,""),"")))))))</f>
        <v>1</v>
      </c>
      <c r="V136" s="13">
        <f ca="1">IF($C136="Win",IF($F136&gt;Summary!$O$6,1,""),(IF($C136="Spr",IF($F136&gt;Summary!$O$7,1,""),(IF($C136="Sum",IF($F136&gt;Summary!$O$8,1,""),(IF($C136="Fall",IF($F136&gt;Summary!$O$9,1,""),"")))))))</f>
        <v>1</v>
      </c>
      <c r="W136" s="13">
        <f t="shared" ca="1" si="44"/>
        <v>1</v>
      </c>
      <c r="X136" s="13" t="str">
        <f t="shared" si="45"/>
        <v/>
      </c>
      <c r="Y136" s="13" t="str">
        <f t="shared" si="46"/>
        <v/>
      </c>
      <c r="Z136" s="13" t="str">
        <f t="shared" si="47"/>
        <v/>
      </c>
      <c r="AA136" s="33">
        <f t="shared" ca="1" si="48"/>
        <v>1</v>
      </c>
    </row>
    <row r="137" spans="1:27" x14ac:dyDescent="0.3">
      <c r="A137" s="22">
        <v>1973</v>
      </c>
      <c r="B137">
        <v>2</v>
      </c>
      <c r="C137" s="1" t="s">
        <v>16</v>
      </c>
      <c r="D137" t="str">
        <f t="shared" si="33"/>
        <v>19732Win</v>
      </c>
      <c r="E137" s="25">
        <f ca="1">VLOOKUP($D137,Monthly!$B$1:$H$685,7,FALSE)</f>
        <v>268350</v>
      </c>
      <c r="F137" s="25">
        <f ca="1">VLOOKUP($D137,Monthly!$B$1:$I$685,8,FALSE)</f>
        <v>4464</v>
      </c>
      <c r="G137" s="11">
        <f ca="1">IF($C137="Win",IF($E137&gt;Summary!$B$6,1,""),(IF($C137="Spr",IF($E137&gt;Summary!$B$7,1,""),(IF($C137="Sum",IF($E137&gt;Summary!$B$8,1,""),(IF($C137="Fall",IF($E137&gt;Summary!$B$9,1,""),"")))))))</f>
        <v>1</v>
      </c>
      <c r="H137" s="13">
        <f ca="1">IF($C137="Win",IF($F137&gt;Summary!$C$6,1,""),(IF($C137="Spr",IF($F137&gt;Summary!$C$7,1,""),(IF($C137="Sum",IF($F137&gt;Summary!$C$8,1,""),(IF($C137="Fall",IF($F137&gt;Summary!$C$9,1,""),"")))))))</f>
        <v>1</v>
      </c>
      <c r="I137" s="13">
        <f t="shared" ca="1" si="35"/>
        <v>1</v>
      </c>
      <c r="J137" s="13">
        <f t="shared" ca="1" si="36"/>
        <v>1</v>
      </c>
      <c r="K137" s="13" t="str">
        <f t="shared" si="37"/>
        <v/>
      </c>
      <c r="L137" s="13" t="str">
        <f t="shared" si="38"/>
        <v/>
      </c>
      <c r="M137" s="33" t="str">
        <f t="shared" si="39"/>
        <v/>
      </c>
      <c r="N137" s="13">
        <f ca="1">IF($C137="Win",IF($E137&gt;Summary!$H$6,1,""),(IF($C137="Spr",IF($E137&gt;Summary!$H$7,1,""),(IF($C137="Sum",IF($E137&gt;Summary!$H$8,1,""),(IF($C137="Fall",IF($E137&gt;Summary!$H$9,1,""),"")))))))</f>
        <v>1</v>
      </c>
      <c r="O137" s="13">
        <f ca="1">IF($C137="Win",IF($F137&gt;Summary!$I$6,1,""),(IF($C137="Spr",IF($F137&gt;Summary!$I$7,1,""),(IF($C137="Sum",IF($F137&gt;Summary!$I$8,1,""),(IF($C137="Fall",IF($F137&gt;Summary!$I$9,1,""),"")))))))</f>
        <v>1</v>
      </c>
      <c r="P137" s="13">
        <f t="shared" ca="1" si="34"/>
        <v>1</v>
      </c>
      <c r="Q137" s="13">
        <f t="shared" ca="1" si="40"/>
        <v>1</v>
      </c>
      <c r="R137" s="13" t="str">
        <f t="shared" si="41"/>
        <v/>
      </c>
      <c r="S137" s="13" t="str">
        <f t="shared" si="42"/>
        <v/>
      </c>
      <c r="T137" s="33" t="str">
        <f t="shared" si="43"/>
        <v/>
      </c>
      <c r="U137" s="11" t="str">
        <f ca="1">IF($C137="Win",IF($E137&gt;Summary!$N$6,1,""),(IF($C137="Spr",IF($E137&gt;Summary!$N$7,1,""),(IF($C137="Sum",IF($E137&gt;Summary!$N$8,1,""),(IF($C137="Fall",IF($E137&gt;Summary!$N$9,1,""),"")))))))</f>
        <v/>
      </c>
      <c r="V137" s="13">
        <f ca="1">IF($C137="Win",IF($F137&gt;Summary!$O$6,1,""),(IF($C137="Spr",IF($F137&gt;Summary!$O$7,1,""),(IF($C137="Sum",IF($F137&gt;Summary!$O$8,1,""),(IF($C137="Fall",IF($F137&gt;Summary!$O$9,1,""),"")))))))</f>
        <v>1</v>
      </c>
      <c r="W137" s="13" t="str">
        <f t="shared" ca="1" si="44"/>
        <v/>
      </c>
      <c r="X137" s="13" t="str">
        <f t="shared" ca="1" si="45"/>
        <v/>
      </c>
      <c r="Y137" s="13" t="str">
        <f t="shared" si="46"/>
        <v/>
      </c>
      <c r="Z137" s="13" t="str">
        <f t="shared" si="47"/>
        <v/>
      </c>
      <c r="AA137" s="33" t="str">
        <f t="shared" si="48"/>
        <v/>
      </c>
    </row>
    <row r="138" spans="1:27" x14ac:dyDescent="0.3">
      <c r="A138" s="22">
        <v>1973</v>
      </c>
      <c r="B138">
        <v>5</v>
      </c>
      <c r="C138" s="1" t="s">
        <v>17</v>
      </c>
      <c r="D138" t="str">
        <f t="shared" si="33"/>
        <v>19735Spr</v>
      </c>
      <c r="E138" s="25">
        <f ca="1">VLOOKUP($D138,Monthly!$B$1:$H$685,7,FALSE)</f>
        <v>3030620</v>
      </c>
      <c r="F138" s="25">
        <f ca="1">VLOOKUP($D138,Monthly!$B$1:$I$685,8,FALSE)</f>
        <v>847100</v>
      </c>
      <c r="G138" s="11">
        <f ca="1">IF($C138="Win",IF($E138&gt;Summary!$B$6,1,""),(IF($C138="Spr",IF($E138&gt;Summary!$B$7,1,""),(IF($C138="Sum",IF($E138&gt;Summary!$B$8,1,""),(IF($C138="Fall",IF($E138&gt;Summary!$B$9,1,""),"")))))))</f>
        <v>1</v>
      </c>
      <c r="H138" s="13">
        <f ca="1">IF($C138="Win",IF($F138&gt;Summary!$C$6,1,""),(IF($C138="Spr",IF($F138&gt;Summary!$C$7,1,""),(IF($C138="Sum",IF($F138&gt;Summary!$C$8,1,""),(IF($C138="Fall",IF($F138&gt;Summary!$C$9,1,""),"")))))))</f>
        <v>1</v>
      </c>
      <c r="I138" s="13">
        <f t="shared" ca="1" si="35"/>
        <v>1</v>
      </c>
      <c r="J138" s="13" t="str">
        <f t="shared" si="36"/>
        <v/>
      </c>
      <c r="K138" s="13">
        <f t="shared" ca="1" si="37"/>
        <v>1</v>
      </c>
      <c r="L138" s="13" t="str">
        <f t="shared" si="38"/>
        <v/>
      </c>
      <c r="M138" s="33" t="str">
        <f t="shared" si="39"/>
        <v/>
      </c>
      <c r="N138" s="13">
        <f ca="1">IF($C138="Win",IF($E138&gt;Summary!$H$6,1,""),(IF($C138="Spr",IF($E138&gt;Summary!$H$7,1,""),(IF($C138="Sum",IF($E138&gt;Summary!$H$8,1,""),(IF($C138="Fall",IF($E138&gt;Summary!$H$9,1,""),"")))))))</f>
        <v>1</v>
      </c>
      <c r="O138" s="13">
        <f ca="1">IF($C138="Win",IF($F138&gt;Summary!$I$6,1,""),(IF($C138="Spr",IF($F138&gt;Summary!$I$7,1,""),(IF($C138="Sum",IF($F138&gt;Summary!$I$8,1,""),(IF($C138="Fall",IF($F138&gt;Summary!$I$9,1,""),"")))))))</f>
        <v>1</v>
      </c>
      <c r="P138" s="13">
        <f t="shared" ca="1" si="34"/>
        <v>1</v>
      </c>
      <c r="Q138" s="13" t="str">
        <f t="shared" si="40"/>
        <v/>
      </c>
      <c r="R138" s="13">
        <f t="shared" ca="1" si="41"/>
        <v>1</v>
      </c>
      <c r="S138" s="13" t="str">
        <f t="shared" si="42"/>
        <v/>
      </c>
      <c r="T138" s="33" t="str">
        <f t="shared" si="43"/>
        <v/>
      </c>
      <c r="U138" s="11">
        <f ca="1">IF($C138="Win",IF($E138&gt;Summary!$N$6,1,""),(IF($C138="Spr",IF($E138&gt;Summary!$N$7,1,""),(IF($C138="Sum",IF($E138&gt;Summary!$N$8,1,""),(IF($C138="Fall",IF($E138&gt;Summary!$N$9,1,""),"")))))))</f>
        <v>1</v>
      </c>
      <c r="V138" s="13">
        <f ca="1">IF($C138="Win",IF($F138&gt;Summary!$O$6,1,""),(IF($C138="Spr",IF($F138&gt;Summary!$O$7,1,""),(IF($C138="Sum",IF($F138&gt;Summary!$O$8,1,""),(IF($C138="Fall",IF($F138&gt;Summary!$O$9,1,""),"")))))))</f>
        <v>1</v>
      </c>
      <c r="W138" s="13">
        <f t="shared" ca="1" si="44"/>
        <v>1</v>
      </c>
      <c r="X138" s="13" t="str">
        <f t="shared" si="45"/>
        <v/>
      </c>
      <c r="Y138" s="13">
        <f t="shared" ca="1" si="46"/>
        <v>1</v>
      </c>
      <c r="Z138" s="13" t="str">
        <f t="shared" si="47"/>
        <v/>
      </c>
      <c r="AA138" s="33" t="str">
        <f t="shared" si="48"/>
        <v/>
      </c>
    </row>
    <row r="139" spans="1:27" x14ac:dyDescent="0.3">
      <c r="A139" s="22">
        <v>1973</v>
      </c>
      <c r="B139">
        <v>8</v>
      </c>
      <c r="C139" s="28" t="s">
        <v>18</v>
      </c>
      <c r="D139" t="str">
        <f t="shared" si="33"/>
        <v>19738Sum</v>
      </c>
      <c r="E139" s="25">
        <f ca="1">VLOOKUP($D139,Monthly!$B$1:$H$685,7,FALSE)</f>
        <v>2076484</v>
      </c>
      <c r="F139" s="25">
        <f ca="1">VLOOKUP($D139,Monthly!$B$1:$I$685,8,FALSE)</f>
        <v>1367</v>
      </c>
      <c r="G139" s="11">
        <f ca="1">IF($C139="Win",IF($E139&gt;Summary!$B$6,1,""),(IF($C139="Spr",IF($E139&gt;Summary!$B$7,1,""),(IF($C139="Sum",IF($E139&gt;Summary!$B$8,1,""),(IF($C139="Fall",IF($E139&gt;Summary!$B$9,1,""),"")))))))</f>
        <v>1</v>
      </c>
      <c r="H139" s="13">
        <f ca="1">IF($C139="Win",IF($F139&gt;Summary!$C$6,1,""),(IF($C139="Spr",IF($F139&gt;Summary!$C$7,1,""),(IF($C139="Sum",IF($F139&gt;Summary!$C$8,1,""),(IF($C139="Fall",IF($F139&gt;Summary!$C$9,1,""),"")))))))</f>
        <v>1</v>
      </c>
      <c r="I139" s="13">
        <f t="shared" ca="1" si="35"/>
        <v>1</v>
      </c>
      <c r="J139" s="13" t="str">
        <f t="shared" si="36"/>
        <v/>
      </c>
      <c r="K139" s="13" t="str">
        <f t="shared" si="37"/>
        <v/>
      </c>
      <c r="L139" s="13">
        <f t="shared" ca="1" si="38"/>
        <v>1</v>
      </c>
      <c r="M139" s="33" t="str">
        <f t="shared" si="39"/>
        <v/>
      </c>
      <c r="N139" s="13">
        <f ca="1">IF($C139="Win",IF($E139&gt;Summary!$H$6,1,""),(IF($C139="Spr",IF($E139&gt;Summary!$H$7,1,""),(IF($C139="Sum",IF($E139&gt;Summary!$H$8,1,""),(IF($C139="Fall",IF($E139&gt;Summary!$H$9,1,""),"")))))))</f>
        <v>1</v>
      </c>
      <c r="O139" s="13">
        <f ca="1">IF($C139="Win",IF($F139&gt;Summary!$I$6,1,""),(IF($C139="Spr",IF($F139&gt;Summary!$I$7,1,""),(IF($C139="Sum",IF($F139&gt;Summary!$I$8,1,""),(IF($C139="Fall",IF($F139&gt;Summary!$I$9,1,""),"")))))))</f>
        <v>1</v>
      </c>
      <c r="P139" s="13">
        <f t="shared" ca="1" si="34"/>
        <v>1</v>
      </c>
      <c r="Q139" s="13" t="str">
        <f t="shared" si="40"/>
        <v/>
      </c>
      <c r="R139" s="13" t="str">
        <f t="shared" si="41"/>
        <v/>
      </c>
      <c r="S139" s="13">
        <f t="shared" ca="1" si="42"/>
        <v>1</v>
      </c>
      <c r="T139" s="33" t="str">
        <f t="shared" si="43"/>
        <v/>
      </c>
      <c r="U139" s="11">
        <f ca="1">IF($C139="Win",IF($E139&gt;Summary!$N$6,1,""),(IF($C139="Spr",IF($E139&gt;Summary!$N$7,1,""),(IF($C139="Sum",IF($E139&gt;Summary!$N$8,1,""),(IF($C139="Fall",IF($E139&gt;Summary!$N$9,1,""),"")))))))</f>
        <v>1</v>
      </c>
      <c r="V139" s="13">
        <f ca="1">IF($C139="Win",IF($F139&gt;Summary!$O$6,1,""),(IF($C139="Spr",IF($F139&gt;Summary!$O$7,1,""),(IF($C139="Sum",IF($F139&gt;Summary!$O$8,1,""),(IF($C139="Fall",IF($F139&gt;Summary!$O$9,1,""),"")))))))</f>
        <v>1</v>
      </c>
      <c r="W139" s="13">
        <f t="shared" ca="1" si="44"/>
        <v>1</v>
      </c>
      <c r="X139" s="13" t="str">
        <f t="shared" si="45"/>
        <v/>
      </c>
      <c r="Y139" s="13" t="str">
        <f t="shared" si="46"/>
        <v/>
      </c>
      <c r="Z139" s="13">
        <f t="shared" ca="1" si="47"/>
        <v>1</v>
      </c>
      <c r="AA139" s="33" t="str">
        <f t="shared" si="48"/>
        <v/>
      </c>
    </row>
    <row r="140" spans="1:27" x14ac:dyDescent="0.3">
      <c r="A140" s="23">
        <v>1973</v>
      </c>
      <c r="B140">
        <v>11</v>
      </c>
      <c r="C140" s="28" t="s">
        <v>6</v>
      </c>
      <c r="D140" t="str">
        <f t="shared" si="33"/>
        <v>197311Fall</v>
      </c>
      <c r="E140" s="25">
        <f ca="1">VLOOKUP($D140,Monthly!$B$1:$H$685,7,FALSE)</f>
        <v>1973548</v>
      </c>
      <c r="F140" s="25">
        <f ca="1">VLOOKUP($D140,Monthly!$B$1:$I$685,8,FALSE)</f>
        <v>54889</v>
      </c>
      <c r="G140" s="11">
        <f ca="1">IF($C140="Win",IF($E140&gt;Summary!$B$6,1,""),(IF($C140="Spr",IF($E140&gt;Summary!$B$7,1,""),(IF($C140="Sum",IF($E140&gt;Summary!$B$8,1,""),(IF($C140="Fall",IF($E140&gt;Summary!$B$9,1,""),"")))))))</f>
        <v>1</v>
      </c>
      <c r="H140" s="13">
        <f ca="1">IF($C140="Win",IF($F140&gt;Summary!$C$6,1,""),(IF($C140="Spr",IF($F140&gt;Summary!$C$7,1,""),(IF($C140="Sum",IF($F140&gt;Summary!$C$8,1,""),(IF($C140="Fall",IF($F140&gt;Summary!$C$9,1,""),"")))))))</f>
        <v>1</v>
      </c>
      <c r="I140" s="13">
        <f t="shared" ca="1" si="35"/>
        <v>1</v>
      </c>
      <c r="J140" s="13" t="str">
        <f t="shared" si="36"/>
        <v/>
      </c>
      <c r="K140" s="13" t="str">
        <f t="shared" si="37"/>
        <v/>
      </c>
      <c r="L140" s="13" t="str">
        <f t="shared" si="38"/>
        <v/>
      </c>
      <c r="M140" s="33">
        <f t="shared" ca="1" si="39"/>
        <v>1</v>
      </c>
      <c r="N140" s="13">
        <f ca="1">IF($C140="Win",IF($E140&gt;Summary!$H$6,1,""),(IF($C140="Spr",IF($E140&gt;Summary!$H$7,1,""),(IF($C140="Sum",IF($E140&gt;Summary!$H$8,1,""),(IF($C140="Fall",IF($E140&gt;Summary!$H$9,1,""),"")))))))</f>
        <v>1</v>
      </c>
      <c r="O140" s="13">
        <f ca="1">IF($C140="Win",IF($F140&gt;Summary!$I$6,1,""),(IF($C140="Spr",IF($F140&gt;Summary!$I$7,1,""),(IF($C140="Sum",IF($F140&gt;Summary!$I$8,1,""),(IF($C140="Fall",IF($F140&gt;Summary!$I$9,1,""),"")))))))</f>
        <v>1</v>
      </c>
      <c r="P140" s="13">
        <f t="shared" ca="1" si="34"/>
        <v>1</v>
      </c>
      <c r="Q140" s="13" t="str">
        <f t="shared" si="40"/>
        <v/>
      </c>
      <c r="R140" s="13" t="str">
        <f t="shared" si="41"/>
        <v/>
      </c>
      <c r="S140" s="13" t="str">
        <f t="shared" si="42"/>
        <v/>
      </c>
      <c r="T140" s="33">
        <f t="shared" ca="1" si="43"/>
        <v>1</v>
      </c>
      <c r="U140" s="11">
        <f ca="1">IF($C140="Win",IF($E140&gt;Summary!$N$6,1,""),(IF($C140="Spr",IF($E140&gt;Summary!$N$7,1,""),(IF($C140="Sum",IF($E140&gt;Summary!$N$8,1,""),(IF($C140="Fall",IF($E140&gt;Summary!$N$9,1,""),"")))))))</f>
        <v>1</v>
      </c>
      <c r="V140" s="13">
        <f ca="1">IF($C140="Win",IF($F140&gt;Summary!$O$6,1,""),(IF($C140="Spr",IF($F140&gt;Summary!$O$7,1,""),(IF($C140="Sum",IF($F140&gt;Summary!$O$8,1,""),(IF($C140="Fall",IF($F140&gt;Summary!$O$9,1,""),"")))))))</f>
        <v>1</v>
      </c>
      <c r="W140" s="13">
        <f t="shared" ca="1" si="44"/>
        <v>1</v>
      </c>
      <c r="X140" s="13" t="str">
        <f t="shared" si="45"/>
        <v/>
      </c>
      <c r="Y140" s="13" t="str">
        <f t="shared" si="46"/>
        <v/>
      </c>
      <c r="Z140" s="13" t="str">
        <f t="shared" si="47"/>
        <v/>
      </c>
      <c r="AA140" s="33">
        <f t="shared" ca="1" si="48"/>
        <v>1</v>
      </c>
    </row>
    <row r="141" spans="1:27" x14ac:dyDescent="0.3">
      <c r="A141" s="22">
        <v>1974</v>
      </c>
      <c r="B141">
        <v>2</v>
      </c>
      <c r="C141" s="1" t="s">
        <v>16</v>
      </c>
      <c r="D141" t="str">
        <f t="shared" si="33"/>
        <v>19742Win</v>
      </c>
      <c r="E141" s="25">
        <f ca="1">VLOOKUP($D141,Monthly!$B$1:$H$685,7,FALSE)</f>
        <v>2196197</v>
      </c>
      <c r="F141" s="25">
        <f ca="1">VLOOKUP($D141,Monthly!$B$1:$I$685,8,FALSE)</f>
        <v>236183</v>
      </c>
      <c r="G141" s="11">
        <f ca="1">IF($C141="Win",IF($E141&gt;Summary!$B$6,1,""),(IF($C141="Spr",IF($E141&gt;Summary!$B$7,1,""),(IF($C141="Sum",IF($E141&gt;Summary!$B$8,1,""),(IF($C141="Fall",IF($E141&gt;Summary!$B$9,1,""),"")))))))</f>
        <v>1</v>
      </c>
      <c r="H141" s="13">
        <f ca="1">IF($C141="Win",IF($F141&gt;Summary!$C$6,1,""),(IF($C141="Spr",IF($F141&gt;Summary!$C$7,1,""),(IF($C141="Sum",IF($F141&gt;Summary!$C$8,1,""),(IF($C141="Fall",IF($F141&gt;Summary!$C$9,1,""),"")))))))</f>
        <v>1</v>
      </c>
      <c r="I141" s="13">
        <f t="shared" ca="1" si="35"/>
        <v>1</v>
      </c>
      <c r="J141" s="13">
        <f t="shared" ca="1" si="36"/>
        <v>1</v>
      </c>
      <c r="K141" s="13" t="str">
        <f t="shared" si="37"/>
        <v/>
      </c>
      <c r="L141" s="13" t="str">
        <f t="shared" si="38"/>
        <v/>
      </c>
      <c r="M141" s="33" t="str">
        <f t="shared" si="39"/>
        <v/>
      </c>
      <c r="N141" s="13">
        <f ca="1">IF($C141="Win",IF($E141&gt;Summary!$H$6,1,""),(IF($C141="Spr",IF($E141&gt;Summary!$H$7,1,""),(IF($C141="Sum",IF($E141&gt;Summary!$H$8,1,""),(IF($C141="Fall",IF($E141&gt;Summary!$H$9,1,""),"")))))))</f>
        <v>1</v>
      </c>
      <c r="O141" s="13">
        <f ca="1">IF($C141="Win",IF($F141&gt;Summary!$I$6,1,""),(IF($C141="Spr",IF($F141&gt;Summary!$I$7,1,""),(IF($C141="Sum",IF($F141&gt;Summary!$I$8,1,""),(IF($C141="Fall",IF($F141&gt;Summary!$I$9,1,""),"")))))))</f>
        <v>1</v>
      </c>
      <c r="P141" s="13">
        <f t="shared" ca="1" si="34"/>
        <v>1</v>
      </c>
      <c r="Q141" s="13">
        <f t="shared" ca="1" si="40"/>
        <v>1</v>
      </c>
      <c r="R141" s="13" t="str">
        <f t="shared" si="41"/>
        <v/>
      </c>
      <c r="S141" s="13" t="str">
        <f t="shared" si="42"/>
        <v/>
      </c>
      <c r="T141" s="33" t="str">
        <f t="shared" si="43"/>
        <v/>
      </c>
      <c r="U141" s="11">
        <f ca="1">IF($C141="Win",IF($E141&gt;Summary!$N$6,1,""),(IF($C141="Spr",IF($E141&gt;Summary!$N$7,1,""),(IF($C141="Sum",IF($E141&gt;Summary!$N$8,1,""),(IF($C141="Fall",IF($E141&gt;Summary!$N$9,1,""),"")))))))</f>
        <v>1</v>
      </c>
      <c r="V141" s="13">
        <f ca="1">IF($C141="Win",IF($F141&gt;Summary!$O$6,1,""),(IF($C141="Spr",IF($F141&gt;Summary!$O$7,1,""),(IF($C141="Sum",IF($F141&gt;Summary!$O$8,1,""),(IF($C141="Fall",IF($F141&gt;Summary!$O$9,1,""),"")))))))</f>
        <v>1</v>
      </c>
      <c r="W141" s="13">
        <f t="shared" ca="1" si="44"/>
        <v>1</v>
      </c>
      <c r="X141" s="13">
        <f t="shared" ca="1" si="45"/>
        <v>1</v>
      </c>
      <c r="Y141" s="13" t="str">
        <f t="shared" si="46"/>
        <v/>
      </c>
      <c r="Z141" s="13" t="str">
        <f t="shared" si="47"/>
        <v/>
      </c>
      <c r="AA141" s="33" t="str">
        <f t="shared" si="48"/>
        <v/>
      </c>
    </row>
    <row r="142" spans="1:27" x14ac:dyDescent="0.3">
      <c r="A142" s="22">
        <v>1974</v>
      </c>
      <c r="B142">
        <v>5</v>
      </c>
      <c r="C142" s="1" t="s">
        <v>17</v>
      </c>
      <c r="D142" t="str">
        <f t="shared" si="33"/>
        <v>19745Spr</v>
      </c>
      <c r="E142" s="25">
        <f ca="1">VLOOKUP($D142,Monthly!$B$1:$H$685,7,FALSE)</f>
        <v>428846</v>
      </c>
      <c r="F142" s="25">
        <f ca="1">VLOOKUP($D142,Monthly!$B$1:$I$685,8,FALSE)</f>
        <v>90182</v>
      </c>
      <c r="G142" s="11" t="str">
        <f ca="1">IF($C142="Win",IF($E142&gt;Summary!$B$6,1,""),(IF($C142="Spr",IF($E142&gt;Summary!$B$7,1,""),(IF($C142="Sum",IF($E142&gt;Summary!$B$8,1,""),(IF($C142="Fall",IF($E142&gt;Summary!$B$9,1,""),"")))))))</f>
        <v/>
      </c>
      <c r="H142" s="13">
        <f ca="1">IF($C142="Win",IF($F142&gt;Summary!$C$6,1,""),(IF($C142="Spr",IF($F142&gt;Summary!$C$7,1,""),(IF($C142="Sum",IF($F142&gt;Summary!$C$8,1,""),(IF($C142="Fall",IF($F142&gt;Summary!$C$9,1,""),"")))))))</f>
        <v>1</v>
      </c>
      <c r="I142" s="13" t="str">
        <f t="shared" ca="1" si="35"/>
        <v/>
      </c>
      <c r="J142" s="13" t="str">
        <f t="shared" si="36"/>
        <v/>
      </c>
      <c r="K142" s="13" t="str">
        <f t="shared" ca="1" si="37"/>
        <v/>
      </c>
      <c r="L142" s="13" t="str">
        <f t="shared" si="38"/>
        <v/>
      </c>
      <c r="M142" s="33" t="str">
        <f t="shared" si="39"/>
        <v/>
      </c>
      <c r="N142" s="13" t="str">
        <f ca="1">IF($C142="Win",IF($E142&gt;Summary!$H$6,1,""),(IF($C142="Spr",IF($E142&gt;Summary!$H$7,1,""),(IF($C142="Sum",IF($E142&gt;Summary!$H$8,1,""),(IF($C142="Fall",IF($E142&gt;Summary!$H$9,1,""),"")))))))</f>
        <v/>
      </c>
      <c r="O142" s="13">
        <f ca="1">IF($C142="Win",IF($F142&gt;Summary!$I$6,1,""),(IF($C142="Spr",IF($F142&gt;Summary!$I$7,1,""),(IF($C142="Sum",IF($F142&gt;Summary!$I$8,1,""),(IF($C142="Fall",IF($F142&gt;Summary!$I$9,1,""),"")))))))</f>
        <v>1</v>
      </c>
      <c r="P142" s="13" t="str">
        <f t="shared" ca="1" si="34"/>
        <v/>
      </c>
      <c r="Q142" s="13" t="str">
        <f t="shared" si="40"/>
        <v/>
      </c>
      <c r="R142" s="13" t="str">
        <f t="shared" ca="1" si="41"/>
        <v/>
      </c>
      <c r="S142" s="13" t="str">
        <f t="shared" si="42"/>
        <v/>
      </c>
      <c r="T142" s="33" t="str">
        <f t="shared" si="43"/>
        <v/>
      </c>
      <c r="U142" s="11" t="str">
        <f ca="1">IF($C142="Win",IF($E142&gt;Summary!$N$6,1,""),(IF($C142="Spr",IF($E142&gt;Summary!$N$7,1,""),(IF($C142="Sum",IF($E142&gt;Summary!$N$8,1,""),(IF($C142="Fall",IF($E142&gt;Summary!$N$9,1,""),"")))))))</f>
        <v/>
      </c>
      <c r="V142" s="13">
        <f ca="1">IF($C142="Win",IF($F142&gt;Summary!$O$6,1,""),(IF($C142="Spr",IF($F142&gt;Summary!$O$7,1,""),(IF($C142="Sum",IF($F142&gt;Summary!$O$8,1,""),(IF($C142="Fall",IF($F142&gt;Summary!$O$9,1,""),"")))))))</f>
        <v>1</v>
      </c>
      <c r="W142" s="13" t="str">
        <f t="shared" ca="1" si="44"/>
        <v/>
      </c>
      <c r="X142" s="13" t="str">
        <f t="shared" si="45"/>
        <v/>
      </c>
      <c r="Y142" s="13" t="str">
        <f t="shared" ca="1" si="46"/>
        <v/>
      </c>
      <c r="Z142" s="13" t="str">
        <f t="shared" si="47"/>
        <v/>
      </c>
      <c r="AA142" s="33" t="str">
        <f t="shared" si="48"/>
        <v/>
      </c>
    </row>
    <row r="143" spans="1:27" x14ac:dyDescent="0.3">
      <c r="A143" s="22">
        <v>1974</v>
      </c>
      <c r="B143">
        <v>8</v>
      </c>
      <c r="C143" s="28" t="s">
        <v>18</v>
      </c>
      <c r="D143" t="str">
        <f t="shared" si="33"/>
        <v>19748Sum</v>
      </c>
      <c r="E143" s="25">
        <f ca="1">VLOOKUP($D143,Monthly!$B$1:$H$685,7,FALSE)</f>
        <v>40038</v>
      </c>
      <c r="F143" s="25">
        <f ca="1">VLOOKUP($D143,Monthly!$B$1:$I$685,8,FALSE)</f>
        <v>735</v>
      </c>
      <c r="G143" s="11" t="str">
        <f ca="1">IF($C143="Win",IF($E143&gt;Summary!$B$6,1,""),(IF($C143="Spr",IF($E143&gt;Summary!$B$7,1,""),(IF($C143="Sum",IF($E143&gt;Summary!$B$8,1,""),(IF($C143="Fall",IF($E143&gt;Summary!$B$9,1,""),"")))))))</f>
        <v/>
      </c>
      <c r="H143" s="13">
        <f ca="1">IF($C143="Win",IF($F143&gt;Summary!$C$6,1,""),(IF($C143="Spr",IF($F143&gt;Summary!$C$7,1,""),(IF($C143="Sum",IF($F143&gt;Summary!$C$8,1,""),(IF($C143="Fall",IF($F143&gt;Summary!$C$9,1,""),"")))))))</f>
        <v>1</v>
      </c>
      <c r="I143" s="13" t="str">
        <f t="shared" ca="1" si="35"/>
        <v/>
      </c>
      <c r="J143" s="13" t="str">
        <f t="shared" si="36"/>
        <v/>
      </c>
      <c r="K143" s="13" t="str">
        <f t="shared" si="37"/>
        <v/>
      </c>
      <c r="L143" s="13" t="str">
        <f t="shared" ca="1" si="38"/>
        <v/>
      </c>
      <c r="M143" s="33" t="str">
        <f t="shared" si="39"/>
        <v/>
      </c>
      <c r="N143" s="13" t="str">
        <f ca="1">IF($C143="Win",IF($E143&gt;Summary!$H$6,1,""),(IF($C143="Spr",IF($E143&gt;Summary!$H$7,1,""),(IF($C143="Sum",IF($E143&gt;Summary!$H$8,1,""),(IF($C143="Fall",IF($E143&gt;Summary!$H$9,1,""),"")))))))</f>
        <v/>
      </c>
      <c r="O143" s="13">
        <f ca="1">IF($C143="Win",IF($F143&gt;Summary!$I$6,1,""),(IF($C143="Spr",IF($F143&gt;Summary!$I$7,1,""),(IF($C143="Sum",IF($F143&gt;Summary!$I$8,1,""),(IF($C143="Fall",IF($F143&gt;Summary!$I$9,1,""),"")))))))</f>
        <v>1</v>
      </c>
      <c r="P143" s="13" t="str">
        <f t="shared" ca="1" si="34"/>
        <v/>
      </c>
      <c r="Q143" s="13" t="str">
        <f t="shared" si="40"/>
        <v/>
      </c>
      <c r="R143" s="13" t="str">
        <f t="shared" si="41"/>
        <v/>
      </c>
      <c r="S143" s="13" t="str">
        <f t="shared" ca="1" si="42"/>
        <v/>
      </c>
      <c r="T143" s="33" t="str">
        <f t="shared" si="43"/>
        <v/>
      </c>
      <c r="U143" s="11" t="str">
        <f ca="1">IF($C143="Win",IF($E143&gt;Summary!$N$6,1,""),(IF($C143="Spr",IF($E143&gt;Summary!$N$7,1,""),(IF($C143="Sum",IF($E143&gt;Summary!$N$8,1,""),(IF($C143="Fall",IF($E143&gt;Summary!$N$9,1,""),"")))))))</f>
        <v/>
      </c>
      <c r="V143" s="13">
        <f ca="1">IF($C143="Win",IF($F143&gt;Summary!$O$6,1,""),(IF($C143="Spr",IF($F143&gt;Summary!$O$7,1,""),(IF($C143="Sum",IF($F143&gt;Summary!$O$8,1,""),(IF($C143="Fall",IF($F143&gt;Summary!$O$9,1,""),"")))))))</f>
        <v>1</v>
      </c>
      <c r="W143" s="13" t="str">
        <f t="shared" ca="1" si="44"/>
        <v/>
      </c>
      <c r="X143" s="13" t="str">
        <f t="shared" si="45"/>
        <v/>
      </c>
      <c r="Y143" s="13" t="str">
        <f t="shared" si="46"/>
        <v/>
      </c>
      <c r="Z143" s="13" t="str">
        <f t="shared" ca="1" si="47"/>
        <v/>
      </c>
      <c r="AA143" s="33" t="str">
        <f t="shared" si="48"/>
        <v/>
      </c>
    </row>
    <row r="144" spans="1:27" x14ac:dyDescent="0.3">
      <c r="A144" s="23">
        <v>1974</v>
      </c>
      <c r="B144">
        <v>11</v>
      </c>
      <c r="C144" s="28" t="s">
        <v>6</v>
      </c>
      <c r="D144" t="str">
        <f t="shared" si="33"/>
        <v>197411Fall</v>
      </c>
      <c r="E144" s="25">
        <f ca="1">VLOOKUP($D144,Monthly!$B$1:$H$685,7,FALSE)</f>
        <v>2010653</v>
      </c>
      <c r="F144" s="25">
        <f ca="1">VLOOKUP($D144,Monthly!$B$1:$I$685,8,FALSE)</f>
        <v>140509</v>
      </c>
      <c r="G144" s="11">
        <f ca="1">IF($C144="Win",IF($E144&gt;Summary!$B$6,1,""),(IF($C144="Spr",IF($E144&gt;Summary!$B$7,1,""),(IF($C144="Sum",IF($E144&gt;Summary!$B$8,1,""),(IF($C144="Fall",IF($E144&gt;Summary!$B$9,1,""),"")))))))</f>
        <v>1</v>
      </c>
      <c r="H144" s="13">
        <f ca="1">IF($C144="Win",IF($F144&gt;Summary!$C$6,1,""),(IF($C144="Spr",IF($F144&gt;Summary!$C$7,1,""),(IF($C144="Sum",IF($F144&gt;Summary!$C$8,1,""),(IF($C144="Fall",IF($F144&gt;Summary!$C$9,1,""),"")))))))</f>
        <v>1</v>
      </c>
      <c r="I144" s="13">
        <f t="shared" ca="1" si="35"/>
        <v>1</v>
      </c>
      <c r="J144" s="13" t="str">
        <f t="shared" si="36"/>
        <v/>
      </c>
      <c r="K144" s="13" t="str">
        <f t="shared" si="37"/>
        <v/>
      </c>
      <c r="L144" s="13" t="str">
        <f t="shared" si="38"/>
        <v/>
      </c>
      <c r="M144" s="33">
        <f t="shared" ca="1" si="39"/>
        <v>1</v>
      </c>
      <c r="N144" s="13">
        <f ca="1">IF($C144="Win",IF($E144&gt;Summary!$H$6,1,""),(IF($C144="Spr",IF($E144&gt;Summary!$H$7,1,""),(IF($C144="Sum",IF($E144&gt;Summary!$H$8,1,""),(IF($C144="Fall",IF($E144&gt;Summary!$H$9,1,""),"")))))))</f>
        <v>1</v>
      </c>
      <c r="O144" s="13">
        <f ca="1">IF($C144="Win",IF($F144&gt;Summary!$I$6,1,""),(IF($C144="Spr",IF($F144&gt;Summary!$I$7,1,""),(IF($C144="Sum",IF($F144&gt;Summary!$I$8,1,""),(IF($C144="Fall",IF($F144&gt;Summary!$I$9,1,""),"")))))))</f>
        <v>1</v>
      </c>
      <c r="P144" s="13">
        <f t="shared" ca="1" si="34"/>
        <v>1</v>
      </c>
      <c r="Q144" s="13" t="str">
        <f t="shared" si="40"/>
        <v/>
      </c>
      <c r="R144" s="13" t="str">
        <f t="shared" si="41"/>
        <v/>
      </c>
      <c r="S144" s="13" t="str">
        <f t="shared" si="42"/>
        <v/>
      </c>
      <c r="T144" s="33">
        <f t="shared" ca="1" si="43"/>
        <v>1</v>
      </c>
      <c r="U144" s="11">
        <f ca="1">IF($C144="Win",IF($E144&gt;Summary!$N$6,1,""),(IF($C144="Spr",IF($E144&gt;Summary!$N$7,1,""),(IF($C144="Sum",IF($E144&gt;Summary!$N$8,1,""),(IF($C144="Fall",IF($E144&gt;Summary!$N$9,1,""),"")))))))</f>
        <v>1</v>
      </c>
      <c r="V144" s="13">
        <f ca="1">IF($C144="Win",IF($F144&gt;Summary!$O$6,1,""),(IF($C144="Spr",IF($F144&gt;Summary!$O$7,1,""),(IF($C144="Sum",IF($F144&gt;Summary!$O$8,1,""),(IF($C144="Fall",IF($F144&gt;Summary!$O$9,1,""),"")))))))</f>
        <v>1</v>
      </c>
      <c r="W144" s="13">
        <f t="shared" ca="1" si="44"/>
        <v>1</v>
      </c>
      <c r="X144" s="13" t="str">
        <f t="shared" si="45"/>
        <v/>
      </c>
      <c r="Y144" s="13" t="str">
        <f t="shared" si="46"/>
        <v/>
      </c>
      <c r="Z144" s="13" t="str">
        <f t="shared" si="47"/>
        <v/>
      </c>
      <c r="AA144" s="33">
        <f t="shared" ca="1" si="48"/>
        <v>1</v>
      </c>
    </row>
    <row r="145" spans="1:27" x14ac:dyDescent="0.3">
      <c r="A145" s="22">
        <v>1975</v>
      </c>
      <c r="B145">
        <v>2</v>
      </c>
      <c r="C145" s="1" t="s">
        <v>16</v>
      </c>
      <c r="D145" t="str">
        <f t="shared" si="33"/>
        <v>19752Win</v>
      </c>
      <c r="E145" s="25">
        <f ca="1">VLOOKUP($D145,Monthly!$B$1:$H$685,7,FALSE)</f>
        <v>3139959</v>
      </c>
      <c r="F145" s="25">
        <f ca="1">VLOOKUP($D145,Monthly!$B$1:$I$685,8,FALSE)</f>
        <v>599820</v>
      </c>
      <c r="G145" s="11">
        <f ca="1">IF($C145="Win",IF($E145&gt;Summary!$B$6,1,""),(IF($C145="Spr",IF($E145&gt;Summary!$B$7,1,""),(IF($C145="Sum",IF($E145&gt;Summary!$B$8,1,""),(IF($C145="Fall",IF($E145&gt;Summary!$B$9,1,""),"")))))))</f>
        <v>1</v>
      </c>
      <c r="H145" s="13">
        <f ca="1">IF($C145="Win",IF($F145&gt;Summary!$C$6,1,""),(IF($C145="Spr",IF($F145&gt;Summary!$C$7,1,""),(IF($C145="Sum",IF($F145&gt;Summary!$C$8,1,""),(IF($C145="Fall",IF($F145&gt;Summary!$C$9,1,""),"")))))))</f>
        <v>1</v>
      </c>
      <c r="I145" s="13">
        <f t="shared" ca="1" si="35"/>
        <v>1</v>
      </c>
      <c r="J145" s="13">
        <f t="shared" ca="1" si="36"/>
        <v>1</v>
      </c>
      <c r="K145" s="13" t="str">
        <f t="shared" si="37"/>
        <v/>
      </c>
      <c r="L145" s="13" t="str">
        <f t="shared" si="38"/>
        <v/>
      </c>
      <c r="M145" s="33" t="str">
        <f t="shared" si="39"/>
        <v/>
      </c>
      <c r="N145" s="13">
        <f ca="1">IF($C145="Win",IF($E145&gt;Summary!$H$6,1,""),(IF($C145="Spr",IF($E145&gt;Summary!$H$7,1,""),(IF($C145="Sum",IF($E145&gt;Summary!$H$8,1,""),(IF($C145="Fall",IF($E145&gt;Summary!$H$9,1,""),"")))))))</f>
        <v>1</v>
      </c>
      <c r="O145" s="13">
        <f ca="1">IF($C145="Win",IF($F145&gt;Summary!$I$6,1,""),(IF($C145="Spr",IF($F145&gt;Summary!$I$7,1,""),(IF($C145="Sum",IF($F145&gt;Summary!$I$8,1,""),(IF($C145="Fall",IF($F145&gt;Summary!$I$9,1,""),"")))))))</f>
        <v>1</v>
      </c>
      <c r="P145" s="13">
        <f t="shared" ca="1" si="34"/>
        <v>1</v>
      </c>
      <c r="Q145" s="13">
        <f t="shared" ca="1" si="40"/>
        <v>1</v>
      </c>
      <c r="R145" s="13" t="str">
        <f t="shared" si="41"/>
        <v/>
      </c>
      <c r="S145" s="13" t="str">
        <f t="shared" si="42"/>
        <v/>
      </c>
      <c r="T145" s="33" t="str">
        <f t="shared" si="43"/>
        <v/>
      </c>
      <c r="U145" s="11">
        <f ca="1">IF($C145="Win",IF($E145&gt;Summary!$N$6,1,""),(IF($C145="Spr",IF($E145&gt;Summary!$N$7,1,""),(IF($C145="Sum",IF($E145&gt;Summary!$N$8,1,""),(IF($C145="Fall",IF($E145&gt;Summary!$N$9,1,""),"")))))))</f>
        <v>1</v>
      </c>
      <c r="V145" s="13">
        <f ca="1">IF($C145="Win",IF($F145&gt;Summary!$O$6,1,""),(IF($C145="Spr",IF($F145&gt;Summary!$O$7,1,""),(IF($C145="Sum",IF($F145&gt;Summary!$O$8,1,""),(IF($C145="Fall",IF($F145&gt;Summary!$O$9,1,""),"")))))))</f>
        <v>1</v>
      </c>
      <c r="W145" s="13">
        <f t="shared" ca="1" si="44"/>
        <v>1</v>
      </c>
      <c r="X145" s="13">
        <f t="shared" ca="1" si="45"/>
        <v>1</v>
      </c>
      <c r="Y145" s="13" t="str">
        <f t="shared" si="46"/>
        <v/>
      </c>
      <c r="Z145" s="13" t="str">
        <f t="shared" si="47"/>
        <v/>
      </c>
      <c r="AA145" s="33" t="str">
        <f t="shared" si="48"/>
        <v/>
      </c>
    </row>
    <row r="146" spans="1:27" x14ac:dyDescent="0.3">
      <c r="A146" s="22">
        <v>1975</v>
      </c>
      <c r="B146">
        <v>5</v>
      </c>
      <c r="C146" s="1" t="s">
        <v>17</v>
      </c>
      <c r="D146" t="str">
        <f t="shared" si="33"/>
        <v>19755Spr</v>
      </c>
      <c r="E146" s="25">
        <f ca="1">VLOOKUP($D146,Monthly!$B$1:$H$685,7,FALSE)</f>
        <v>2292971</v>
      </c>
      <c r="F146" s="25">
        <f ca="1">VLOOKUP($D146,Monthly!$B$1:$I$685,8,FALSE)</f>
        <v>318589</v>
      </c>
      <c r="G146" s="11">
        <f ca="1">IF($C146="Win",IF($E146&gt;Summary!$B$6,1,""),(IF($C146="Spr",IF($E146&gt;Summary!$B$7,1,""),(IF($C146="Sum",IF($E146&gt;Summary!$B$8,1,""),(IF($C146="Fall",IF($E146&gt;Summary!$B$9,1,""),"")))))))</f>
        <v>1</v>
      </c>
      <c r="H146" s="13">
        <f ca="1">IF($C146="Win",IF($F146&gt;Summary!$C$6,1,""),(IF($C146="Spr",IF($F146&gt;Summary!$C$7,1,""),(IF($C146="Sum",IF($F146&gt;Summary!$C$8,1,""),(IF($C146="Fall",IF($F146&gt;Summary!$C$9,1,""),"")))))))</f>
        <v>1</v>
      </c>
      <c r="I146" s="13">
        <f t="shared" ca="1" si="35"/>
        <v>1</v>
      </c>
      <c r="J146" s="13" t="str">
        <f t="shared" si="36"/>
        <v/>
      </c>
      <c r="K146" s="13">
        <f t="shared" ca="1" si="37"/>
        <v>1</v>
      </c>
      <c r="L146" s="13" t="str">
        <f t="shared" si="38"/>
        <v/>
      </c>
      <c r="M146" s="33" t="str">
        <f t="shared" si="39"/>
        <v/>
      </c>
      <c r="N146" s="13">
        <f ca="1">IF($C146="Win",IF($E146&gt;Summary!$H$6,1,""),(IF($C146="Spr",IF($E146&gt;Summary!$H$7,1,""),(IF($C146="Sum",IF($E146&gt;Summary!$H$8,1,""),(IF($C146="Fall",IF($E146&gt;Summary!$H$9,1,""),"")))))))</f>
        <v>1</v>
      </c>
      <c r="O146" s="13">
        <f ca="1">IF($C146="Win",IF($F146&gt;Summary!$I$6,1,""),(IF($C146="Spr",IF($F146&gt;Summary!$I$7,1,""),(IF($C146="Sum",IF($F146&gt;Summary!$I$8,1,""),(IF($C146="Fall",IF($F146&gt;Summary!$I$9,1,""),"")))))))</f>
        <v>1</v>
      </c>
      <c r="P146" s="13">
        <f t="shared" ca="1" si="34"/>
        <v>1</v>
      </c>
      <c r="Q146" s="13" t="str">
        <f t="shared" si="40"/>
        <v/>
      </c>
      <c r="R146" s="13">
        <f t="shared" ca="1" si="41"/>
        <v>1</v>
      </c>
      <c r="S146" s="13" t="str">
        <f t="shared" si="42"/>
        <v/>
      </c>
      <c r="T146" s="33" t="str">
        <f t="shared" si="43"/>
        <v/>
      </c>
      <c r="U146" s="11">
        <f ca="1">IF($C146="Win",IF($E146&gt;Summary!$N$6,1,""),(IF($C146="Spr",IF($E146&gt;Summary!$N$7,1,""),(IF($C146="Sum",IF($E146&gt;Summary!$N$8,1,""),(IF($C146="Fall",IF($E146&gt;Summary!$N$9,1,""),"")))))))</f>
        <v>1</v>
      </c>
      <c r="V146" s="13">
        <f ca="1">IF($C146="Win",IF($F146&gt;Summary!$O$6,1,""),(IF($C146="Spr",IF($F146&gt;Summary!$O$7,1,""),(IF($C146="Sum",IF($F146&gt;Summary!$O$8,1,""),(IF($C146="Fall",IF($F146&gt;Summary!$O$9,1,""),"")))))))</f>
        <v>1</v>
      </c>
      <c r="W146" s="13">
        <f t="shared" ca="1" si="44"/>
        <v>1</v>
      </c>
      <c r="X146" s="13" t="str">
        <f t="shared" si="45"/>
        <v/>
      </c>
      <c r="Y146" s="13">
        <f t="shared" ca="1" si="46"/>
        <v>1</v>
      </c>
      <c r="Z146" s="13" t="str">
        <f t="shared" si="47"/>
        <v/>
      </c>
      <c r="AA146" s="33" t="str">
        <f t="shared" si="48"/>
        <v/>
      </c>
    </row>
    <row r="147" spans="1:27" x14ac:dyDescent="0.3">
      <c r="A147" s="22">
        <v>1975</v>
      </c>
      <c r="B147">
        <v>8</v>
      </c>
      <c r="C147" s="28" t="s">
        <v>18</v>
      </c>
      <c r="D147" t="str">
        <f t="shared" si="33"/>
        <v>19758Sum</v>
      </c>
      <c r="E147" s="25">
        <f ca="1">VLOOKUP($D147,Monthly!$B$1:$H$685,7,FALSE)</f>
        <v>604420</v>
      </c>
      <c r="F147" s="25">
        <f ca="1">VLOOKUP($D147,Monthly!$B$1:$I$685,8,FALSE)</f>
        <v>3071</v>
      </c>
      <c r="G147" s="11">
        <f ca="1">IF($C147="Win",IF($E147&gt;Summary!$B$6,1,""),(IF($C147="Spr",IF($E147&gt;Summary!$B$7,1,""),(IF($C147="Sum",IF($E147&gt;Summary!$B$8,1,""),(IF($C147="Fall",IF($E147&gt;Summary!$B$9,1,""),"")))))))</f>
        <v>1</v>
      </c>
      <c r="H147" s="13">
        <f ca="1">IF($C147="Win",IF($F147&gt;Summary!$C$6,1,""),(IF($C147="Spr",IF($F147&gt;Summary!$C$7,1,""),(IF($C147="Sum",IF($F147&gt;Summary!$C$8,1,""),(IF($C147="Fall",IF($F147&gt;Summary!$C$9,1,""),"")))))))</f>
        <v>1</v>
      </c>
      <c r="I147" s="13">
        <f t="shared" ca="1" si="35"/>
        <v>1</v>
      </c>
      <c r="J147" s="13" t="str">
        <f t="shared" si="36"/>
        <v/>
      </c>
      <c r="K147" s="13" t="str">
        <f t="shared" si="37"/>
        <v/>
      </c>
      <c r="L147" s="13">
        <f t="shared" ca="1" si="38"/>
        <v>1</v>
      </c>
      <c r="M147" s="33" t="str">
        <f t="shared" si="39"/>
        <v/>
      </c>
      <c r="N147" s="13">
        <f ca="1">IF($C147="Win",IF($E147&gt;Summary!$H$6,1,""),(IF($C147="Spr",IF($E147&gt;Summary!$H$7,1,""),(IF($C147="Sum",IF($E147&gt;Summary!$H$8,1,""),(IF($C147="Fall",IF($E147&gt;Summary!$H$9,1,""),"")))))))</f>
        <v>1</v>
      </c>
      <c r="O147" s="13">
        <f ca="1">IF($C147="Win",IF($F147&gt;Summary!$I$6,1,""),(IF($C147="Spr",IF($F147&gt;Summary!$I$7,1,""),(IF($C147="Sum",IF($F147&gt;Summary!$I$8,1,""),(IF($C147="Fall",IF($F147&gt;Summary!$I$9,1,""),"")))))))</f>
        <v>1</v>
      </c>
      <c r="P147" s="13">
        <f t="shared" ca="1" si="34"/>
        <v>1</v>
      </c>
      <c r="Q147" s="13" t="str">
        <f t="shared" si="40"/>
        <v/>
      </c>
      <c r="R147" s="13" t="str">
        <f t="shared" si="41"/>
        <v/>
      </c>
      <c r="S147" s="13">
        <f t="shared" ca="1" si="42"/>
        <v>1</v>
      </c>
      <c r="T147" s="33" t="str">
        <f t="shared" si="43"/>
        <v/>
      </c>
      <c r="U147" s="11">
        <f ca="1">IF($C147="Win",IF($E147&gt;Summary!$N$6,1,""),(IF($C147="Spr",IF($E147&gt;Summary!$N$7,1,""),(IF($C147="Sum",IF($E147&gt;Summary!$N$8,1,""),(IF($C147="Fall",IF($E147&gt;Summary!$N$9,1,""),"")))))))</f>
        <v>1</v>
      </c>
      <c r="V147" s="13">
        <f ca="1">IF($C147="Win",IF($F147&gt;Summary!$O$6,1,""),(IF($C147="Spr",IF($F147&gt;Summary!$O$7,1,""),(IF($C147="Sum",IF($F147&gt;Summary!$O$8,1,""),(IF($C147="Fall",IF($F147&gt;Summary!$O$9,1,""),"")))))))</f>
        <v>1</v>
      </c>
      <c r="W147" s="13">
        <f t="shared" ca="1" si="44"/>
        <v>1</v>
      </c>
      <c r="X147" s="13" t="str">
        <f t="shared" si="45"/>
        <v/>
      </c>
      <c r="Y147" s="13" t="str">
        <f t="shared" si="46"/>
        <v/>
      </c>
      <c r="Z147" s="13">
        <f t="shared" ca="1" si="47"/>
        <v>1</v>
      </c>
      <c r="AA147" s="33" t="str">
        <f t="shared" si="48"/>
        <v/>
      </c>
    </row>
    <row r="148" spans="1:27" x14ac:dyDescent="0.3">
      <c r="A148" s="23">
        <v>1975</v>
      </c>
      <c r="B148">
        <v>11</v>
      </c>
      <c r="C148" s="28" t="s">
        <v>6</v>
      </c>
      <c r="D148" t="str">
        <f t="shared" si="33"/>
        <v>197511Fall</v>
      </c>
      <c r="E148" s="25">
        <f ca="1">VLOOKUP($D148,Monthly!$B$1:$H$685,7,FALSE)</f>
        <v>4184</v>
      </c>
      <c r="F148" s="25">
        <f ca="1">VLOOKUP($D148,Monthly!$B$1:$I$685,8,FALSE)</f>
        <v>482</v>
      </c>
      <c r="G148" s="11">
        <f ca="1">IF($C148="Win",IF($E148&gt;Summary!$B$6,1,""),(IF($C148="Spr",IF($E148&gt;Summary!$B$7,1,""),(IF($C148="Sum",IF($E148&gt;Summary!$B$8,1,""),(IF($C148="Fall",IF($E148&gt;Summary!$B$9,1,""),"")))))))</f>
        <v>1</v>
      </c>
      <c r="H148" s="13">
        <f ca="1">IF($C148="Win",IF($F148&gt;Summary!$C$6,1,""),(IF($C148="Spr",IF($F148&gt;Summary!$C$7,1,""),(IF($C148="Sum",IF($F148&gt;Summary!$C$8,1,""),(IF($C148="Fall",IF($F148&gt;Summary!$C$9,1,""),"")))))))</f>
        <v>1</v>
      </c>
      <c r="I148" s="13">
        <f t="shared" ca="1" si="35"/>
        <v>1</v>
      </c>
      <c r="J148" s="13" t="str">
        <f t="shared" si="36"/>
        <v/>
      </c>
      <c r="K148" s="13" t="str">
        <f t="shared" si="37"/>
        <v/>
      </c>
      <c r="L148" s="13" t="str">
        <f t="shared" si="38"/>
        <v/>
      </c>
      <c r="M148" s="33">
        <f t="shared" ca="1" si="39"/>
        <v>1</v>
      </c>
      <c r="N148" s="13">
        <f ca="1">IF($C148="Win",IF($E148&gt;Summary!$H$6,1,""),(IF($C148="Spr",IF($E148&gt;Summary!$H$7,1,""),(IF($C148="Sum",IF($E148&gt;Summary!$H$8,1,""),(IF($C148="Fall",IF($E148&gt;Summary!$H$9,1,""),"")))))))</f>
        <v>1</v>
      </c>
      <c r="O148" s="13">
        <f ca="1">IF($C148="Win",IF($F148&gt;Summary!$I$6,1,""),(IF($C148="Spr",IF($F148&gt;Summary!$I$7,1,""),(IF($C148="Sum",IF($F148&gt;Summary!$I$8,1,""),(IF($C148="Fall",IF($F148&gt;Summary!$I$9,1,""),"")))))))</f>
        <v>1</v>
      </c>
      <c r="P148" s="13">
        <f t="shared" ca="1" si="34"/>
        <v>1</v>
      </c>
      <c r="Q148" s="13" t="str">
        <f t="shared" si="40"/>
        <v/>
      </c>
      <c r="R148" s="13" t="str">
        <f t="shared" si="41"/>
        <v/>
      </c>
      <c r="S148" s="13" t="str">
        <f t="shared" si="42"/>
        <v/>
      </c>
      <c r="T148" s="33">
        <f t="shared" ca="1" si="43"/>
        <v>1</v>
      </c>
      <c r="U148" s="11">
        <f ca="1">IF($C148="Win",IF($E148&gt;Summary!$N$6,1,""),(IF($C148="Spr",IF($E148&gt;Summary!$N$7,1,""),(IF($C148="Sum",IF($E148&gt;Summary!$N$8,1,""),(IF($C148="Fall",IF($E148&gt;Summary!$N$9,1,""),"")))))))</f>
        <v>1</v>
      </c>
      <c r="V148" s="13">
        <f ca="1">IF($C148="Win",IF($F148&gt;Summary!$O$6,1,""),(IF($C148="Spr",IF($F148&gt;Summary!$O$7,1,""),(IF($C148="Sum",IF($F148&gt;Summary!$O$8,1,""),(IF($C148="Fall",IF($F148&gt;Summary!$O$9,1,""),"")))))))</f>
        <v>1</v>
      </c>
      <c r="W148" s="13">
        <f t="shared" ca="1" si="44"/>
        <v>1</v>
      </c>
      <c r="X148" s="13" t="str">
        <f t="shared" si="45"/>
        <v/>
      </c>
      <c r="Y148" s="13" t="str">
        <f t="shared" si="46"/>
        <v/>
      </c>
      <c r="Z148" s="13" t="str">
        <f t="shared" si="47"/>
        <v/>
      </c>
      <c r="AA148" s="33">
        <f t="shared" ca="1" si="48"/>
        <v>1</v>
      </c>
    </row>
    <row r="149" spans="1:27" x14ac:dyDescent="0.3">
      <c r="A149" s="22">
        <v>1976</v>
      </c>
      <c r="B149">
        <v>2</v>
      </c>
      <c r="C149" s="1" t="s">
        <v>16</v>
      </c>
      <c r="D149" t="str">
        <f t="shared" si="33"/>
        <v>19762Win</v>
      </c>
      <c r="E149" s="25">
        <f ca="1">VLOOKUP($D149,Monthly!$B$1:$H$685,7,FALSE)</f>
        <v>21269</v>
      </c>
      <c r="F149" s="25">
        <f ca="1">VLOOKUP($D149,Monthly!$B$1:$I$685,8,FALSE)</f>
        <v>290</v>
      </c>
      <c r="G149" s="11" t="str">
        <f ca="1">IF($C149="Win",IF($E149&gt;Summary!$B$6,1,""),(IF($C149="Spr",IF($E149&gt;Summary!$B$7,1,""),(IF($C149="Sum",IF($E149&gt;Summary!$B$8,1,""),(IF($C149="Fall",IF($E149&gt;Summary!$B$9,1,""),"")))))))</f>
        <v/>
      </c>
      <c r="H149" s="13">
        <f ca="1">IF($C149="Win",IF($F149&gt;Summary!$C$6,1,""),(IF($C149="Spr",IF($F149&gt;Summary!$C$7,1,""),(IF($C149="Sum",IF($F149&gt;Summary!$C$8,1,""),(IF($C149="Fall",IF($F149&gt;Summary!$C$9,1,""),"")))))))</f>
        <v>1</v>
      </c>
      <c r="I149" s="13" t="str">
        <f t="shared" ca="1" si="35"/>
        <v/>
      </c>
      <c r="J149" s="13" t="str">
        <f t="shared" ca="1" si="36"/>
        <v/>
      </c>
      <c r="K149" s="13" t="str">
        <f t="shared" si="37"/>
        <v/>
      </c>
      <c r="L149" s="13" t="str">
        <f t="shared" si="38"/>
        <v/>
      </c>
      <c r="M149" s="33" t="str">
        <f t="shared" si="39"/>
        <v/>
      </c>
      <c r="N149" s="13" t="str">
        <f ca="1">IF($C149="Win",IF($E149&gt;Summary!$H$6,1,""),(IF($C149="Spr",IF($E149&gt;Summary!$H$7,1,""),(IF($C149="Sum",IF($E149&gt;Summary!$H$8,1,""),(IF($C149="Fall",IF($E149&gt;Summary!$H$9,1,""),"")))))))</f>
        <v/>
      </c>
      <c r="O149" s="13">
        <f ca="1">IF($C149="Win",IF($F149&gt;Summary!$I$6,1,""),(IF($C149="Spr",IF($F149&gt;Summary!$I$7,1,""),(IF($C149="Sum",IF($F149&gt;Summary!$I$8,1,""),(IF($C149="Fall",IF($F149&gt;Summary!$I$9,1,""),"")))))))</f>
        <v>1</v>
      </c>
      <c r="P149" s="13" t="str">
        <f t="shared" ca="1" si="34"/>
        <v/>
      </c>
      <c r="Q149" s="13" t="str">
        <f t="shared" ca="1" si="40"/>
        <v/>
      </c>
      <c r="R149" s="13" t="str">
        <f t="shared" si="41"/>
        <v/>
      </c>
      <c r="S149" s="13" t="str">
        <f t="shared" si="42"/>
        <v/>
      </c>
      <c r="T149" s="33" t="str">
        <f t="shared" si="43"/>
        <v/>
      </c>
      <c r="U149" s="11" t="str">
        <f ca="1">IF($C149="Win",IF($E149&gt;Summary!$N$6,1,""),(IF($C149="Spr",IF($E149&gt;Summary!$N$7,1,""),(IF($C149="Sum",IF($E149&gt;Summary!$N$8,1,""),(IF($C149="Fall",IF($E149&gt;Summary!$N$9,1,""),"")))))))</f>
        <v/>
      </c>
      <c r="V149" s="13">
        <f ca="1">IF($C149="Win",IF($F149&gt;Summary!$O$6,1,""),(IF($C149="Spr",IF($F149&gt;Summary!$O$7,1,""),(IF($C149="Sum",IF($F149&gt;Summary!$O$8,1,""),(IF($C149="Fall",IF($F149&gt;Summary!$O$9,1,""),"")))))))</f>
        <v>1</v>
      </c>
      <c r="W149" s="13" t="str">
        <f t="shared" ca="1" si="44"/>
        <v/>
      </c>
      <c r="X149" s="13" t="str">
        <f t="shared" ca="1" si="45"/>
        <v/>
      </c>
      <c r="Y149" s="13" t="str">
        <f t="shared" si="46"/>
        <v/>
      </c>
      <c r="Z149" s="13" t="str">
        <f t="shared" si="47"/>
        <v/>
      </c>
      <c r="AA149" s="33" t="str">
        <f t="shared" si="48"/>
        <v/>
      </c>
    </row>
    <row r="150" spans="1:27" x14ac:dyDescent="0.3">
      <c r="A150" s="22">
        <v>1976</v>
      </c>
      <c r="B150">
        <v>5</v>
      </c>
      <c r="C150" s="1" t="s">
        <v>17</v>
      </c>
      <c r="D150" t="str">
        <f t="shared" si="33"/>
        <v>19765Spr</v>
      </c>
      <c r="E150" s="25">
        <f ca="1">VLOOKUP($D150,Monthly!$B$1:$H$685,7,FALSE)</f>
        <v>1056048</v>
      </c>
      <c r="F150" s="25">
        <f ca="1">VLOOKUP($D150,Monthly!$B$1:$I$685,8,FALSE)</f>
        <v>416</v>
      </c>
      <c r="G150" s="11">
        <f ca="1">IF($C150="Win",IF($E150&gt;Summary!$B$6,1,""),(IF($C150="Spr",IF($E150&gt;Summary!$B$7,1,""),(IF($C150="Sum",IF($E150&gt;Summary!$B$8,1,""),(IF($C150="Fall",IF($E150&gt;Summary!$B$9,1,""),"")))))))</f>
        <v>1</v>
      </c>
      <c r="H150" s="13">
        <f ca="1">IF($C150="Win",IF($F150&gt;Summary!$C$6,1,""),(IF($C150="Spr",IF($F150&gt;Summary!$C$7,1,""),(IF($C150="Sum",IF($F150&gt;Summary!$C$8,1,""),(IF($C150="Fall",IF($F150&gt;Summary!$C$9,1,""),"")))))))</f>
        <v>1</v>
      </c>
      <c r="I150" s="13">
        <f t="shared" ca="1" si="35"/>
        <v>1</v>
      </c>
      <c r="J150" s="13" t="str">
        <f t="shared" si="36"/>
        <v/>
      </c>
      <c r="K150" s="13">
        <f t="shared" ca="1" si="37"/>
        <v>1</v>
      </c>
      <c r="L150" s="13" t="str">
        <f t="shared" si="38"/>
        <v/>
      </c>
      <c r="M150" s="33" t="str">
        <f t="shared" si="39"/>
        <v/>
      </c>
      <c r="N150" s="13">
        <f ca="1">IF($C150="Win",IF($E150&gt;Summary!$H$6,1,""),(IF($C150="Spr",IF($E150&gt;Summary!$H$7,1,""),(IF($C150="Sum",IF($E150&gt;Summary!$H$8,1,""),(IF($C150="Fall",IF($E150&gt;Summary!$H$9,1,""),"")))))))</f>
        <v>1</v>
      </c>
      <c r="O150" s="13">
        <f ca="1">IF($C150="Win",IF($F150&gt;Summary!$I$6,1,""),(IF($C150="Spr",IF($F150&gt;Summary!$I$7,1,""),(IF($C150="Sum",IF($F150&gt;Summary!$I$8,1,""),(IF($C150="Fall",IF($F150&gt;Summary!$I$9,1,""),"")))))))</f>
        <v>1</v>
      </c>
      <c r="P150" s="13">
        <f t="shared" ca="1" si="34"/>
        <v>1</v>
      </c>
      <c r="Q150" s="13" t="str">
        <f t="shared" si="40"/>
        <v/>
      </c>
      <c r="R150" s="13">
        <f t="shared" ca="1" si="41"/>
        <v>1</v>
      </c>
      <c r="S150" s="13" t="str">
        <f t="shared" si="42"/>
        <v/>
      </c>
      <c r="T150" s="33" t="str">
        <f t="shared" si="43"/>
        <v/>
      </c>
      <c r="U150" s="11" t="str">
        <f ca="1">IF($C150="Win",IF($E150&gt;Summary!$N$6,1,""),(IF($C150="Spr",IF($E150&gt;Summary!$N$7,1,""),(IF($C150="Sum",IF($E150&gt;Summary!$N$8,1,""),(IF($C150="Fall",IF($E150&gt;Summary!$N$9,1,""),"")))))))</f>
        <v/>
      </c>
      <c r="V150" s="13">
        <f ca="1">IF($C150="Win",IF($F150&gt;Summary!$O$6,1,""),(IF($C150="Spr",IF($F150&gt;Summary!$O$7,1,""),(IF($C150="Sum",IF($F150&gt;Summary!$O$8,1,""),(IF($C150="Fall",IF($F150&gt;Summary!$O$9,1,""),"")))))))</f>
        <v>1</v>
      </c>
      <c r="W150" s="13" t="str">
        <f t="shared" ca="1" si="44"/>
        <v/>
      </c>
      <c r="X150" s="13" t="str">
        <f t="shared" si="45"/>
        <v/>
      </c>
      <c r="Y150" s="13" t="str">
        <f t="shared" ca="1" si="46"/>
        <v/>
      </c>
      <c r="Z150" s="13" t="str">
        <f t="shared" si="47"/>
        <v/>
      </c>
      <c r="AA150" s="33" t="str">
        <f t="shared" si="48"/>
        <v/>
      </c>
    </row>
    <row r="151" spans="1:27" x14ac:dyDescent="0.3">
      <c r="A151" s="22">
        <v>1976</v>
      </c>
      <c r="B151">
        <v>8</v>
      </c>
      <c r="C151" s="28" t="s">
        <v>18</v>
      </c>
      <c r="D151" t="str">
        <f t="shared" si="33"/>
        <v>19768Sum</v>
      </c>
      <c r="E151" s="25">
        <f ca="1">VLOOKUP($D151,Monthly!$B$1:$H$685,7,FALSE)</f>
        <v>723709</v>
      </c>
      <c r="F151" s="25">
        <f ca="1">VLOOKUP($D151,Monthly!$B$1:$I$685,8,FALSE)</f>
        <v>694</v>
      </c>
      <c r="G151" s="11">
        <f ca="1">IF($C151="Win",IF($E151&gt;Summary!$B$6,1,""),(IF($C151="Spr",IF($E151&gt;Summary!$B$7,1,""),(IF($C151="Sum",IF($E151&gt;Summary!$B$8,1,""),(IF($C151="Fall",IF($E151&gt;Summary!$B$9,1,""),"")))))))</f>
        <v>1</v>
      </c>
      <c r="H151" s="13">
        <f ca="1">IF($C151="Win",IF($F151&gt;Summary!$C$6,1,""),(IF($C151="Spr",IF($F151&gt;Summary!$C$7,1,""),(IF($C151="Sum",IF($F151&gt;Summary!$C$8,1,""),(IF($C151="Fall",IF($F151&gt;Summary!$C$9,1,""),"")))))))</f>
        <v>1</v>
      </c>
      <c r="I151" s="13">
        <f t="shared" ca="1" si="35"/>
        <v>1</v>
      </c>
      <c r="J151" s="13" t="str">
        <f t="shared" si="36"/>
        <v/>
      </c>
      <c r="K151" s="13" t="str">
        <f t="shared" si="37"/>
        <v/>
      </c>
      <c r="L151" s="13">
        <f t="shared" ca="1" si="38"/>
        <v>1</v>
      </c>
      <c r="M151" s="33" t="str">
        <f t="shared" si="39"/>
        <v/>
      </c>
      <c r="N151" s="13">
        <f ca="1">IF($C151="Win",IF($E151&gt;Summary!$H$6,1,""),(IF($C151="Spr",IF($E151&gt;Summary!$H$7,1,""),(IF($C151="Sum",IF($E151&gt;Summary!$H$8,1,""),(IF($C151="Fall",IF($E151&gt;Summary!$H$9,1,""),"")))))))</f>
        <v>1</v>
      </c>
      <c r="O151" s="13">
        <f ca="1">IF($C151="Win",IF($F151&gt;Summary!$I$6,1,""),(IF($C151="Spr",IF($F151&gt;Summary!$I$7,1,""),(IF($C151="Sum",IF($F151&gt;Summary!$I$8,1,""),(IF($C151="Fall",IF($F151&gt;Summary!$I$9,1,""),"")))))))</f>
        <v>1</v>
      </c>
      <c r="P151" s="13">
        <f t="shared" ca="1" si="34"/>
        <v>1</v>
      </c>
      <c r="Q151" s="13" t="str">
        <f t="shared" si="40"/>
        <v/>
      </c>
      <c r="R151" s="13" t="str">
        <f t="shared" si="41"/>
        <v/>
      </c>
      <c r="S151" s="13">
        <f t="shared" ca="1" si="42"/>
        <v>1</v>
      </c>
      <c r="T151" s="33" t="str">
        <f t="shared" si="43"/>
        <v/>
      </c>
      <c r="U151" s="11">
        <f ca="1">IF($C151="Win",IF($E151&gt;Summary!$N$6,1,""),(IF($C151="Spr",IF($E151&gt;Summary!$N$7,1,""),(IF($C151="Sum",IF($E151&gt;Summary!$N$8,1,""),(IF($C151="Fall",IF($E151&gt;Summary!$N$9,1,""),"")))))))</f>
        <v>1</v>
      </c>
      <c r="V151" s="13">
        <f ca="1">IF($C151="Win",IF($F151&gt;Summary!$O$6,1,""),(IF($C151="Spr",IF($F151&gt;Summary!$O$7,1,""),(IF($C151="Sum",IF($F151&gt;Summary!$O$8,1,""),(IF($C151="Fall",IF($F151&gt;Summary!$O$9,1,""),"")))))))</f>
        <v>1</v>
      </c>
      <c r="W151" s="13">
        <f t="shared" ca="1" si="44"/>
        <v>1</v>
      </c>
      <c r="X151" s="13" t="str">
        <f t="shared" si="45"/>
        <v/>
      </c>
      <c r="Y151" s="13" t="str">
        <f t="shared" si="46"/>
        <v/>
      </c>
      <c r="Z151" s="13">
        <f t="shared" ca="1" si="47"/>
        <v>1</v>
      </c>
      <c r="AA151" s="33" t="str">
        <f t="shared" si="48"/>
        <v/>
      </c>
    </row>
    <row r="152" spans="1:27" x14ac:dyDescent="0.3">
      <c r="A152" s="23">
        <v>1976</v>
      </c>
      <c r="B152">
        <v>11</v>
      </c>
      <c r="C152" s="28" t="s">
        <v>6</v>
      </c>
      <c r="D152" t="str">
        <f t="shared" si="33"/>
        <v>197611Fall</v>
      </c>
      <c r="E152" s="25">
        <f ca="1">VLOOKUP($D152,Monthly!$B$1:$H$685,7,FALSE)</f>
        <v>16335</v>
      </c>
      <c r="F152" s="25">
        <f ca="1">VLOOKUP($D152,Monthly!$B$1:$I$685,8,FALSE)</f>
        <v>1335</v>
      </c>
      <c r="G152" s="11">
        <f ca="1">IF($C152="Win",IF($E152&gt;Summary!$B$6,1,""),(IF($C152="Spr",IF($E152&gt;Summary!$B$7,1,""),(IF($C152="Sum",IF($E152&gt;Summary!$B$8,1,""),(IF($C152="Fall",IF($E152&gt;Summary!$B$9,1,""),"")))))))</f>
        <v>1</v>
      </c>
      <c r="H152" s="13">
        <f ca="1">IF($C152="Win",IF($F152&gt;Summary!$C$6,1,""),(IF($C152="Spr",IF($F152&gt;Summary!$C$7,1,""),(IF($C152="Sum",IF($F152&gt;Summary!$C$8,1,""),(IF($C152="Fall",IF($F152&gt;Summary!$C$9,1,""),"")))))))</f>
        <v>1</v>
      </c>
      <c r="I152" s="13">
        <f t="shared" ca="1" si="35"/>
        <v>1</v>
      </c>
      <c r="J152" s="13" t="str">
        <f t="shared" si="36"/>
        <v/>
      </c>
      <c r="K152" s="13" t="str">
        <f t="shared" si="37"/>
        <v/>
      </c>
      <c r="L152" s="13" t="str">
        <f t="shared" si="38"/>
        <v/>
      </c>
      <c r="M152" s="33">
        <f t="shared" ca="1" si="39"/>
        <v>1</v>
      </c>
      <c r="N152" s="13">
        <f ca="1">IF($C152="Win",IF($E152&gt;Summary!$H$6,1,""),(IF($C152="Spr",IF($E152&gt;Summary!$H$7,1,""),(IF($C152="Sum",IF($E152&gt;Summary!$H$8,1,""),(IF($C152="Fall",IF($E152&gt;Summary!$H$9,1,""),"")))))))</f>
        <v>1</v>
      </c>
      <c r="O152" s="13">
        <f ca="1">IF($C152="Win",IF($F152&gt;Summary!$I$6,1,""),(IF($C152="Spr",IF($F152&gt;Summary!$I$7,1,""),(IF($C152="Sum",IF($F152&gt;Summary!$I$8,1,""),(IF($C152="Fall",IF($F152&gt;Summary!$I$9,1,""),"")))))))</f>
        <v>1</v>
      </c>
      <c r="P152" s="13">
        <f t="shared" ca="1" si="34"/>
        <v>1</v>
      </c>
      <c r="Q152" s="13" t="str">
        <f t="shared" si="40"/>
        <v/>
      </c>
      <c r="R152" s="13" t="str">
        <f t="shared" si="41"/>
        <v/>
      </c>
      <c r="S152" s="13" t="str">
        <f t="shared" si="42"/>
        <v/>
      </c>
      <c r="T152" s="33">
        <f t="shared" ca="1" si="43"/>
        <v>1</v>
      </c>
      <c r="U152" s="11">
        <f ca="1">IF($C152="Win",IF($E152&gt;Summary!$N$6,1,""),(IF($C152="Spr",IF($E152&gt;Summary!$N$7,1,""),(IF($C152="Sum",IF($E152&gt;Summary!$N$8,1,""),(IF($C152="Fall",IF($E152&gt;Summary!$N$9,1,""),"")))))))</f>
        <v>1</v>
      </c>
      <c r="V152" s="13">
        <f ca="1">IF($C152="Win",IF($F152&gt;Summary!$O$6,1,""),(IF($C152="Spr",IF($F152&gt;Summary!$O$7,1,""),(IF($C152="Sum",IF($F152&gt;Summary!$O$8,1,""),(IF($C152="Fall",IF($F152&gt;Summary!$O$9,1,""),"")))))))</f>
        <v>1</v>
      </c>
      <c r="W152" s="13">
        <f t="shared" ca="1" si="44"/>
        <v>1</v>
      </c>
      <c r="X152" s="13" t="str">
        <f t="shared" si="45"/>
        <v/>
      </c>
      <c r="Y152" s="13" t="str">
        <f t="shared" si="46"/>
        <v/>
      </c>
      <c r="Z152" s="13" t="str">
        <f t="shared" si="47"/>
        <v/>
      </c>
      <c r="AA152" s="33">
        <f t="shared" ca="1" si="48"/>
        <v>1</v>
      </c>
    </row>
    <row r="153" spans="1:27" x14ac:dyDescent="0.3">
      <c r="A153" s="22">
        <v>1977</v>
      </c>
      <c r="B153">
        <v>2</v>
      </c>
      <c r="C153" s="1" t="s">
        <v>16</v>
      </c>
      <c r="D153" t="str">
        <f t="shared" si="33"/>
        <v>19772Win</v>
      </c>
      <c r="E153" s="25">
        <f ca="1">VLOOKUP($D153,Monthly!$B$1:$H$685,7,FALSE)</f>
        <v>1473803</v>
      </c>
      <c r="F153" s="25">
        <f ca="1">VLOOKUP($D153,Monthly!$B$1:$I$685,8,FALSE)</f>
        <v>155739</v>
      </c>
      <c r="G153" s="11">
        <f ca="1">IF($C153="Win",IF($E153&gt;Summary!$B$6,1,""),(IF($C153="Spr",IF($E153&gt;Summary!$B$7,1,""),(IF($C153="Sum",IF($E153&gt;Summary!$B$8,1,""),(IF($C153="Fall",IF($E153&gt;Summary!$B$9,1,""),"")))))))</f>
        <v>1</v>
      </c>
      <c r="H153" s="13">
        <f ca="1">IF($C153="Win",IF($F153&gt;Summary!$C$6,1,""),(IF($C153="Spr",IF($F153&gt;Summary!$C$7,1,""),(IF($C153="Sum",IF($F153&gt;Summary!$C$8,1,""),(IF($C153="Fall",IF($F153&gt;Summary!$C$9,1,""),"")))))))</f>
        <v>1</v>
      </c>
      <c r="I153" s="13">
        <f t="shared" ca="1" si="35"/>
        <v>1</v>
      </c>
      <c r="J153" s="13">
        <f t="shared" ca="1" si="36"/>
        <v>1</v>
      </c>
      <c r="K153" s="13" t="str">
        <f t="shared" si="37"/>
        <v/>
      </c>
      <c r="L153" s="13" t="str">
        <f t="shared" si="38"/>
        <v/>
      </c>
      <c r="M153" s="33" t="str">
        <f t="shared" si="39"/>
        <v/>
      </c>
      <c r="N153" s="13">
        <f ca="1">IF($C153="Win",IF($E153&gt;Summary!$H$6,1,""),(IF($C153="Spr",IF($E153&gt;Summary!$H$7,1,""),(IF($C153="Sum",IF($E153&gt;Summary!$H$8,1,""),(IF($C153="Fall",IF($E153&gt;Summary!$H$9,1,""),"")))))))</f>
        <v>1</v>
      </c>
      <c r="O153" s="13">
        <f ca="1">IF($C153="Win",IF($F153&gt;Summary!$I$6,1,""),(IF($C153="Spr",IF($F153&gt;Summary!$I$7,1,""),(IF($C153="Sum",IF($F153&gt;Summary!$I$8,1,""),(IF($C153="Fall",IF($F153&gt;Summary!$I$9,1,""),"")))))))</f>
        <v>1</v>
      </c>
      <c r="P153" s="13">
        <f t="shared" ca="1" si="34"/>
        <v>1</v>
      </c>
      <c r="Q153" s="13">
        <f t="shared" ca="1" si="40"/>
        <v>1</v>
      </c>
      <c r="R153" s="13" t="str">
        <f t="shared" si="41"/>
        <v/>
      </c>
      <c r="S153" s="13" t="str">
        <f t="shared" si="42"/>
        <v/>
      </c>
      <c r="T153" s="33" t="str">
        <f t="shared" si="43"/>
        <v/>
      </c>
      <c r="U153" s="11">
        <f ca="1">IF($C153="Win",IF($E153&gt;Summary!$N$6,1,""),(IF($C153="Spr",IF($E153&gt;Summary!$N$7,1,""),(IF($C153="Sum",IF($E153&gt;Summary!$N$8,1,""),(IF($C153="Fall",IF($E153&gt;Summary!$N$9,1,""),"")))))))</f>
        <v>1</v>
      </c>
      <c r="V153" s="13">
        <f ca="1">IF($C153="Win",IF($F153&gt;Summary!$O$6,1,""),(IF($C153="Spr",IF($F153&gt;Summary!$O$7,1,""),(IF($C153="Sum",IF($F153&gt;Summary!$O$8,1,""),(IF($C153="Fall",IF($F153&gt;Summary!$O$9,1,""),"")))))))</f>
        <v>1</v>
      </c>
      <c r="W153" s="13">
        <f t="shared" ca="1" si="44"/>
        <v>1</v>
      </c>
      <c r="X153" s="13">
        <f t="shared" ca="1" si="45"/>
        <v>1</v>
      </c>
      <c r="Y153" s="13" t="str">
        <f t="shared" si="46"/>
        <v/>
      </c>
      <c r="Z153" s="13" t="str">
        <f t="shared" si="47"/>
        <v/>
      </c>
      <c r="AA153" s="33" t="str">
        <f t="shared" si="48"/>
        <v/>
      </c>
    </row>
    <row r="154" spans="1:27" x14ac:dyDescent="0.3">
      <c r="A154" s="22">
        <v>1977</v>
      </c>
      <c r="B154">
        <v>5</v>
      </c>
      <c r="C154" s="1" t="s">
        <v>17</v>
      </c>
      <c r="D154" t="str">
        <f t="shared" si="33"/>
        <v>19775Spr</v>
      </c>
      <c r="E154" s="25">
        <f ca="1">VLOOKUP($D154,Monthly!$B$1:$H$685,7,FALSE)</f>
        <v>2145577</v>
      </c>
      <c r="F154" s="25">
        <f ca="1">VLOOKUP($D154,Monthly!$B$1:$I$685,8,FALSE)</f>
        <v>264720</v>
      </c>
      <c r="G154" s="11">
        <f ca="1">IF($C154="Win",IF($E154&gt;Summary!$B$6,1,""),(IF($C154="Spr",IF($E154&gt;Summary!$B$7,1,""),(IF($C154="Sum",IF($E154&gt;Summary!$B$8,1,""),(IF($C154="Fall",IF($E154&gt;Summary!$B$9,1,""),"")))))))</f>
        <v>1</v>
      </c>
      <c r="H154" s="13">
        <f ca="1">IF($C154="Win",IF($F154&gt;Summary!$C$6,1,""),(IF($C154="Spr",IF($F154&gt;Summary!$C$7,1,""),(IF($C154="Sum",IF($F154&gt;Summary!$C$8,1,""),(IF($C154="Fall",IF($F154&gt;Summary!$C$9,1,""),"")))))))</f>
        <v>1</v>
      </c>
      <c r="I154" s="13">
        <f t="shared" ca="1" si="35"/>
        <v>1</v>
      </c>
      <c r="J154" s="13" t="str">
        <f t="shared" si="36"/>
        <v/>
      </c>
      <c r="K154" s="13">
        <f t="shared" ca="1" si="37"/>
        <v>1</v>
      </c>
      <c r="L154" s="13" t="str">
        <f t="shared" si="38"/>
        <v/>
      </c>
      <c r="M154" s="33" t="str">
        <f t="shared" si="39"/>
        <v/>
      </c>
      <c r="N154" s="13">
        <f ca="1">IF($C154="Win",IF($E154&gt;Summary!$H$6,1,""),(IF($C154="Spr",IF($E154&gt;Summary!$H$7,1,""),(IF($C154="Sum",IF($E154&gt;Summary!$H$8,1,""),(IF($C154="Fall",IF($E154&gt;Summary!$H$9,1,""),"")))))))</f>
        <v>1</v>
      </c>
      <c r="O154" s="13">
        <f ca="1">IF($C154="Win",IF($F154&gt;Summary!$I$6,1,""),(IF($C154="Spr",IF($F154&gt;Summary!$I$7,1,""),(IF($C154="Sum",IF($F154&gt;Summary!$I$8,1,""),(IF($C154="Fall",IF($F154&gt;Summary!$I$9,1,""),"")))))))</f>
        <v>1</v>
      </c>
      <c r="P154" s="13">
        <f t="shared" ca="1" si="34"/>
        <v>1</v>
      </c>
      <c r="Q154" s="13" t="str">
        <f t="shared" si="40"/>
        <v/>
      </c>
      <c r="R154" s="13">
        <f t="shared" ca="1" si="41"/>
        <v>1</v>
      </c>
      <c r="S154" s="13" t="str">
        <f t="shared" si="42"/>
        <v/>
      </c>
      <c r="T154" s="33" t="str">
        <f t="shared" si="43"/>
        <v/>
      </c>
      <c r="U154" s="11">
        <f ca="1">IF($C154="Win",IF($E154&gt;Summary!$N$6,1,""),(IF($C154="Spr",IF($E154&gt;Summary!$N$7,1,""),(IF($C154="Sum",IF($E154&gt;Summary!$N$8,1,""),(IF($C154="Fall",IF($E154&gt;Summary!$N$9,1,""),"")))))))</f>
        <v>1</v>
      </c>
      <c r="V154" s="13">
        <f ca="1">IF($C154="Win",IF($F154&gt;Summary!$O$6,1,""),(IF($C154="Spr",IF($F154&gt;Summary!$O$7,1,""),(IF($C154="Sum",IF($F154&gt;Summary!$O$8,1,""),(IF($C154="Fall",IF($F154&gt;Summary!$O$9,1,""),"")))))))</f>
        <v>1</v>
      </c>
      <c r="W154" s="13">
        <f t="shared" ca="1" si="44"/>
        <v>1</v>
      </c>
      <c r="X154" s="13" t="str">
        <f t="shared" si="45"/>
        <v/>
      </c>
      <c r="Y154" s="13">
        <f t="shared" ca="1" si="46"/>
        <v>1</v>
      </c>
      <c r="Z154" s="13" t="str">
        <f t="shared" si="47"/>
        <v/>
      </c>
      <c r="AA154" s="33" t="str">
        <f t="shared" si="48"/>
        <v/>
      </c>
    </row>
    <row r="155" spans="1:27" x14ac:dyDescent="0.3">
      <c r="A155" s="22">
        <v>1977</v>
      </c>
      <c r="B155">
        <v>8</v>
      </c>
      <c r="C155" s="28" t="s">
        <v>18</v>
      </c>
      <c r="D155" t="str">
        <f t="shared" si="33"/>
        <v>19778Sum</v>
      </c>
      <c r="E155" s="25">
        <f ca="1">VLOOKUP($D155,Monthly!$B$1:$H$685,7,FALSE)</f>
        <v>100821</v>
      </c>
      <c r="F155" s="25">
        <f ca="1">VLOOKUP($D155,Monthly!$B$1:$I$685,8,FALSE)</f>
        <v>913</v>
      </c>
      <c r="G155" s="11">
        <f ca="1">IF($C155="Win",IF($E155&gt;Summary!$B$6,1,""),(IF($C155="Spr",IF($E155&gt;Summary!$B$7,1,""),(IF($C155="Sum",IF($E155&gt;Summary!$B$8,1,""),(IF($C155="Fall",IF($E155&gt;Summary!$B$9,1,""),"")))))))</f>
        <v>1</v>
      </c>
      <c r="H155" s="13">
        <f ca="1">IF($C155="Win",IF($F155&gt;Summary!$C$6,1,""),(IF($C155="Spr",IF($F155&gt;Summary!$C$7,1,""),(IF($C155="Sum",IF($F155&gt;Summary!$C$8,1,""),(IF($C155="Fall",IF($F155&gt;Summary!$C$9,1,""),"")))))))</f>
        <v>1</v>
      </c>
      <c r="I155" s="13">
        <f t="shared" ca="1" si="35"/>
        <v>1</v>
      </c>
      <c r="J155" s="13" t="str">
        <f t="shared" si="36"/>
        <v/>
      </c>
      <c r="K155" s="13" t="str">
        <f t="shared" si="37"/>
        <v/>
      </c>
      <c r="L155" s="13">
        <f t="shared" ca="1" si="38"/>
        <v>1</v>
      </c>
      <c r="M155" s="33" t="str">
        <f t="shared" si="39"/>
        <v/>
      </c>
      <c r="N155" s="13" t="str">
        <f ca="1">IF($C155="Win",IF($E155&gt;Summary!$H$6,1,""),(IF($C155="Spr",IF($E155&gt;Summary!$H$7,1,""),(IF($C155="Sum",IF($E155&gt;Summary!$H$8,1,""),(IF($C155="Fall",IF($E155&gt;Summary!$H$9,1,""),"")))))))</f>
        <v/>
      </c>
      <c r="O155" s="13">
        <f ca="1">IF($C155="Win",IF($F155&gt;Summary!$I$6,1,""),(IF($C155="Spr",IF($F155&gt;Summary!$I$7,1,""),(IF($C155="Sum",IF($F155&gt;Summary!$I$8,1,""),(IF($C155="Fall",IF($F155&gt;Summary!$I$9,1,""),"")))))))</f>
        <v>1</v>
      </c>
      <c r="P155" s="13" t="str">
        <f t="shared" ca="1" si="34"/>
        <v/>
      </c>
      <c r="Q155" s="13" t="str">
        <f t="shared" si="40"/>
        <v/>
      </c>
      <c r="R155" s="13" t="str">
        <f t="shared" si="41"/>
        <v/>
      </c>
      <c r="S155" s="13" t="str">
        <f t="shared" ca="1" si="42"/>
        <v/>
      </c>
      <c r="T155" s="33" t="str">
        <f t="shared" si="43"/>
        <v/>
      </c>
      <c r="U155" s="11" t="str">
        <f ca="1">IF($C155="Win",IF($E155&gt;Summary!$N$6,1,""),(IF($C155="Spr",IF($E155&gt;Summary!$N$7,1,""),(IF($C155="Sum",IF($E155&gt;Summary!$N$8,1,""),(IF($C155="Fall",IF($E155&gt;Summary!$N$9,1,""),"")))))))</f>
        <v/>
      </c>
      <c r="V155" s="13">
        <f ca="1">IF($C155="Win",IF($F155&gt;Summary!$O$6,1,""),(IF($C155="Spr",IF($F155&gt;Summary!$O$7,1,""),(IF($C155="Sum",IF($F155&gt;Summary!$O$8,1,""),(IF($C155="Fall",IF($F155&gt;Summary!$O$9,1,""),"")))))))</f>
        <v>1</v>
      </c>
      <c r="W155" s="13" t="str">
        <f t="shared" ca="1" si="44"/>
        <v/>
      </c>
      <c r="X155" s="13" t="str">
        <f t="shared" si="45"/>
        <v/>
      </c>
      <c r="Y155" s="13" t="str">
        <f t="shared" si="46"/>
        <v/>
      </c>
      <c r="Z155" s="13" t="str">
        <f t="shared" ca="1" si="47"/>
        <v/>
      </c>
      <c r="AA155" s="33" t="str">
        <f t="shared" si="48"/>
        <v/>
      </c>
    </row>
    <row r="156" spans="1:27" x14ac:dyDescent="0.3">
      <c r="A156" s="23">
        <v>1977</v>
      </c>
      <c r="B156">
        <v>11</v>
      </c>
      <c r="C156" s="28" t="s">
        <v>6</v>
      </c>
      <c r="D156" t="str">
        <f t="shared" si="33"/>
        <v>197711Fall</v>
      </c>
      <c r="E156" s="25">
        <f ca="1">VLOOKUP($D156,Monthly!$B$1:$H$685,7,FALSE)</f>
        <v>10760</v>
      </c>
      <c r="F156" s="25">
        <f ca="1">VLOOKUP($D156,Monthly!$B$1:$I$685,8,FALSE)</f>
        <v>256</v>
      </c>
      <c r="G156" s="11">
        <f ca="1">IF($C156="Win",IF($E156&gt;Summary!$B$6,1,""),(IF($C156="Spr",IF($E156&gt;Summary!$B$7,1,""),(IF($C156="Sum",IF($E156&gt;Summary!$B$8,1,""),(IF($C156="Fall",IF($E156&gt;Summary!$B$9,1,""),"")))))))</f>
        <v>1</v>
      </c>
      <c r="H156" s="13">
        <f ca="1">IF($C156="Win",IF($F156&gt;Summary!$C$6,1,""),(IF($C156="Spr",IF($F156&gt;Summary!$C$7,1,""),(IF($C156="Sum",IF($F156&gt;Summary!$C$8,1,""),(IF($C156="Fall",IF($F156&gt;Summary!$C$9,1,""),"")))))))</f>
        <v>1</v>
      </c>
      <c r="I156" s="13">
        <f t="shared" ca="1" si="35"/>
        <v>1</v>
      </c>
      <c r="J156" s="13" t="str">
        <f t="shared" si="36"/>
        <v/>
      </c>
      <c r="K156" s="13" t="str">
        <f t="shared" si="37"/>
        <v/>
      </c>
      <c r="L156" s="13" t="str">
        <f t="shared" si="38"/>
        <v/>
      </c>
      <c r="M156" s="33">
        <f t="shared" ca="1" si="39"/>
        <v>1</v>
      </c>
      <c r="N156" s="13">
        <f ca="1">IF($C156="Win",IF($E156&gt;Summary!$H$6,1,""),(IF($C156="Spr",IF($E156&gt;Summary!$H$7,1,""),(IF($C156="Sum",IF($E156&gt;Summary!$H$8,1,""),(IF($C156="Fall",IF($E156&gt;Summary!$H$9,1,""),"")))))))</f>
        <v>1</v>
      </c>
      <c r="O156" s="13">
        <f ca="1">IF($C156="Win",IF($F156&gt;Summary!$I$6,1,""),(IF($C156="Spr",IF($F156&gt;Summary!$I$7,1,""),(IF($C156="Sum",IF($F156&gt;Summary!$I$8,1,""),(IF($C156="Fall",IF($F156&gt;Summary!$I$9,1,""),"")))))))</f>
        <v>1</v>
      </c>
      <c r="P156" s="13">
        <f t="shared" ca="1" si="34"/>
        <v>1</v>
      </c>
      <c r="Q156" s="13" t="str">
        <f t="shared" si="40"/>
        <v/>
      </c>
      <c r="R156" s="13" t="str">
        <f t="shared" si="41"/>
        <v/>
      </c>
      <c r="S156" s="13" t="str">
        <f t="shared" si="42"/>
        <v/>
      </c>
      <c r="T156" s="33">
        <f t="shared" ca="1" si="43"/>
        <v>1</v>
      </c>
      <c r="U156" s="11">
        <f ca="1">IF($C156="Win",IF($E156&gt;Summary!$N$6,1,""),(IF($C156="Spr",IF($E156&gt;Summary!$N$7,1,""),(IF($C156="Sum",IF($E156&gt;Summary!$N$8,1,""),(IF($C156="Fall",IF($E156&gt;Summary!$N$9,1,""),"")))))))</f>
        <v>1</v>
      </c>
      <c r="V156" s="13">
        <f ca="1">IF($C156="Win",IF($F156&gt;Summary!$O$6,1,""),(IF($C156="Spr",IF($F156&gt;Summary!$O$7,1,""),(IF($C156="Sum",IF($F156&gt;Summary!$O$8,1,""),(IF($C156="Fall",IF($F156&gt;Summary!$O$9,1,""),"")))))))</f>
        <v>1</v>
      </c>
      <c r="W156" s="13">
        <f t="shared" ca="1" si="44"/>
        <v>1</v>
      </c>
      <c r="X156" s="13" t="str">
        <f t="shared" si="45"/>
        <v/>
      </c>
      <c r="Y156" s="13" t="str">
        <f t="shared" si="46"/>
        <v/>
      </c>
      <c r="Z156" s="13" t="str">
        <f t="shared" si="47"/>
        <v/>
      </c>
      <c r="AA156" s="33">
        <f t="shared" ca="1" si="48"/>
        <v>1</v>
      </c>
    </row>
    <row r="157" spans="1:27" x14ac:dyDescent="0.3">
      <c r="A157" s="22">
        <v>1978</v>
      </c>
      <c r="B157">
        <v>2</v>
      </c>
      <c r="C157" s="1" t="s">
        <v>16</v>
      </c>
      <c r="D157" t="str">
        <f t="shared" si="33"/>
        <v>19782Win</v>
      </c>
      <c r="E157" s="25">
        <f ca="1">VLOOKUP($D157,Monthly!$B$1:$H$685,7,FALSE)</f>
        <v>86384</v>
      </c>
      <c r="F157" s="25">
        <f ca="1">VLOOKUP($D157,Monthly!$B$1:$I$685,8,FALSE)</f>
        <v>13213</v>
      </c>
      <c r="G157" s="11" t="str">
        <f ca="1">IF($C157="Win",IF($E157&gt;Summary!$B$6,1,""),(IF($C157="Spr",IF($E157&gt;Summary!$B$7,1,""),(IF($C157="Sum",IF($E157&gt;Summary!$B$8,1,""),(IF($C157="Fall",IF($E157&gt;Summary!$B$9,1,""),"")))))))</f>
        <v/>
      </c>
      <c r="H157" s="13">
        <f ca="1">IF($C157="Win",IF($F157&gt;Summary!$C$6,1,""),(IF($C157="Spr",IF($F157&gt;Summary!$C$7,1,""),(IF($C157="Sum",IF($F157&gt;Summary!$C$8,1,""),(IF($C157="Fall",IF($F157&gt;Summary!$C$9,1,""),"")))))))</f>
        <v>1</v>
      </c>
      <c r="I157" s="13" t="str">
        <f t="shared" ca="1" si="35"/>
        <v/>
      </c>
      <c r="J157" s="13" t="str">
        <f t="shared" ca="1" si="36"/>
        <v/>
      </c>
      <c r="K157" s="13" t="str">
        <f t="shared" si="37"/>
        <v/>
      </c>
      <c r="L157" s="13" t="str">
        <f t="shared" si="38"/>
        <v/>
      </c>
      <c r="M157" s="33" t="str">
        <f t="shared" si="39"/>
        <v/>
      </c>
      <c r="N157" s="13" t="str">
        <f ca="1">IF($C157="Win",IF($E157&gt;Summary!$H$6,1,""),(IF($C157="Spr",IF($E157&gt;Summary!$H$7,1,""),(IF($C157="Sum",IF($E157&gt;Summary!$H$8,1,""),(IF($C157="Fall",IF($E157&gt;Summary!$H$9,1,""),"")))))))</f>
        <v/>
      </c>
      <c r="O157" s="13">
        <f ca="1">IF($C157="Win",IF($F157&gt;Summary!$I$6,1,""),(IF($C157="Spr",IF($F157&gt;Summary!$I$7,1,""),(IF($C157="Sum",IF($F157&gt;Summary!$I$8,1,""),(IF($C157="Fall",IF($F157&gt;Summary!$I$9,1,""),"")))))))</f>
        <v>1</v>
      </c>
      <c r="P157" s="13" t="str">
        <f t="shared" ca="1" si="34"/>
        <v/>
      </c>
      <c r="Q157" s="13" t="str">
        <f t="shared" ca="1" si="40"/>
        <v/>
      </c>
      <c r="R157" s="13" t="str">
        <f t="shared" si="41"/>
        <v/>
      </c>
      <c r="S157" s="13" t="str">
        <f t="shared" si="42"/>
        <v/>
      </c>
      <c r="T157" s="33" t="str">
        <f t="shared" si="43"/>
        <v/>
      </c>
      <c r="U157" s="11" t="str">
        <f ca="1">IF($C157="Win",IF($E157&gt;Summary!$N$6,1,""),(IF($C157="Spr",IF($E157&gt;Summary!$N$7,1,""),(IF($C157="Sum",IF($E157&gt;Summary!$N$8,1,""),(IF($C157="Fall",IF($E157&gt;Summary!$N$9,1,""),"")))))))</f>
        <v/>
      </c>
      <c r="V157" s="13">
        <f ca="1">IF($C157="Win",IF($F157&gt;Summary!$O$6,1,""),(IF($C157="Spr",IF($F157&gt;Summary!$O$7,1,""),(IF($C157="Sum",IF($F157&gt;Summary!$O$8,1,""),(IF($C157="Fall",IF($F157&gt;Summary!$O$9,1,""),"")))))))</f>
        <v>1</v>
      </c>
      <c r="W157" s="13" t="str">
        <f t="shared" ca="1" si="44"/>
        <v/>
      </c>
      <c r="X157" s="13" t="str">
        <f t="shared" ca="1" si="45"/>
        <v/>
      </c>
      <c r="Y157" s="13" t="str">
        <f t="shared" si="46"/>
        <v/>
      </c>
      <c r="Z157" s="13" t="str">
        <f t="shared" si="47"/>
        <v/>
      </c>
      <c r="AA157" s="33" t="str">
        <f t="shared" si="48"/>
        <v/>
      </c>
    </row>
    <row r="158" spans="1:27" x14ac:dyDescent="0.3">
      <c r="A158" s="22">
        <v>1978</v>
      </c>
      <c r="B158">
        <v>5</v>
      </c>
      <c r="C158" s="1" t="s">
        <v>17</v>
      </c>
      <c r="D158" t="str">
        <f t="shared" si="33"/>
        <v>19785Spr</v>
      </c>
      <c r="E158" s="25">
        <f ca="1">VLOOKUP($D158,Monthly!$B$1:$H$685,7,FALSE)</f>
        <v>64229</v>
      </c>
      <c r="F158" s="25">
        <f ca="1">VLOOKUP($D158,Monthly!$B$1:$I$685,8,FALSE)</f>
        <v>709</v>
      </c>
      <c r="G158" s="11" t="str">
        <f ca="1">IF($C158="Win",IF($E158&gt;Summary!$B$6,1,""),(IF($C158="Spr",IF($E158&gt;Summary!$B$7,1,""),(IF($C158="Sum",IF($E158&gt;Summary!$B$8,1,""),(IF($C158="Fall",IF($E158&gt;Summary!$B$9,1,""),"")))))))</f>
        <v/>
      </c>
      <c r="H158" s="13">
        <f ca="1">IF($C158="Win",IF($F158&gt;Summary!$C$6,1,""),(IF($C158="Spr",IF($F158&gt;Summary!$C$7,1,""),(IF($C158="Sum",IF($F158&gt;Summary!$C$8,1,""),(IF($C158="Fall",IF($F158&gt;Summary!$C$9,1,""),"")))))))</f>
        <v>1</v>
      </c>
      <c r="I158" s="13" t="str">
        <f t="shared" ca="1" si="35"/>
        <v/>
      </c>
      <c r="J158" s="13" t="str">
        <f t="shared" si="36"/>
        <v/>
      </c>
      <c r="K158" s="13" t="str">
        <f t="shared" ca="1" si="37"/>
        <v/>
      </c>
      <c r="L158" s="13" t="str">
        <f t="shared" si="38"/>
        <v/>
      </c>
      <c r="M158" s="33" t="str">
        <f t="shared" si="39"/>
        <v/>
      </c>
      <c r="N158" s="13" t="str">
        <f ca="1">IF($C158="Win",IF($E158&gt;Summary!$H$6,1,""),(IF($C158="Spr",IF($E158&gt;Summary!$H$7,1,""),(IF($C158="Sum",IF($E158&gt;Summary!$H$8,1,""),(IF($C158="Fall",IF($E158&gt;Summary!$H$9,1,""),"")))))))</f>
        <v/>
      </c>
      <c r="O158" s="13">
        <f ca="1">IF($C158="Win",IF($F158&gt;Summary!$I$6,1,""),(IF($C158="Spr",IF($F158&gt;Summary!$I$7,1,""),(IF($C158="Sum",IF($F158&gt;Summary!$I$8,1,""),(IF($C158="Fall",IF($F158&gt;Summary!$I$9,1,""),"")))))))</f>
        <v>1</v>
      </c>
      <c r="P158" s="13" t="str">
        <f t="shared" ca="1" si="34"/>
        <v/>
      </c>
      <c r="Q158" s="13" t="str">
        <f t="shared" si="40"/>
        <v/>
      </c>
      <c r="R158" s="13" t="str">
        <f t="shared" ca="1" si="41"/>
        <v/>
      </c>
      <c r="S158" s="13" t="str">
        <f t="shared" si="42"/>
        <v/>
      </c>
      <c r="T158" s="33" t="str">
        <f t="shared" si="43"/>
        <v/>
      </c>
      <c r="U158" s="11" t="str">
        <f ca="1">IF($C158="Win",IF($E158&gt;Summary!$N$6,1,""),(IF($C158="Spr",IF($E158&gt;Summary!$N$7,1,""),(IF($C158="Sum",IF($E158&gt;Summary!$N$8,1,""),(IF($C158="Fall",IF($E158&gt;Summary!$N$9,1,""),"")))))))</f>
        <v/>
      </c>
      <c r="V158" s="13">
        <f ca="1">IF($C158="Win",IF($F158&gt;Summary!$O$6,1,""),(IF($C158="Spr",IF($F158&gt;Summary!$O$7,1,""),(IF($C158="Sum",IF($F158&gt;Summary!$O$8,1,""),(IF($C158="Fall",IF($F158&gt;Summary!$O$9,1,""),"")))))))</f>
        <v>1</v>
      </c>
      <c r="W158" s="13" t="str">
        <f t="shared" ca="1" si="44"/>
        <v/>
      </c>
      <c r="X158" s="13" t="str">
        <f t="shared" si="45"/>
        <v/>
      </c>
      <c r="Y158" s="13" t="str">
        <f t="shared" ca="1" si="46"/>
        <v/>
      </c>
      <c r="Z158" s="13" t="str">
        <f t="shared" si="47"/>
        <v/>
      </c>
      <c r="AA158" s="33" t="str">
        <f t="shared" si="48"/>
        <v/>
      </c>
    </row>
    <row r="159" spans="1:27" x14ac:dyDescent="0.3">
      <c r="A159" s="22">
        <v>1978</v>
      </c>
      <c r="B159">
        <v>8</v>
      </c>
      <c r="C159" s="28" t="s">
        <v>18</v>
      </c>
      <c r="D159" t="str">
        <f t="shared" si="33"/>
        <v>19788Sum</v>
      </c>
      <c r="E159" s="25">
        <f ca="1">VLOOKUP($D159,Monthly!$B$1:$H$685,7,FALSE)</f>
        <v>6197</v>
      </c>
      <c r="F159" s="25">
        <f ca="1">VLOOKUP($D159,Monthly!$B$1:$I$685,8,FALSE)</f>
        <v>719</v>
      </c>
      <c r="G159" s="11" t="str">
        <f ca="1">IF($C159="Win",IF($E159&gt;Summary!$B$6,1,""),(IF($C159="Spr",IF($E159&gt;Summary!$B$7,1,""),(IF($C159="Sum",IF($E159&gt;Summary!$B$8,1,""),(IF($C159="Fall",IF($E159&gt;Summary!$B$9,1,""),"")))))))</f>
        <v/>
      </c>
      <c r="H159" s="13">
        <f ca="1">IF($C159="Win",IF($F159&gt;Summary!$C$6,1,""),(IF($C159="Spr",IF($F159&gt;Summary!$C$7,1,""),(IF($C159="Sum",IF($F159&gt;Summary!$C$8,1,""),(IF($C159="Fall",IF($F159&gt;Summary!$C$9,1,""),"")))))))</f>
        <v>1</v>
      </c>
      <c r="I159" s="13" t="str">
        <f t="shared" ca="1" si="35"/>
        <v/>
      </c>
      <c r="J159" s="13" t="str">
        <f t="shared" si="36"/>
        <v/>
      </c>
      <c r="K159" s="13" t="str">
        <f t="shared" si="37"/>
        <v/>
      </c>
      <c r="L159" s="13" t="str">
        <f t="shared" ca="1" si="38"/>
        <v/>
      </c>
      <c r="M159" s="33" t="str">
        <f t="shared" si="39"/>
        <v/>
      </c>
      <c r="N159" s="13" t="str">
        <f ca="1">IF($C159="Win",IF($E159&gt;Summary!$H$6,1,""),(IF($C159="Spr",IF($E159&gt;Summary!$H$7,1,""),(IF($C159="Sum",IF($E159&gt;Summary!$H$8,1,""),(IF($C159="Fall",IF($E159&gt;Summary!$H$9,1,""),"")))))))</f>
        <v/>
      </c>
      <c r="O159" s="13">
        <f ca="1">IF($C159="Win",IF($F159&gt;Summary!$I$6,1,""),(IF($C159="Spr",IF($F159&gt;Summary!$I$7,1,""),(IF($C159="Sum",IF($F159&gt;Summary!$I$8,1,""),(IF($C159="Fall",IF($F159&gt;Summary!$I$9,1,""),"")))))))</f>
        <v>1</v>
      </c>
      <c r="P159" s="13" t="str">
        <f t="shared" ca="1" si="34"/>
        <v/>
      </c>
      <c r="Q159" s="13" t="str">
        <f t="shared" si="40"/>
        <v/>
      </c>
      <c r="R159" s="13" t="str">
        <f t="shared" si="41"/>
        <v/>
      </c>
      <c r="S159" s="13" t="str">
        <f t="shared" ca="1" si="42"/>
        <v/>
      </c>
      <c r="T159" s="33" t="str">
        <f t="shared" si="43"/>
        <v/>
      </c>
      <c r="U159" s="11" t="str">
        <f ca="1">IF($C159="Win",IF($E159&gt;Summary!$N$6,1,""),(IF($C159="Spr",IF($E159&gt;Summary!$N$7,1,""),(IF($C159="Sum",IF($E159&gt;Summary!$N$8,1,""),(IF($C159="Fall",IF($E159&gt;Summary!$N$9,1,""),"")))))))</f>
        <v/>
      </c>
      <c r="V159" s="13">
        <f ca="1">IF($C159="Win",IF($F159&gt;Summary!$O$6,1,""),(IF($C159="Spr",IF($F159&gt;Summary!$O$7,1,""),(IF($C159="Sum",IF($F159&gt;Summary!$O$8,1,""),(IF($C159="Fall",IF($F159&gt;Summary!$O$9,1,""),"")))))))</f>
        <v>1</v>
      </c>
      <c r="W159" s="13" t="str">
        <f t="shared" ca="1" si="44"/>
        <v/>
      </c>
      <c r="X159" s="13" t="str">
        <f t="shared" si="45"/>
        <v/>
      </c>
      <c r="Y159" s="13" t="str">
        <f t="shared" si="46"/>
        <v/>
      </c>
      <c r="Z159" s="13" t="str">
        <f t="shared" ca="1" si="47"/>
        <v/>
      </c>
      <c r="AA159" s="33" t="str">
        <f t="shared" si="48"/>
        <v/>
      </c>
    </row>
    <row r="160" spans="1:27" x14ac:dyDescent="0.3">
      <c r="A160" s="23">
        <v>1978</v>
      </c>
      <c r="B160">
        <v>11</v>
      </c>
      <c r="C160" s="28" t="s">
        <v>6</v>
      </c>
      <c r="D160" t="str">
        <f t="shared" si="33"/>
        <v>197811Fall</v>
      </c>
      <c r="E160" s="25">
        <f ca="1">VLOOKUP($D160,Monthly!$B$1:$H$685,7,FALSE)</f>
        <v>9781</v>
      </c>
      <c r="F160" s="25">
        <f ca="1">VLOOKUP($D160,Monthly!$B$1:$I$685,8,FALSE)</f>
        <v>251</v>
      </c>
      <c r="G160" s="11">
        <f ca="1">IF($C160="Win",IF($E160&gt;Summary!$B$6,1,""),(IF($C160="Spr",IF($E160&gt;Summary!$B$7,1,""),(IF($C160="Sum",IF($E160&gt;Summary!$B$8,1,""),(IF($C160="Fall",IF($E160&gt;Summary!$B$9,1,""),"")))))))</f>
        <v>1</v>
      </c>
      <c r="H160" s="13">
        <f ca="1">IF($C160="Win",IF($F160&gt;Summary!$C$6,1,""),(IF($C160="Spr",IF($F160&gt;Summary!$C$7,1,""),(IF($C160="Sum",IF($F160&gt;Summary!$C$8,1,""),(IF($C160="Fall",IF($F160&gt;Summary!$C$9,1,""),"")))))))</f>
        <v>1</v>
      </c>
      <c r="I160" s="13">
        <f t="shared" ca="1" si="35"/>
        <v>1</v>
      </c>
      <c r="J160" s="13" t="str">
        <f t="shared" si="36"/>
        <v/>
      </c>
      <c r="K160" s="13" t="str">
        <f t="shared" si="37"/>
        <v/>
      </c>
      <c r="L160" s="13" t="str">
        <f t="shared" si="38"/>
        <v/>
      </c>
      <c r="M160" s="33">
        <f t="shared" ca="1" si="39"/>
        <v>1</v>
      </c>
      <c r="N160" s="13">
        <f ca="1">IF($C160="Win",IF($E160&gt;Summary!$H$6,1,""),(IF($C160="Spr",IF($E160&gt;Summary!$H$7,1,""),(IF($C160="Sum",IF($E160&gt;Summary!$H$8,1,""),(IF($C160="Fall",IF($E160&gt;Summary!$H$9,1,""),"")))))))</f>
        <v>1</v>
      </c>
      <c r="O160" s="13">
        <f ca="1">IF($C160="Win",IF($F160&gt;Summary!$I$6,1,""),(IF($C160="Spr",IF($F160&gt;Summary!$I$7,1,""),(IF($C160="Sum",IF($F160&gt;Summary!$I$8,1,""),(IF($C160="Fall",IF($F160&gt;Summary!$I$9,1,""),"")))))))</f>
        <v>1</v>
      </c>
      <c r="P160" s="13">
        <f t="shared" ca="1" si="34"/>
        <v>1</v>
      </c>
      <c r="Q160" s="13" t="str">
        <f t="shared" si="40"/>
        <v/>
      </c>
      <c r="R160" s="13" t="str">
        <f t="shared" si="41"/>
        <v/>
      </c>
      <c r="S160" s="13" t="str">
        <f t="shared" si="42"/>
        <v/>
      </c>
      <c r="T160" s="33">
        <f t="shared" ca="1" si="43"/>
        <v>1</v>
      </c>
      <c r="U160" s="11">
        <f ca="1">IF($C160="Win",IF($E160&gt;Summary!$N$6,1,""),(IF($C160="Spr",IF($E160&gt;Summary!$N$7,1,""),(IF($C160="Sum",IF($E160&gt;Summary!$N$8,1,""),(IF($C160="Fall",IF($E160&gt;Summary!$N$9,1,""),"")))))))</f>
        <v>1</v>
      </c>
      <c r="V160" s="13">
        <f ca="1">IF($C160="Win",IF($F160&gt;Summary!$O$6,1,""),(IF($C160="Spr",IF($F160&gt;Summary!$O$7,1,""),(IF($C160="Sum",IF($F160&gt;Summary!$O$8,1,""),(IF($C160="Fall",IF($F160&gt;Summary!$O$9,1,""),"")))))))</f>
        <v>1</v>
      </c>
      <c r="W160" s="13">
        <f t="shared" ca="1" si="44"/>
        <v>1</v>
      </c>
      <c r="X160" s="13" t="str">
        <f t="shared" si="45"/>
        <v/>
      </c>
      <c r="Y160" s="13" t="str">
        <f t="shared" si="46"/>
        <v/>
      </c>
      <c r="Z160" s="13" t="str">
        <f t="shared" si="47"/>
        <v/>
      </c>
      <c r="AA160" s="33">
        <f t="shared" ca="1" si="48"/>
        <v>1</v>
      </c>
    </row>
    <row r="161" spans="1:27" x14ac:dyDescent="0.3">
      <c r="A161" s="22">
        <v>1979</v>
      </c>
      <c r="B161">
        <v>2</v>
      </c>
      <c r="C161" s="1" t="s">
        <v>16</v>
      </c>
      <c r="D161" t="str">
        <f t="shared" si="33"/>
        <v>19792Win</v>
      </c>
      <c r="E161" s="25">
        <f ca="1">VLOOKUP($D161,Monthly!$B$1:$H$685,7,FALSE)</f>
        <v>564028</v>
      </c>
      <c r="F161" s="25">
        <f ca="1">VLOOKUP($D161,Monthly!$B$1:$I$685,8,FALSE)</f>
        <v>2018</v>
      </c>
      <c r="G161" s="11">
        <f ca="1">IF($C161="Win",IF($E161&gt;Summary!$B$6,1,""),(IF($C161="Spr",IF($E161&gt;Summary!$B$7,1,""),(IF($C161="Sum",IF($E161&gt;Summary!$B$8,1,""),(IF($C161="Fall",IF($E161&gt;Summary!$B$9,1,""),"")))))))</f>
        <v>1</v>
      </c>
      <c r="H161" s="13">
        <f ca="1">IF($C161="Win",IF($F161&gt;Summary!$C$6,1,""),(IF($C161="Spr",IF($F161&gt;Summary!$C$7,1,""),(IF($C161="Sum",IF($F161&gt;Summary!$C$8,1,""),(IF($C161="Fall",IF($F161&gt;Summary!$C$9,1,""),"")))))))</f>
        <v>1</v>
      </c>
      <c r="I161" s="13">
        <f t="shared" ca="1" si="35"/>
        <v>1</v>
      </c>
      <c r="J161" s="13">
        <f t="shared" ca="1" si="36"/>
        <v>1</v>
      </c>
      <c r="K161" s="13" t="str">
        <f t="shared" si="37"/>
        <v/>
      </c>
      <c r="L161" s="13" t="str">
        <f t="shared" si="38"/>
        <v/>
      </c>
      <c r="M161" s="33" t="str">
        <f t="shared" si="39"/>
        <v/>
      </c>
      <c r="N161" s="13">
        <f ca="1">IF($C161="Win",IF($E161&gt;Summary!$H$6,1,""),(IF($C161="Spr",IF($E161&gt;Summary!$H$7,1,""),(IF($C161="Sum",IF($E161&gt;Summary!$H$8,1,""),(IF($C161="Fall",IF($E161&gt;Summary!$H$9,1,""),"")))))))</f>
        <v>1</v>
      </c>
      <c r="O161" s="13">
        <f ca="1">IF($C161="Win",IF($F161&gt;Summary!$I$6,1,""),(IF($C161="Spr",IF($F161&gt;Summary!$I$7,1,""),(IF($C161="Sum",IF($F161&gt;Summary!$I$8,1,""),(IF($C161="Fall",IF($F161&gt;Summary!$I$9,1,""),"")))))))</f>
        <v>1</v>
      </c>
      <c r="P161" s="13">
        <f t="shared" ca="1" si="34"/>
        <v>1</v>
      </c>
      <c r="Q161" s="13">
        <f t="shared" ca="1" si="40"/>
        <v>1</v>
      </c>
      <c r="R161" s="13" t="str">
        <f t="shared" si="41"/>
        <v/>
      </c>
      <c r="S161" s="13" t="str">
        <f t="shared" si="42"/>
        <v/>
      </c>
      <c r="T161" s="33" t="str">
        <f t="shared" si="43"/>
        <v/>
      </c>
      <c r="U161" s="11">
        <f ca="1">IF($C161="Win",IF($E161&gt;Summary!$N$6,1,""),(IF($C161="Spr",IF($E161&gt;Summary!$N$7,1,""),(IF($C161="Sum",IF($E161&gt;Summary!$N$8,1,""),(IF($C161="Fall",IF($E161&gt;Summary!$N$9,1,""),"")))))))</f>
        <v>1</v>
      </c>
      <c r="V161" s="13">
        <f ca="1">IF($C161="Win",IF($F161&gt;Summary!$O$6,1,""),(IF($C161="Spr",IF($F161&gt;Summary!$O$7,1,""),(IF($C161="Sum",IF($F161&gt;Summary!$O$8,1,""),(IF($C161="Fall",IF($F161&gt;Summary!$O$9,1,""),"")))))))</f>
        <v>1</v>
      </c>
      <c r="W161" s="13">
        <f t="shared" ca="1" si="44"/>
        <v>1</v>
      </c>
      <c r="X161" s="13">
        <f t="shared" ca="1" si="45"/>
        <v>1</v>
      </c>
      <c r="Y161" s="13" t="str">
        <f t="shared" si="46"/>
        <v/>
      </c>
      <c r="Z161" s="13" t="str">
        <f t="shared" si="47"/>
        <v/>
      </c>
      <c r="AA161" s="33" t="str">
        <f t="shared" si="48"/>
        <v/>
      </c>
    </row>
    <row r="162" spans="1:27" x14ac:dyDescent="0.3">
      <c r="A162" s="22">
        <v>1979</v>
      </c>
      <c r="B162">
        <v>5</v>
      </c>
      <c r="C162" s="1" t="s">
        <v>17</v>
      </c>
      <c r="D162" t="str">
        <f t="shared" si="33"/>
        <v>19795Spr</v>
      </c>
      <c r="E162" s="25">
        <f ca="1">VLOOKUP($D162,Monthly!$B$1:$H$685,7,FALSE)</f>
        <v>2830061</v>
      </c>
      <c r="F162" s="25">
        <f ca="1">VLOOKUP($D162,Monthly!$B$1:$I$685,8,FALSE)</f>
        <v>650341</v>
      </c>
      <c r="G162" s="11">
        <f ca="1">IF($C162="Win",IF($E162&gt;Summary!$B$6,1,""),(IF($C162="Spr",IF($E162&gt;Summary!$B$7,1,""),(IF($C162="Sum",IF($E162&gt;Summary!$B$8,1,""),(IF($C162="Fall",IF($E162&gt;Summary!$B$9,1,""),"")))))))</f>
        <v>1</v>
      </c>
      <c r="H162" s="13">
        <f ca="1">IF($C162="Win",IF($F162&gt;Summary!$C$6,1,""),(IF($C162="Spr",IF($F162&gt;Summary!$C$7,1,""),(IF($C162="Sum",IF($F162&gt;Summary!$C$8,1,""),(IF($C162="Fall",IF($F162&gt;Summary!$C$9,1,""),"")))))))</f>
        <v>1</v>
      </c>
      <c r="I162" s="13">
        <f t="shared" ca="1" si="35"/>
        <v>1</v>
      </c>
      <c r="J162" s="13" t="str">
        <f t="shared" si="36"/>
        <v/>
      </c>
      <c r="K162" s="13">
        <f t="shared" ca="1" si="37"/>
        <v>1</v>
      </c>
      <c r="L162" s="13" t="str">
        <f t="shared" si="38"/>
        <v/>
      </c>
      <c r="M162" s="33" t="str">
        <f t="shared" si="39"/>
        <v/>
      </c>
      <c r="N162" s="13">
        <f ca="1">IF($C162="Win",IF($E162&gt;Summary!$H$6,1,""),(IF($C162="Spr",IF($E162&gt;Summary!$H$7,1,""),(IF($C162="Sum",IF($E162&gt;Summary!$H$8,1,""),(IF($C162="Fall",IF($E162&gt;Summary!$H$9,1,""),"")))))))</f>
        <v>1</v>
      </c>
      <c r="O162" s="13">
        <f ca="1">IF($C162="Win",IF($F162&gt;Summary!$I$6,1,""),(IF($C162="Spr",IF($F162&gt;Summary!$I$7,1,""),(IF($C162="Sum",IF($F162&gt;Summary!$I$8,1,""),(IF($C162="Fall",IF($F162&gt;Summary!$I$9,1,""),"")))))))</f>
        <v>1</v>
      </c>
      <c r="P162" s="13">
        <f t="shared" ca="1" si="34"/>
        <v>1</v>
      </c>
      <c r="Q162" s="13" t="str">
        <f t="shared" si="40"/>
        <v/>
      </c>
      <c r="R162" s="13">
        <f t="shared" ca="1" si="41"/>
        <v>1</v>
      </c>
      <c r="S162" s="13" t="str">
        <f t="shared" si="42"/>
        <v/>
      </c>
      <c r="T162" s="33" t="str">
        <f t="shared" si="43"/>
        <v/>
      </c>
      <c r="U162" s="11">
        <f ca="1">IF($C162="Win",IF($E162&gt;Summary!$N$6,1,""),(IF($C162="Spr",IF($E162&gt;Summary!$N$7,1,""),(IF($C162="Sum",IF($E162&gt;Summary!$N$8,1,""),(IF($C162="Fall",IF($E162&gt;Summary!$N$9,1,""),"")))))))</f>
        <v>1</v>
      </c>
      <c r="V162" s="13">
        <f ca="1">IF($C162="Win",IF($F162&gt;Summary!$O$6,1,""),(IF($C162="Spr",IF($F162&gt;Summary!$O$7,1,""),(IF($C162="Sum",IF($F162&gt;Summary!$O$8,1,""),(IF($C162="Fall",IF($F162&gt;Summary!$O$9,1,""),"")))))))</f>
        <v>1</v>
      </c>
      <c r="W162" s="13">
        <f t="shared" ca="1" si="44"/>
        <v>1</v>
      </c>
      <c r="X162" s="13" t="str">
        <f t="shared" si="45"/>
        <v/>
      </c>
      <c r="Y162" s="13">
        <f t="shared" ca="1" si="46"/>
        <v>1</v>
      </c>
      <c r="Z162" s="13" t="str">
        <f t="shared" si="47"/>
        <v/>
      </c>
      <c r="AA162" s="33" t="str">
        <f t="shared" si="48"/>
        <v/>
      </c>
    </row>
    <row r="163" spans="1:27" x14ac:dyDescent="0.3">
      <c r="A163" s="22">
        <v>1979</v>
      </c>
      <c r="B163">
        <v>8</v>
      </c>
      <c r="C163" s="28" t="s">
        <v>18</v>
      </c>
      <c r="D163" t="str">
        <f t="shared" si="33"/>
        <v>19798Sum</v>
      </c>
      <c r="E163" s="25">
        <f ca="1">VLOOKUP($D163,Monthly!$B$1:$H$685,7,FALSE)</f>
        <v>1263133</v>
      </c>
      <c r="F163" s="25">
        <f ca="1">VLOOKUP($D163,Monthly!$B$1:$I$685,8,FALSE)</f>
        <v>1700</v>
      </c>
      <c r="G163" s="11">
        <f ca="1">IF($C163="Win",IF($E163&gt;Summary!$B$6,1,""),(IF($C163="Spr",IF($E163&gt;Summary!$B$7,1,""),(IF($C163="Sum",IF($E163&gt;Summary!$B$8,1,""),(IF($C163="Fall",IF($E163&gt;Summary!$B$9,1,""),"")))))))</f>
        <v>1</v>
      </c>
      <c r="H163" s="13">
        <f ca="1">IF($C163="Win",IF($F163&gt;Summary!$C$6,1,""),(IF($C163="Spr",IF($F163&gt;Summary!$C$7,1,""),(IF($C163="Sum",IF($F163&gt;Summary!$C$8,1,""),(IF($C163="Fall",IF($F163&gt;Summary!$C$9,1,""),"")))))))</f>
        <v>1</v>
      </c>
      <c r="I163" s="13">
        <f t="shared" ca="1" si="35"/>
        <v>1</v>
      </c>
      <c r="J163" s="13" t="str">
        <f t="shared" si="36"/>
        <v/>
      </c>
      <c r="K163" s="13" t="str">
        <f t="shared" si="37"/>
        <v/>
      </c>
      <c r="L163" s="13">
        <f t="shared" ca="1" si="38"/>
        <v>1</v>
      </c>
      <c r="M163" s="33" t="str">
        <f t="shared" si="39"/>
        <v/>
      </c>
      <c r="N163" s="13">
        <f ca="1">IF($C163="Win",IF($E163&gt;Summary!$H$6,1,""),(IF($C163="Spr",IF($E163&gt;Summary!$H$7,1,""),(IF($C163="Sum",IF($E163&gt;Summary!$H$8,1,""),(IF($C163="Fall",IF($E163&gt;Summary!$H$9,1,""),"")))))))</f>
        <v>1</v>
      </c>
      <c r="O163" s="13">
        <f ca="1">IF($C163="Win",IF($F163&gt;Summary!$I$6,1,""),(IF($C163="Spr",IF($F163&gt;Summary!$I$7,1,""),(IF($C163="Sum",IF($F163&gt;Summary!$I$8,1,""),(IF($C163="Fall",IF($F163&gt;Summary!$I$9,1,""),"")))))))</f>
        <v>1</v>
      </c>
      <c r="P163" s="13">
        <f t="shared" ca="1" si="34"/>
        <v>1</v>
      </c>
      <c r="Q163" s="13" t="str">
        <f t="shared" si="40"/>
        <v/>
      </c>
      <c r="R163" s="13" t="str">
        <f t="shared" si="41"/>
        <v/>
      </c>
      <c r="S163" s="13">
        <f t="shared" ca="1" si="42"/>
        <v>1</v>
      </c>
      <c r="T163" s="33" t="str">
        <f t="shared" si="43"/>
        <v/>
      </c>
      <c r="U163" s="11">
        <f ca="1">IF($C163="Win",IF($E163&gt;Summary!$N$6,1,""),(IF($C163="Spr",IF($E163&gt;Summary!$N$7,1,""),(IF($C163="Sum",IF($E163&gt;Summary!$N$8,1,""),(IF($C163="Fall",IF($E163&gt;Summary!$N$9,1,""),"")))))))</f>
        <v>1</v>
      </c>
      <c r="V163" s="13">
        <f ca="1">IF($C163="Win",IF($F163&gt;Summary!$O$6,1,""),(IF($C163="Spr",IF($F163&gt;Summary!$O$7,1,""),(IF($C163="Sum",IF($F163&gt;Summary!$O$8,1,""),(IF($C163="Fall",IF($F163&gt;Summary!$O$9,1,""),"")))))))</f>
        <v>1</v>
      </c>
      <c r="W163" s="13">
        <f t="shared" ca="1" si="44"/>
        <v>1</v>
      </c>
      <c r="X163" s="13" t="str">
        <f t="shared" si="45"/>
        <v/>
      </c>
      <c r="Y163" s="13" t="str">
        <f t="shared" si="46"/>
        <v/>
      </c>
      <c r="Z163" s="13">
        <f t="shared" ca="1" si="47"/>
        <v>1</v>
      </c>
      <c r="AA163" s="33" t="str">
        <f t="shared" si="48"/>
        <v/>
      </c>
    </row>
    <row r="164" spans="1:27" x14ac:dyDescent="0.3">
      <c r="A164" s="23">
        <v>1979</v>
      </c>
      <c r="B164">
        <v>11</v>
      </c>
      <c r="C164" s="28" t="s">
        <v>6</v>
      </c>
      <c r="D164" t="str">
        <f t="shared" si="33"/>
        <v>197911Fall</v>
      </c>
      <c r="E164" s="25">
        <f ca="1">VLOOKUP($D164,Monthly!$B$1:$H$685,7,FALSE)</f>
        <v>490293</v>
      </c>
      <c r="F164" s="25">
        <f ca="1">VLOOKUP($D164,Monthly!$B$1:$I$685,8,FALSE)</f>
        <v>878</v>
      </c>
      <c r="G164" s="11">
        <f ca="1">IF($C164="Win",IF($E164&gt;Summary!$B$6,1,""),(IF($C164="Spr",IF($E164&gt;Summary!$B$7,1,""),(IF($C164="Sum",IF($E164&gt;Summary!$B$8,1,""),(IF($C164="Fall",IF($E164&gt;Summary!$B$9,1,""),"")))))))</f>
        <v>1</v>
      </c>
      <c r="H164" s="13">
        <f ca="1">IF($C164="Win",IF($F164&gt;Summary!$C$6,1,""),(IF($C164="Spr",IF($F164&gt;Summary!$C$7,1,""),(IF($C164="Sum",IF($F164&gt;Summary!$C$8,1,""),(IF($C164="Fall",IF($F164&gt;Summary!$C$9,1,""),"")))))))</f>
        <v>1</v>
      </c>
      <c r="I164" s="13">
        <f t="shared" ca="1" si="35"/>
        <v>1</v>
      </c>
      <c r="J164" s="13" t="str">
        <f t="shared" si="36"/>
        <v/>
      </c>
      <c r="K164" s="13" t="str">
        <f t="shared" si="37"/>
        <v/>
      </c>
      <c r="L164" s="13" t="str">
        <f t="shared" si="38"/>
        <v/>
      </c>
      <c r="M164" s="33">
        <f t="shared" ca="1" si="39"/>
        <v>1</v>
      </c>
      <c r="N164" s="13">
        <f ca="1">IF($C164="Win",IF($E164&gt;Summary!$H$6,1,""),(IF($C164="Spr",IF($E164&gt;Summary!$H$7,1,""),(IF($C164="Sum",IF($E164&gt;Summary!$H$8,1,""),(IF($C164="Fall",IF($E164&gt;Summary!$H$9,1,""),"")))))))</f>
        <v>1</v>
      </c>
      <c r="O164" s="13">
        <f ca="1">IF($C164="Win",IF($F164&gt;Summary!$I$6,1,""),(IF($C164="Spr",IF($F164&gt;Summary!$I$7,1,""),(IF($C164="Sum",IF($F164&gt;Summary!$I$8,1,""),(IF($C164="Fall",IF($F164&gt;Summary!$I$9,1,""),"")))))))</f>
        <v>1</v>
      </c>
      <c r="P164" s="13">
        <f t="shared" ca="1" si="34"/>
        <v>1</v>
      </c>
      <c r="Q164" s="13" t="str">
        <f t="shared" si="40"/>
        <v/>
      </c>
      <c r="R164" s="13" t="str">
        <f t="shared" si="41"/>
        <v/>
      </c>
      <c r="S164" s="13" t="str">
        <f t="shared" si="42"/>
        <v/>
      </c>
      <c r="T164" s="33">
        <f t="shared" ca="1" si="43"/>
        <v>1</v>
      </c>
      <c r="U164" s="11">
        <f ca="1">IF($C164="Win",IF($E164&gt;Summary!$N$6,1,""),(IF($C164="Spr",IF($E164&gt;Summary!$N$7,1,""),(IF($C164="Sum",IF($E164&gt;Summary!$N$8,1,""),(IF($C164="Fall",IF($E164&gt;Summary!$N$9,1,""),"")))))))</f>
        <v>1</v>
      </c>
      <c r="V164" s="13">
        <f ca="1">IF($C164="Win",IF($F164&gt;Summary!$O$6,1,""),(IF($C164="Spr",IF($F164&gt;Summary!$O$7,1,""),(IF($C164="Sum",IF($F164&gt;Summary!$O$8,1,""),(IF($C164="Fall",IF($F164&gt;Summary!$O$9,1,""),"")))))))</f>
        <v>1</v>
      </c>
      <c r="W164" s="13">
        <f t="shared" ca="1" si="44"/>
        <v>1</v>
      </c>
      <c r="X164" s="13" t="str">
        <f t="shared" si="45"/>
        <v/>
      </c>
      <c r="Y164" s="13" t="str">
        <f t="shared" si="46"/>
        <v/>
      </c>
      <c r="Z164" s="13" t="str">
        <f t="shared" si="47"/>
        <v/>
      </c>
      <c r="AA164" s="33">
        <f t="shared" ca="1" si="48"/>
        <v>1</v>
      </c>
    </row>
    <row r="165" spans="1:27" x14ac:dyDescent="0.3">
      <c r="A165" s="22">
        <v>1980</v>
      </c>
      <c r="B165">
        <v>2</v>
      </c>
      <c r="C165" s="1" t="s">
        <v>16</v>
      </c>
      <c r="D165" t="str">
        <f t="shared" si="33"/>
        <v>19802Win</v>
      </c>
      <c r="E165" s="25">
        <f ca="1">VLOOKUP($D165,Monthly!$B$1:$H$685,7,FALSE)</f>
        <v>979643</v>
      </c>
      <c r="F165" s="25">
        <f ca="1">VLOOKUP($D165,Monthly!$B$1:$I$685,8,FALSE)</f>
        <v>201301</v>
      </c>
      <c r="G165" s="11">
        <f ca="1">IF($C165="Win",IF($E165&gt;Summary!$B$6,1,""),(IF($C165="Spr",IF($E165&gt;Summary!$B$7,1,""),(IF($C165="Sum",IF($E165&gt;Summary!$B$8,1,""),(IF($C165="Fall",IF($E165&gt;Summary!$B$9,1,""),"")))))))</f>
        <v>1</v>
      </c>
      <c r="H165" s="13">
        <f ca="1">IF($C165="Win",IF($F165&gt;Summary!$C$6,1,""),(IF($C165="Spr",IF($F165&gt;Summary!$C$7,1,""),(IF($C165="Sum",IF($F165&gt;Summary!$C$8,1,""),(IF($C165="Fall",IF($F165&gt;Summary!$C$9,1,""),"")))))))</f>
        <v>1</v>
      </c>
      <c r="I165" s="13">
        <f t="shared" ca="1" si="35"/>
        <v>1</v>
      </c>
      <c r="J165" s="13">
        <f t="shared" ca="1" si="36"/>
        <v>1</v>
      </c>
      <c r="K165" s="13" t="str">
        <f t="shared" si="37"/>
        <v/>
      </c>
      <c r="L165" s="13" t="str">
        <f t="shared" si="38"/>
        <v/>
      </c>
      <c r="M165" s="33" t="str">
        <f t="shared" si="39"/>
        <v/>
      </c>
      <c r="N165" s="13">
        <f ca="1">IF($C165="Win",IF($E165&gt;Summary!$H$6,1,""),(IF($C165="Spr",IF($E165&gt;Summary!$H$7,1,""),(IF($C165="Sum",IF($E165&gt;Summary!$H$8,1,""),(IF($C165="Fall",IF($E165&gt;Summary!$H$9,1,""),"")))))))</f>
        <v>1</v>
      </c>
      <c r="O165" s="13">
        <f ca="1">IF($C165="Win",IF($F165&gt;Summary!$I$6,1,""),(IF($C165="Spr",IF($F165&gt;Summary!$I$7,1,""),(IF($C165="Sum",IF($F165&gt;Summary!$I$8,1,""),(IF($C165="Fall",IF($F165&gt;Summary!$I$9,1,""),"")))))))</f>
        <v>1</v>
      </c>
      <c r="P165" s="13">
        <f t="shared" ca="1" si="34"/>
        <v>1</v>
      </c>
      <c r="Q165" s="13">
        <f t="shared" ca="1" si="40"/>
        <v>1</v>
      </c>
      <c r="R165" s="13" t="str">
        <f t="shared" si="41"/>
        <v/>
      </c>
      <c r="S165" s="13" t="str">
        <f t="shared" si="42"/>
        <v/>
      </c>
      <c r="T165" s="33" t="str">
        <f t="shared" si="43"/>
        <v/>
      </c>
      <c r="U165" s="11">
        <f ca="1">IF($C165="Win",IF($E165&gt;Summary!$N$6,1,""),(IF($C165="Spr",IF($E165&gt;Summary!$N$7,1,""),(IF($C165="Sum",IF($E165&gt;Summary!$N$8,1,""),(IF($C165="Fall",IF($E165&gt;Summary!$N$9,1,""),"")))))))</f>
        <v>1</v>
      </c>
      <c r="V165" s="13">
        <f ca="1">IF($C165="Win",IF($F165&gt;Summary!$O$6,1,""),(IF($C165="Spr",IF($F165&gt;Summary!$O$7,1,""),(IF($C165="Sum",IF($F165&gt;Summary!$O$8,1,""),(IF($C165="Fall",IF($F165&gt;Summary!$O$9,1,""),"")))))))</f>
        <v>1</v>
      </c>
      <c r="W165" s="13">
        <f t="shared" ca="1" si="44"/>
        <v>1</v>
      </c>
      <c r="X165" s="13">
        <f t="shared" ca="1" si="45"/>
        <v>1</v>
      </c>
      <c r="Y165" s="13" t="str">
        <f t="shared" si="46"/>
        <v/>
      </c>
      <c r="Z165" s="13" t="str">
        <f t="shared" si="47"/>
        <v/>
      </c>
      <c r="AA165" s="33" t="str">
        <f t="shared" si="48"/>
        <v/>
      </c>
    </row>
    <row r="166" spans="1:27" x14ac:dyDescent="0.3">
      <c r="A166" s="22">
        <v>1980</v>
      </c>
      <c r="B166">
        <v>5</v>
      </c>
      <c r="C166" s="1" t="s">
        <v>17</v>
      </c>
      <c r="D166" t="str">
        <f t="shared" si="33"/>
        <v>19805Spr</v>
      </c>
      <c r="E166" s="25">
        <f ca="1">VLOOKUP($D166,Monthly!$B$1:$H$685,7,FALSE)</f>
        <v>1524038</v>
      </c>
      <c r="F166" s="25">
        <f ca="1">VLOOKUP($D166,Monthly!$B$1:$I$685,8,FALSE)</f>
        <v>321699</v>
      </c>
      <c r="G166" s="11">
        <f ca="1">IF($C166="Win",IF($E166&gt;Summary!$B$6,1,""),(IF($C166="Spr",IF($E166&gt;Summary!$B$7,1,""),(IF($C166="Sum",IF($E166&gt;Summary!$B$8,1,""),(IF($C166="Fall",IF($E166&gt;Summary!$B$9,1,""),"")))))))</f>
        <v>1</v>
      </c>
      <c r="H166" s="13">
        <f ca="1">IF($C166="Win",IF($F166&gt;Summary!$C$6,1,""),(IF($C166="Spr",IF($F166&gt;Summary!$C$7,1,""),(IF($C166="Sum",IF($F166&gt;Summary!$C$8,1,""),(IF($C166="Fall",IF($F166&gt;Summary!$C$9,1,""),"")))))))</f>
        <v>1</v>
      </c>
      <c r="I166" s="13">
        <f t="shared" ca="1" si="35"/>
        <v>1</v>
      </c>
      <c r="J166" s="13" t="str">
        <f t="shared" si="36"/>
        <v/>
      </c>
      <c r="K166" s="13">
        <f t="shared" ca="1" si="37"/>
        <v>1</v>
      </c>
      <c r="L166" s="13" t="str">
        <f t="shared" si="38"/>
        <v/>
      </c>
      <c r="M166" s="33" t="str">
        <f t="shared" si="39"/>
        <v/>
      </c>
      <c r="N166" s="13">
        <f ca="1">IF($C166="Win",IF($E166&gt;Summary!$H$6,1,""),(IF($C166="Spr",IF($E166&gt;Summary!$H$7,1,""),(IF($C166="Sum",IF($E166&gt;Summary!$H$8,1,""),(IF($C166="Fall",IF($E166&gt;Summary!$H$9,1,""),"")))))))</f>
        <v>1</v>
      </c>
      <c r="O166" s="13">
        <f ca="1">IF($C166="Win",IF($F166&gt;Summary!$I$6,1,""),(IF($C166="Spr",IF($F166&gt;Summary!$I$7,1,""),(IF($C166="Sum",IF($F166&gt;Summary!$I$8,1,""),(IF($C166="Fall",IF($F166&gt;Summary!$I$9,1,""),"")))))))</f>
        <v>1</v>
      </c>
      <c r="P166" s="13">
        <f t="shared" ca="1" si="34"/>
        <v>1</v>
      </c>
      <c r="Q166" s="13" t="str">
        <f t="shared" si="40"/>
        <v/>
      </c>
      <c r="R166" s="13">
        <f t="shared" ca="1" si="41"/>
        <v>1</v>
      </c>
      <c r="S166" s="13" t="str">
        <f t="shared" si="42"/>
        <v/>
      </c>
      <c r="T166" s="33" t="str">
        <f t="shared" si="43"/>
        <v/>
      </c>
      <c r="U166" s="11">
        <f ca="1">IF($C166="Win",IF($E166&gt;Summary!$N$6,1,""),(IF($C166="Spr",IF($E166&gt;Summary!$N$7,1,""),(IF($C166="Sum",IF($E166&gt;Summary!$N$8,1,""),(IF($C166="Fall",IF($E166&gt;Summary!$N$9,1,""),"")))))))</f>
        <v>1</v>
      </c>
      <c r="V166" s="13">
        <f ca="1">IF($C166="Win",IF($F166&gt;Summary!$O$6,1,""),(IF($C166="Spr",IF($F166&gt;Summary!$O$7,1,""),(IF($C166="Sum",IF($F166&gt;Summary!$O$8,1,""),(IF($C166="Fall",IF($F166&gt;Summary!$O$9,1,""),"")))))))</f>
        <v>1</v>
      </c>
      <c r="W166" s="13">
        <f t="shared" ca="1" si="44"/>
        <v>1</v>
      </c>
      <c r="X166" s="13" t="str">
        <f t="shared" si="45"/>
        <v/>
      </c>
      <c r="Y166" s="13">
        <f t="shared" ca="1" si="46"/>
        <v>1</v>
      </c>
      <c r="Z166" s="13" t="str">
        <f t="shared" si="47"/>
        <v/>
      </c>
      <c r="AA166" s="33" t="str">
        <f t="shared" si="48"/>
        <v/>
      </c>
    </row>
    <row r="167" spans="1:27" x14ac:dyDescent="0.3">
      <c r="A167" s="22">
        <v>1980</v>
      </c>
      <c r="B167">
        <v>8</v>
      </c>
      <c r="C167" s="28" t="s">
        <v>18</v>
      </c>
      <c r="D167" t="str">
        <f t="shared" si="33"/>
        <v>19808Sum</v>
      </c>
      <c r="E167" s="25">
        <f ca="1">VLOOKUP($D167,Monthly!$B$1:$H$685,7,FALSE)</f>
        <v>2485</v>
      </c>
      <c r="F167" s="25">
        <f ca="1">VLOOKUP($D167,Monthly!$B$1:$I$685,8,FALSE)</f>
        <v>589</v>
      </c>
      <c r="G167" s="11" t="str">
        <f ca="1">IF($C167="Win",IF($E167&gt;Summary!$B$6,1,""),(IF($C167="Spr",IF($E167&gt;Summary!$B$7,1,""),(IF($C167="Sum",IF($E167&gt;Summary!$B$8,1,""),(IF($C167="Fall",IF($E167&gt;Summary!$B$9,1,""),"")))))))</f>
        <v/>
      </c>
      <c r="H167" s="13">
        <f ca="1">IF($C167="Win",IF($F167&gt;Summary!$C$6,1,""),(IF($C167="Spr",IF($F167&gt;Summary!$C$7,1,""),(IF($C167="Sum",IF($F167&gt;Summary!$C$8,1,""),(IF($C167="Fall",IF($F167&gt;Summary!$C$9,1,""),"")))))))</f>
        <v>1</v>
      </c>
      <c r="I167" s="13" t="str">
        <f t="shared" ca="1" si="35"/>
        <v/>
      </c>
      <c r="J167" s="13" t="str">
        <f t="shared" si="36"/>
        <v/>
      </c>
      <c r="K167" s="13" t="str">
        <f t="shared" si="37"/>
        <v/>
      </c>
      <c r="L167" s="13" t="str">
        <f t="shared" ca="1" si="38"/>
        <v/>
      </c>
      <c r="M167" s="33" t="str">
        <f t="shared" si="39"/>
        <v/>
      </c>
      <c r="N167" s="13" t="str">
        <f ca="1">IF($C167="Win",IF($E167&gt;Summary!$H$6,1,""),(IF($C167="Spr",IF($E167&gt;Summary!$H$7,1,""),(IF($C167="Sum",IF($E167&gt;Summary!$H$8,1,""),(IF($C167="Fall",IF($E167&gt;Summary!$H$9,1,""),"")))))))</f>
        <v/>
      </c>
      <c r="O167" s="13">
        <f ca="1">IF($C167="Win",IF($F167&gt;Summary!$I$6,1,""),(IF($C167="Spr",IF($F167&gt;Summary!$I$7,1,""),(IF($C167="Sum",IF($F167&gt;Summary!$I$8,1,""),(IF($C167="Fall",IF($F167&gt;Summary!$I$9,1,""),"")))))))</f>
        <v>1</v>
      </c>
      <c r="P167" s="13" t="str">
        <f t="shared" ca="1" si="34"/>
        <v/>
      </c>
      <c r="Q167" s="13" t="str">
        <f t="shared" si="40"/>
        <v/>
      </c>
      <c r="R167" s="13" t="str">
        <f t="shared" si="41"/>
        <v/>
      </c>
      <c r="S167" s="13" t="str">
        <f t="shared" ca="1" si="42"/>
        <v/>
      </c>
      <c r="T167" s="33" t="str">
        <f t="shared" si="43"/>
        <v/>
      </c>
      <c r="U167" s="11" t="str">
        <f ca="1">IF($C167="Win",IF($E167&gt;Summary!$N$6,1,""),(IF($C167="Spr",IF($E167&gt;Summary!$N$7,1,""),(IF($C167="Sum",IF($E167&gt;Summary!$N$8,1,""),(IF($C167="Fall",IF($E167&gt;Summary!$N$9,1,""),"")))))))</f>
        <v/>
      </c>
      <c r="V167" s="13">
        <f ca="1">IF($C167="Win",IF($F167&gt;Summary!$O$6,1,""),(IF($C167="Spr",IF($F167&gt;Summary!$O$7,1,""),(IF($C167="Sum",IF($F167&gt;Summary!$O$8,1,""),(IF($C167="Fall",IF($F167&gt;Summary!$O$9,1,""),"")))))))</f>
        <v>1</v>
      </c>
      <c r="W167" s="13" t="str">
        <f t="shared" ca="1" si="44"/>
        <v/>
      </c>
      <c r="X167" s="13" t="str">
        <f t="shared" si="45"/>
        <v/>
      </c>
      <c r="Y167" s="13" t="str">
        <f t="shared" si="46"/>
        <v/>
      </c>
      <c r="Z167" s="13" t="str">
        <f t="shared" ca="1" si="47"/>
        <v/>
      </c>
      <c r="AA167" s="33" t="str">
        <f t="shared" si="48"/>
        <v/>
      </c>
    </row>
    <row r="168" spans="1:27" x14ac:dyDescent="0.3">
      <c r="A168" s="23">
        <v>1980</v>
      </c>
      <c r="B168">
        <v>11</v>
      </c>
      <c r="C168" s="28" t="s">
        <v>6</v>
      </c>
      <c r="D168" t="str">
        <f t="shared" si="33"/>
        <v>198011Fall</v>
      </c>
      <c r="E168" s="25">
        <f ca="1">VLOOKUP($D168,Monthly!$B$1:$H$685,7,FALSE)</f>
        <v>8781</v>
      </c>
      <c r="F168" s="25">
        <f ca="1">VLOOKUP($D168,Monthly!$B$1:$I$685,8,FALSE)</f>
        <v>455</v>
      </c>
      <c r="G168" s="11">
        <f ca="1">IF($C168="Win",IF($E168&gt;Summary!$B$6,1,""),(IF($C168="Spr",IF($E168&gt;Summary!$B$7,1,""),(IF($C168="Sum",IF($E168&gt;Summary!$B$8,1,""),(IF($C168="Fall",IF($E168&gt;Summary!$B$9,1,""),"")))))))</f>
        <v>1</v>
      </c>
      <c r="H168" s="13">
        <f ca="1">IF($C168="Win",IF($F168&gt;Summary!$C$6,1,""),(IF($C168="Spr",IF($F168&gt;Summary!$C$7,1,""),(IF($C168="Sum",IF($F168&gt;Summary!$C$8,1,""),(IF($C168="Fall",IF($F168&gt;Summary!$C$9,1,""),"")))))))</f>
        <v>1</v>
      </c>
      <c r="I168" s="13">
        <f t="shared" ca="1" si="35"/>
        <v>1</v>
      </c>
      <c r="J168" s="13" t="str">
        <f t="shared" si="36"/>
        <v/>
      </c>
      <c r="K168" s="13" t="str">
        <f t="shared" si="37"/>
        <v/>
      </c>
      <c r="L168" s="13" t="str">
        <f t="shared" si="38"/>
        <v/>
      </c>
      <c r="M168" s="33">
        <f t="shared" ca="1" si="39"/>
        <v>1</v>
      </c>
      <c r="N168" s="13">
        <f ca="1">IF($C168="Win",IF($E168&gt;Summary!$H$6,1,""),(IF($C168="Spr",IF($E168&gt;Summary!$H$7,1,""),(IF($C168="Sum",IF($E168&gt;Summary!$H$8,1,""),(IF($C168="Fall",IF($E168&gt;Summary!$H$9,1,""),"")))))))</f>
        <v>1</v>
      </c>
      <c r="O168" s="13">
        <f ca="1">IF($C168="Win",IF($F168&gt;Summary!$I$6,1,""),(IF($C168="Spr",IF($F168&gt;Summary!$I$7,1,""),(IF($C168="Sum",IF($F168&gt;Summary!$I$8,1,""),(IF($C168="Fall",IF($F168&gt;Summary!$I$9,1,""),"")))))))</f>
        <v>1</v>
      </c>
      <c r="P168" s="13">
        <f t="shared" ca="1" si="34"/>
        <v>1</v>
      </c>
      <c r="Q168" s="13" t="str">
        <f t="shared" si="40"/>
        <v/>
      </c>
      <c r="R168" s="13" t="str">
        <f t="shared" si="41"/>
        <v/>
      </c>
      <c r="S168" s="13" t="str">
        <f t="shared" si="42"/>
        <v/>
      </c>
      <c r="T168" s="33">
        <f t="shared" ca="1" si="43"/>
        <v>1</v>
      </c>
      <c r="U168" s="11">
        <f ca="1">IF($C168="Win",IF($E168&gt;Summary!$N$6,1,""),(IF($C168="Spr",IF($E168&gt;Summary!$N$7,1,""),(IF($C168="Sum",IF($E168&gt;Summary!$N$8,1,""),(IF($C168="Fall",IF($E168&gt;Summary!$N$9,1,""),"")))))))</f>
        <v>1</v>
      </c>
      <c r="V168" s="13">
        <f ca="1">IF($C168="Win",IF($F168&gt;Summary!$O$6,1,""),(IF($C168="Spr",IF($F168&gt;Summary!$O$7,1,""),(IF($C168="Sum",IF($F168&gt;Summary!$O$8,1,""),(IF($C168="Fall",IF($F168&gt;Summary!$O$9,1,""),"")))))))</f>
        <v>1</v>
      </c>
      <c r="W168" s="13">
        <f t="shared" ca="1" si="44"/>
        <v>1</v>
      </c>
      <c r="X168" s="13" t="str">
        <f t="shared" si="45"/>
        <v/>
      </c>
      <c r="Y168" s="13" t="str">
        <f t="shared" si="46"/>
        <v/>
      </c>
      <c r="Z168" s="13" t="str">
        <f t="shared" si="47"/>
        <v/>
      </c>
      <c r="AA168" s="33">
        <f t="shared" ca="1" si="48"/>
        <v>1</v>
      </c>
    </row>
    <row r="169" spans="1:27" x14ac:dyDescent="0.3">
      <c r="A169" s="22">
        <v>1981</v>
      </c>
      <c r="B169">
        <v>2</v>
      </c>
      <c r="C169" s="1" t="s">
        <v>16</v>
      </c>
      <c r="D169" t="str">
        <f t="shared" si="33"/>
        <v>19812Win</v>
      </c>
      <c r="E169" s="25">
        <f ca="1">VLOOKUP($D169,Monthly!$B$1:$H$685,7,FALSE)</f>
        <v>4662</v>
      </c>
      <c r="F169" s="25">
        <f ca="1">VLOOKUP($D169,Monthly!$B$1:$I$685,8,FALSE)</f>
        <v>330</v>
      </c>
      <c r="G169" s="11" t="str">
        <f ca="1">IF($C169="Win",IF($E169&gt;Summary!$B$6,1,""),(IF($C169="Spr",IF($E169&gt;Summary!$B$7,1,""),(IF($C169="Sum",IF($E169&gt;Summary!$B$8,1,""),(IF($C169="Fall",IF($E169&gt;Summary!$B$9,1,""),"")))))))</f>
        <v/>
      </c>
      <c r="H169" s="13">
        <f ca="1">IF($C169="Win",IF($F169&gt;Summary!$C$6,1,""),(IF($C169="Spr",IF($F169&gt;Summary!$C$7,1,""),(IF($C169="Sum",IF($F169&gt;Summary!$C$8,1,""),(IF($C169="Fall",IF($F169&gt;Summary!$C$9,1,""),"")))))))</f>
        <v>1</v>
      </c>
      <c r="I169" s="13" t="str">
        <f t="shared" ca="1" si="35"/>
        <v/>
      </c>
      <c r="J169" s="13" t="str">
        <f t="shared" ca="1" si="36"/>
        <v/>
      </c>
      <c r="K169" s="13" t="str">
        <f t="shared" si="37"/>
        <v/>
      </c>
      <c r="L169" s="13" t="str">
        <f t="shared" si="38"/>
        <v/>
      </c>
      <c r="M169" s="33" t="str">
        <f t="shared" si="39"/>
        <v/>
      </c>
      <c r="N169" s="13" t="str">
        <f ca="1">IF($C169="Win",IF($E169&gt;Summary!$H$6,1,""),(IF($C169="Spr",IF($E169&gt;Summary!$H$7,1,""),(IF($C169="Sum",IF($E169&gt;Summary!$H$8,1,""),(IF($C169="Fall",IF($E169&gt;Summary!$H$9,1,""),"")))))))</f>
        <v/>
      </c>
      <c r="O169" s="13">
        <f ca="1">IF($C169="Win",IF($F169&gt;Summary!$I$6,1,""),(IF($C169="Spr",IF($F169&gt;Summary!$I$7,1,""),(IF($C169="Sum",IF($F169&gt;Summary!$I$8,1,""),(IF($C169="Fall",IF($F169&gt;Summary!$I$9,1,""),"")))))))</f>
        <v>1</v>
      </c>
      <c r="P169" s="13" t="str">
        <f t="shared" ca="1" si="34"/>
        <v/>
      </c>
      <c r="Q169" s="13" t="str">
        <f t="shared" ca="1" si="40"/>
        <v/>
      </c>
      <c r="R169" s="13" t="str">
        <f t="shared" si="41"/>
        <v/>
      </c>
      <c r="S169" s="13" t="str">
        <f t="shared" si="42"/>
        <v/>
      </c>
      <c r="T169" s="33" t="str">
        <f t="shared" si="43"/>
        <v/>
      </c>
      <c r="U169" s="11" t="str">
        <f ca="1">IF($C169="Win",IF($E169&gt;Summary!$N$6,1,""),(IF($C169="Spr",IF($E169&gt;Summary!$N$7,1,""),(IF($C169="Sum",IF($E169&gt;Summary!$N$8,1,""),(IF($C169="Fall",IF($E169&gt;Summary!$N$9,1,""),"")))))))</f>
        <v/>
      </c>
      <c r="V169" s="13">
        <f ca="1">IF($C169="Win",IF($F169&gt;Summary!$O$6,1,""),(IF($C169="Spr",IF($F169&gt;Summary!$O$7,1,""),(IF($C169="Sum",IF($F169&gt;Summary!$O$8,1,""),(IF($C169="Fall",IF($F169&gt;Summary!$O$9,1,""),"")))))))</f>
        <v>1</v>
      </c>
      <c r="W169" s="13" t="str">
        <f t="shared" ca="1" si="44"/>
        <v/>
      </c>
      <c r="X169" s="13" t="str">
        <f t="shared" ca="1" si="45"/>
        <v/>
      </c>
      <c r="Y169" s="13" t="str">
        <f t="shared" si="46"/>
        <v/>
      </c>
      <c r="Z169" s="13" t="str">
        <f t="shared" si="47"/>
        <v/>
      </c>
      <c r="AA169" s="33" t="str">
        <f t="shared" si="48"/>
        <v/>
      </c>
    </row>
    <row r="170" spans="1:27" x14ac:dyDescent="0.3">
      <c r="A170" s="22">
        <v>1981</v>
      </c>
      <c r="B170">
        <v>5</v>
      </c>
      <c r="C170" s="1" t="s">
        <v>17</v>
      </c>
      <c r="D170" t="str">
        <f t="shared" si="33"/>
        <v>19815Spr</v>
      </c>
      <c r="E170" s="25">
        <f ca="1">VLOOKUP($D170,Monthly!$B$1:$H$685,7,FALSE)</f>
        <v>26537</v>
      </c>
      <c r="F170" s="25">
        <f ca="1">VLOOKUP($D170,Monthly!$B$1:$I$685,8,FALSE)</f>
        <v>573</v>
      </c>
      <c r="G170" s="11" t="str">
        <f ca="1">IF($C170="Win",IF($E170&gt;Summary!$B$6,1,""),(IF($C170="Spr",IF($E170&gt;Summary!$B$7,1,""),(IF($C170="Sum",IF($E170&gt;Summary!$B$8,1,""),(IF($C170="Fall",IF($E170&gt;Summary!$B$9,1,""),"")))))))</f>
        <v/>
      </c>
      <c r="H170" s="13">
        <f ca="1">IF($C170="Win",IF($F170&gt;Summary!$C$6,1,""),(IF($C170="Spr",IF($F170&gt;Summary!$C$7,1,""),(IF($C170="Sum",IF($F170&gt;Summary!$C$8,1,""),(IF($C170="Fall",IF($F170&gt;Summary!$C$9,1,""),"")))))))</f>
        <v>1</v>
      </c>
      <c r="I170" s="13" t="str">
        <f t="shared" ca="1" si="35"/>
        <v/>
      </c>
      <c r="J170" s="13" t="str">
        <f t="shared" si="36"/>
        <v/>
      </c>
      <c r="K170" s="13" t="str">
        <f t="shared" ca="1" si="37"/>
        <v/>
      </c>
      <c r="L170" s="13" t="str">
        <f t="shared" si="38"/>
        <v/>
      </c>
      <c r="M170" s="33" t="str">
        <f t="shared" si="39"/>
        <v/>
      </c>
      <c r="N170" s="13" t="str">
        <f ca="1">IF($C170="Win",IF($E170&gt;Summary!$H$6,1,""),(IF($C170="Spr",IF($E170&gt;Summary!$H$7,1,""),(IF($C170="Sum",IF($E170&gt;Summary!$H$8,1,""),(IF($C170="Fall",IF($E170&gt;Summary!$H$9,1,""),"")))))))</f>
        <v/>
      </c>
      <c r="O170" s="13">
        <f ca="1">IF($C170="Win",IF($F170&gt;Summary!$I$6,1,""),(IF($C170="Spr",IF($F170&gt;Summary!$I$7,1,""),(IF($C170="Sum",IF($F170&gt;Summary!$I$8,1,""),(IF($C170="Fall",IF($F170&gt;Summary!$I$9,1,""),"")))))))</f>
        <v>1</v>
      </c>
      <c r="P170" s="13" t="str">
        <f t="shared" ca="1" si="34"/>
        <v/>
      </c>
      <c r="Q170" s="13" t="str">
        <f t="shared" si="40"/>
        <v/>
      </c>
      <c r="R170" s="13" t="str">
        <f t="shared" ca="1" si="41"/>
        <v/>
      </c>
      <c r="S170" s="13" t="str">
        <f t="shared" si="42"/>
        <v/>
      </c>
      <c r="T170" s="33" t="str">
        <f t="shared" si="43"/>
        <v/>
      </c>
      <c r="U170" s="11" t="str">
        <f ca="1">IF($C170="Win",IF($E170&gt;Summary!$N$6,1,""),(IF($C170="Spr",IF($E170&gt;Summary!$N$7,1,""),(IF($C170="Sum",IF($E170&gt;Summary!$N$8,1,""),(IF($C170="Fall",IF($E170&gt;Summary!$N$9,1,""),"")))))))</f>
        <v/>
      </c>
      <c r="V170" s="13">
        <f ca="1">IF($C170="Win",IF($F170&gt;Summary!$O$6,1,""),(IF($C170="Spr",IF($F170&gt;Summary!$O$7,1,""),(IF($C170="Sum",IF($F170&gt;Summary!$O$8,1,""),(IF($C170="Fall",IF($F170&gt;Summary!$O$9,1,""),"")))))))</f>
        <v>1</v>
      </c>
      <c r="W170" s="13" t="str">
        <f t="shared" ca="1" si="44"/>
        <v/>
      </c>
      <c r="X170" s="13" t="str">
        <f t="shared" si="45"/>
        <v/>
      </c>
      <c r="Y170" s="13" t="str">
        <f t="shared" ca="1" si="46"/>
        <v/>
      </c>
      <c r="Z170" s="13" t="str">
        <f t="shared" si="47"/>
        <v/>
      </c>
      <c r="AA170" s="33" t="str">
        <f t="shared" si="48"/>
        <v/>
      </c>
    </row>
    <row r="171" spans="1:27" x14ac:dyDescent="0.3">
      <c r="A171" s="22">
        <v>1981</v>
      </c>
      <c r="B171">
        <v>8</v>
      </c>
      <c r="C171" s="28" t="s">
        <v>18</v>
      </c>
      <c r="D171" t="str">
        <f t="shared" si="33"/>
        <v>19818Sum</v>
      </c>
      <c r="E171" s="25">
        <f ca="1">VLOOKUP($D171,Monthly!$B$1:$H$685,7,FALSE)</f>
        <v>1512854</v>
      </c>
      <c r="F171" s="25">
        <f ca="1">VLOOKUP($D171,Monthly!$B$1:$I$685,8,FALSE)</f>
        <v>1252</v>
      </c>
      <c r="G171" s="11">
        <f ca="1">IF($C171="Win",IF($E171&gt;Summary!$B$6,1,""),(IF($C171="Spr",IF($E171&gt;Summary!$B$7,1,""),(IF($C171="Sum",IF($E171&gt;Summary!$B$8,1,""),(IF($C171="Fall",IF($E171&gt;Summary!$B$9,1,""),"")))))))</f>
        <v>1</v>
      </c>
      <c r="H171" s="13">
        <f ca="1">IF($C171="Win",IF($F171&gt;Summary!$C$6,1,""),(IF($C171="Spr",IF($F171&gt;Summary!$C$7,1,""),(IF($C171="Sum",IF($F171&gt;Summary!$C$8,1,""),(IF($C171="Fall",IF($F171&gt;Summary!$C$9,1,""),"")))))))</f>
        <v>1</v>
      </c>
      <c r="I171" s="13">
        <f t="shared" ca="1" si="35"/>
        <v>1</v>
      </c>
      <c r="J171" s="13" t="str">
        <f t="shared" si="36"/>
        <v/>
      </c>
      <c r="K171" s="13" t="str">
        <f t="shared" si="37"/>
        <v/>
      </c>
      <c r="L171" s="13">
        <f t="shared" ca="1" si="38"/>
        <v>1</v>
      </c>
      <c r="M171" s="33" t="str">
        <f t="shared" si="39"/>
        <v/>
      </c>
      <c r="N171" s="13">
        <f ca="1">IF($C171="Win",IF($E171&gt;Summary!$H$6,1,""),(IF($C171="Spr",IF($E171&gt;Summary!$H$7,1,""),(IF($C171="Sum",IF($E171&gt;Summary!$H$8,1,""),(IF($C171="Fall",IF($E171&gt;Summary!$H$9,1,""),"")))))))</f>
        <v>1</v>
      </c>
      <c r="O171" s="13">
        <f ca="1">IF($C171="Win",IF($F171&gt;Summary!$I$6,1,""),(IF($C171="Spr",IF($F171&gt;Summary!$I$7,1,""),(IF($C171="Sum",IF($F171&gt;Summary!$I$8,1,""),(IF($C171="Fall",IF($F171&gt;Summary!$I$9,1,""),"")))))))</f>
        <v>1</v>
      </c>
      <c r="P171" s="13">
        <f t="shared" ca="1" si="34"/>
        <v>1</v>
      </c>
      <c r="Q171" s="13" t="str">
        <f t="shared" si="40"/>
        <v/>
      </c>
      <c r="R171" s="13" t="str">
        <f t="shared" si="41"/>
        <v/>
      </c>
      <c r="S171" s="13">
        <f t="shared" ca="1" si="42"/>
        <v>1</v>
      </c>
      <c r="T171" s="33" t="str">
        <f t="shared" si="43"/>
        <v/>
      </c>
      <c r="U171" s="11">
        <f ca="1">IF($C171="Win",IF($E171&gt;Summary!$N$6,1,""),(IF($C171="Spr",IF($E171&gt;Summary!$N$7,1,""),(IF($C171="Sum",IF($E171&gt;Summary!$N$8,1,""),(IF($C171="Fall",IF($E171&gt;Summary!$N$9,1,""),"")))))))</f>
        <v>1</v>
      </c>
      <c r="V171" s="13">
        <f ca="1">IF($C171="Win",IF($F171&gt;Summary!$O$6,1,""),(IF($C171="Spr",IF($F171&gt;Summary!$O$7,1,""),(IF($C171="Sum",IF($F171&gt;Summary!$O$8,1,""),(IF($C171="Fall",IF($F171&gt;Summary!$O$9,1,""),"")))))))</f>
        <v>1</v>
      </c>
      <c r="W171" s="13">
        <f t="shared" ca="1" si="44"/>
        <v>1</v>
      </c>
      <c r="X171" s="13" t="str">
        <f t="shared" si="45"/>
        <v/>
      </c>
      <c r="Y171" s="13" t="str">
        <f t="shared" si="46"/>
        <v/>
      </c>
      <c r="Z171" s="13">
        <f t="shared" ca="1" si="47"/>
        <v>1</v>
      </c>
      <c r="AA171" s="33" t="str">
        <f t="shared" si="48"/>
        <v/>
      </c>
    </row>
    <row r="172" spans="1:27" x14ac:dyDescent="0.3">
      <c r="A172" s="23">
        <v>1981</v>
      </c>
      <c r="B172">
        <v>11</v>
      </c>
      <c r="C172" s="28" t="s">
        <v>6</v>
      </c>
      <c r="D172" t="str">
        <f t="shared" si="33"/>
        <v>198111Fall</v>
      </c>
      <c r="E172" s="25">
        <f ca="1">VLOOKUP($D172,Monthly!$B$1:$H$685,7,FALSE)</f>
        <v>994298</v>
      </c>
      <c r="F172" s="25">
        <f ca="1">VLOOKUP($D172,Monthly!$B$1:$I$685,8,FALSE)</f>
        <v>2071</v>
      </c>
      <c r="G172" s="11">
        <f ca="1">IF($C172="Win",IF($E172&gt;Summary!$B$6,1,""),(IF($C172="Spr",IF($E172&gt;Summary!$B$7,1,""),(IF($C172="Sum",IF($E172&gt;Summary!$B$8,1,""),(IF($C172="Fall",IF($E172&gt;Summary!$B$9,1,""),"")))))))</f>
        <v>1</v>
      </c>
      <c r="H172" s="13">
        <f ca="1">IF($C172="Win",IF($F172&gt;Summary!$C$6,1,""),(IF($C172="Spr",IF($F172&gt;Summary!$C$7,1,""),(IF($C172="Sum",IF($F172&gt;Summary!$C$8,1,""),(IF($C172="Fall",IF($F172&gt;Summary!$C$9,1,""),"")))))))</f>
        <v>1</v>
      </c>
      <c r="I172" s="13">
        <f t="shared" ca="1" si="35"/>
        <v>1</v>
      </c>
      <c r="J172" s="13" t="str">
        <f t="shared" si="36"/>
        <v/>
      </c>
      <c r="K172" s="13" t="str">
        <f t="shared" si="37"/>
        <v/>
      </c>
      <c r="L172" s="13" t="str">
        <f t="shared" si="38"/>
        <v/>
      </c>
      <c r="M172" s="33">
        <f t="shared" ca="1" si="39"/>
        <v>1</v>
      </c>
      <c r="N172" s="13">
        <f ca="1">IF($C172="Win",IF($E172&gt;Summary!$H$6,1,""),(IF($C172="Spr",IF($E172&gt;Summary!$H$7,1,""),(IF($C172="Sum",IF($E172&gt;Summary!$H$8,1,""),(IF($C172="Fall",IF($E172&gt;Summary!$H$9,1,""),"")))))))</f>
        <v>1</v>
      </c>
      <c r="O172" s="13">
        <f ca="1">IF($C172="Win",IF($F172&gt;Summary!$I$6,1,""),(IF($C172="Spr",IF($F172&gt;Summary!$I$7,1,""),(IF($C172="Sum",IF($F172&gt;Summary!$I$8,1,""),(IF($C172="Fall",IF($F172&gt;Summary!$I$9,1,""),"")))))))</f>
        <v>1</v>
      </c>
      <c r="P172" s="13">
        <f t="shared" ca="1" si="34"/>
        <v>1</v>
      </c>
      <c r="Q172" s="13" t="str">
        <f t="shared" si="40"/>
        <v/>
      </c>
      <c r="R172" s="13" t="str">
        <f t="shared" si="41"/>
        <v/>
      </c>
      <c r="S172" s="13" t="str">
        <f t="shared" si="42"/>
        <v/>
      </c>
      <c r="T172" s="33">
        <f t="shared" ca="1" si="43"/>
        <v>1</v>
      </c>
      <c r="U172" s="11">
        <f ca="1">IF($C172="Win",IF($E172&gt;Summary!$N$6,1,""),(IF($C172="Spr",IF($E172&gt;Summary!$N$7,1,""),(IF($C172="Sum",IF($E172&gt;Summary!$N$8,1,""),(IF($C172="Fall",IF($E172&gt;Summary!$N$9,1,""),"")))))))</f>
        <v>1</v>
      </c>
      <c r="V172" s="13">
        <f ca="1">IF($C172="Win",IF($F172&gt;Summary!$O$6,1,""),(IF($C172="Spr",IF($F172&gt;Summary!$O$7,1,""),(IF($C172="Sum",IF($F172&gt;Summary!$O$8,1,""),(IF($C172="Fall",IF($F172&gt;Summary!$O$9,1,""),"")))))))</f>
        <v>1</v>
      </c>
      <c r="W172" s="13">
        <f t="shared" ca="1" si="44"/>
        <v>1</v>
      </c>
      <c r="X172" s="13" t="str">
        <f t="shared" si="45"/>
        <v/>
      </c>
      <c r="Y172" s="13" t="str">
        <f t="shared" si="46"/>
        <v/>
      </c>
      <c r="Z172" s="13" t="str">
        <f t="shared" si="47"/>
        <v/>
      </c>
      <c r="AA172" s="33">
        <f t="shared" ca="1" si="48"/>
        <v>1</v>
      </c>
    </row>
    <row r="173" spans="1:27" x14ac:dyDescent="0.3">
      <c r="A173" s="22">
        <v>1982</v>
      </c>
      <c r="B173">
        <v>2</v>
      </c>
      <c r="C173" s="1" t="s">
        <v>16</v>
      </c>
      <c r="D173" t="str">
        <f t="shared" si="33"/>
        <v>19822Win</v>
      </c>
      <c r="E173" s="25">
        <f ca="1">VLOOKUP($D173,Monthly!$B$1:$H$685,7,FALSE)</f>
        <v>231311</v>
      </c>
      <c r="F173" s="25">
        <f ca="1">VLOOKUP($D173,Monthly!$B$1:$I$685,8,FALSE)</f>
        <v>57804</v>
      </c>
      <c r="G173" s="11">
        <f ca="1">IF($C173="Win",IF($E173&gt;Summary!$B$6,1,""),(IF($C173="Spr",IF($E173&gt;Summary!$B$7,1,""),(IF($C173="Sum",IF($E173&gt;Summary!$B$8,1,""),(IF($C173="Fall",IF($E173&gt;Summary!$B$9,1,""),"")))))))</f>
        <v>1</v>
      </c>
      <c r="H173" s="13">
        <f ca="1">IF($C173="Win",IF($F173&gt;Summary!$C$6,1,""),(IF($C173="Spr",IF($F173&gt;Summary!$C$7,1,""),(IF($C173="Sum",IF($F173&gt;Summary!$C$8,1,""),(IF($C173="Fall",IF($F173&gt;Summary!$C$9,1,""),"")))))))</f>
        <v>1</v>
      </c>
      <c r="I173" s="13">
        <f t="shared" ca="1" si="35"/>
        <v>1</v>
      </c>
      <c r="J173" s="13">
        <f t="shared" ca="1" si="36"/>
        <v>1</v>
      </c>
      <c r="K173" s="13" t="str">
        <f t="shared" si="37"/>
        <v/>
      </c>
      <c r="L173" s="13" t="str">
        <f t="shared" si="38"/>
        <v/>
      </c>
      <c r="M173" s="33" t="str">
        <f t="shared" si="39"/>
        <v/>
      </c>
      <c r="N173" s="13" t="str">
        <f ca="1">IF($C173="Win",IF($E173&gt;Summary!$H$6,1,""),(IF($C173="Spr",IF($E173&gt;Summary!$H$7,1,""),(IF($C173="Sum",IF($E173&gt;Summary!$H$8,1,""),(IF($C173="Fall",IF($E173&gt;Summary!$H$9,1,""),"")))))))</f>
        <v/>
      </c>
      <c r="O173" s="13">
        <f ca="1">IF($C173="Win",IF($F173&gt;Summary!$I$6,1,""),(IF($C173="Spr",IF($F173&gt;Summary!$I$7,1,""),(IF($C173="Sum",IF($F173&gt;Summary!$I$8,1,""),(IF($C173="Fall",IF($F173&gt;Summary!$I$9,1,""),"")))))))</f>
        <v>1</v>
      </c>
      <c r="P173" s="13" t="str">
        <f t="shared" ca="1" si="34"/>
        <v/>
      </c>
      <c r="Q173" s="13" t="str">
        <f t="shared" ca="1" si="40"/>
        <v/>
      </c>
      <c r="R173" s="13" t="str">
        <f t="shared" si="41"/>
        <v/>
      </c>
      <c r="S173" s="13" t="str">
        <f t="shared" si="42"/>
        <v/>
      </c>
      <c r="T173" s="33" t="str">
        <f t="shared" si="43"/>
        <v/>
      </c>
      <c r="U173" s="11" t="str">
        <f ca="1">IF($C173="Win",IF($E173&gt;Summary!$N$6,1,""),(IF($C173="Spr",IF($E173&gt;Summary!$N$7,1,""),(IF($C173="Sum",IF($E173&gt;Summary!$N$8,1,""),(IF($C173="Fall",IF($E173&gt;Summary!$N$9,1,""),"")))))))</f>
        <v/>
      </c>
      <c r="V173" s="13">
        <f ca="1">IF($C173="Win",IF($F173&gt;Summary!$O$6,1,""),(IF($C173="Spr",IF($F173&gt;Summary!$O$7,1,""),(IF($C173="Sum",IF($F173&gt;Summary!$O$8,1,""),(IF($C173="Fall",IF($F173&gt;Summary!$O$9,1,""),"")))))))</f>
        <v>1</v>
      </c>
      <c r="W173" s="13" t="str">
        <f t="shared" ca="1" si="44"/>
        <v/>
      </c>
      <c r="X173" s="13" t="str">
        <f t="shared" ca="1" si="45"/>
        <v/>
      </c>
      <c r="Y173" s="13" t="str">
        <f t="shared" si="46"/>
        <v/>
      </c>
      <c r="Z173" s="13" t="str">
        <f t="shared" si="47"/>
        <v/>
      </c>
      <c r="AA173" s="33" t="str">
        <f t="shared" si="48"/>
        <v/>
      </c>
    </row>
    <row r="174" spans="1:27" x14ac:dyDescent="0.3">
      <c r="A174" s="22">
        <v>1982</v>
      </c>
      <c r="B174">
        <v>5</v>
      </c>
      <c r="C174" s="1" t="s">
        <v>17</v>
      </c>
      <c r="D174" t="str">
        <f t="shared" si="33"/>
        <v>19825Spr</v>
      </c>
      <c r="E174" s="25">
        <f ca="1">VLOOKUP($D174,Monthly!$B$1:$H$685,7,FALSE)</f>
        <v>2196237</v>
      </c>
      <c r="F174" s="25">
        <f ca="1">VLOOKUP($D174,Monthly!$B$1:$I$685,8,FALSE)</f>
        <v>192331</v>
      </c>
      <c r="G174" s="11">
        <f ca="1">IF($C174="Win",IF($E174&gt;Summary!$B$6,1,""),(IF($C174="Spr",IF($E174&gt;Summary!$B$7,1,""),(IF($C174="Sum",IF($E174&gt;Summary!$B$8,1,""),(IF($C174="Fall",IF($E174&gt;Summary!$B$9,1,""),"")))))))</f>
        <v>1</v>
      </c>
      <c r="H174" s="13">
        <f ca="1">IF($C174="Win",IF($F174&gt;Summary!$C$6,1,""),(IF($C174="Spr",IF($F174&gt;Summary!$C$7,1,""),(IF($C174="Sum",IF($F174&gt;Summary!$C$8,1,""),(IF($C174="Fall",IF($F174&gt;Summary!$C$9,1,""),"")))))))</f>
        <v>1</v>
      </c>
      <c r="I174" s="13">
        <f t="shared" ca="1" si="35"/>
        <v>1</v>
      </c>
      <c r="J174" s="13" t="str">
        <f t="shared" si="36"/>
        <v/>
      </c>
      <c r="K174" s="13">
        <f t="shared" ca="1" si="37"/>
        <v>1</v>
      </c>
      <c r="L174" s="13" t="str">
        <f t="shared" si="38"/>
        <v/>
      </c>
      <c r="M174" s="33" t="str">
        <f t="shared" si="39"/>
        <v/>
      </c>
      <c r="N174" s="13">
        <f ca="1">IF($C174="Win",IF($E174&gt;Summary!$H$6,1,""),(IF($C174="Spr",IF($E174&gt;Summary!$H$7,1,""),(IF($C174="Sum",IF($E174&gt;Summary!$H$8,1,""),(IF($C174="Fall",IF($E174&gt;Summary!$H$9,1,""),"")))))))</f>
        <v>1</v>
      </c>
      <c r="O174" s="13">
        <f ca="1">IF($C174="Win",IF($F174&gt;Summary!$I$6,1,""),(IF($C174="Spr",IF($F174&gt;Summary!$I$7,1,""),(IF($C174="Sum",IF($F174&gt;Summary!$I$8,1,""),(IF($C174="Fall",IF($F174&gt;Summary!$I$9,1,""),"")))))))</f>
        <v>1</v>
      </c>
      <c r="P174" s="13">
        <f t="shared" ca="1" si="34"/>
        <v>1</v>
      </c>
      <c r="Q174" s="13" t="str">
        <f t="shared" si="40"/>
        <v/>
      </c>
      <c r="R174" s="13">
        <f t="shared" ca="1" si="41"/>
        <v>1</v>
      </c>
      <c r="S174" s="13" t="str">
        <f t="shared" si="42"/>
        <v/>
      </c>
      <c r="T174" s="33" t="str">
        <f t="shared" si="43"/>
        <v/>
      </c>
      <c r="U174" s="11">
        <f ca="1">IF($C174="Win",IF($E174&gt;Summary!$N$6,1,""),(IF($C174="Spr",IF($E174&gt;Summary!$N$7,1,""),(IF($C174="Sum",IF($E174&gt;Summary!$N$8,1,""),(IF($C174="Fall",IF($E174&gt;Summary!$N$9,1,""),"")))))))</f>
        <v>1</v>
      </c>
      <c r="V174" s="13">
        <f ca="1">IF($C174="Win",IF($F174&gt;Summary!$O$6,1,""),(IF($C174="Spr",IF($F174&gt;Summary!$O$7,1,""),(IF($C174="Sum",IF($F174&gt;Summary!$O$8,1,""),(IF($C174="Fall",IF($F174&gt;Summary!$O$9,1,""),"")))))))</f>
        <v>1</v>
      </c>
      <c r="W174" s="13">
        <f t="shared" ca="1" si="44"/>
        <v>1</v>
      </c>
      <c r="X174" s="13" t="str">
        <f t="shared" si="45"/>
        <v/>
      </c>
      <c r="Y174" s="13">
        <f t="shared" ca="1" si="46"/>
        <v>1</v>
      </c>
      <c r="Z174" s="13" t="str">
        <f t="shared" si="47"/>
        <v/>
      </c>
      <c r="AA174" s="33" t="str">
        <f t="shared" si="48"/>
        <v/>
      </c>
    </row>
    <row r="175" spans="1:27" x14ac:dyDescent="0.3">
      <c r="A175" s="22">
        <v>1982</v>
      </c>
      <c r="B175">
        <v>8</v>
      </c>
      <c r="C175" s="28" t="s">
        <v>18</v>
      </c>
      <c r="D175" t="str">
        <f t="shared" si="33"/>
        <v>19828Sum</v>
      </c>
      <c r="E175" s="25">
        <f ca="1">VLOOKUP($D175,Monthly!$B$1:$H$685,7,FALSE)</f>
        <v>946605</v>
      </c>
      <c r="F175" s="25">
        <f ca="1">VLOOKUP($D175,Monthly!$B$1:$I$685,8,FALSE)</f>
        <v>856</v>
      </c>
      <c r="G175" s="11">
        <f ca="1">IF($C175="Win",IF($E175&gt;Summary!$B$6,1,""),(IF($C175="Spr",IF($E175&gt;Summary!$B$7,1,""),(IF($C175="Sum",IF($E175&gt;Summary!$B$8,1,""),(IF($C175="Fall",IF($E175&gt;Summary!$B$9,1,""),"")))))))</f>
        <v>1</v>
      </c>
      <c r="H175" s="13">
        <f ca="1">IF($C175="Win",IF($F175&gt;Summary!$C$6,1,""),(IF($C175="Spr",IF($F175&gt;Summary!$C$7,1,""),(IF($C175="Sum",IF($F175&gt;Summary!$C$8,1,""),(IF($C175="Fall",IF($F175&gt;Summary!$C$9,1,""),"")))))))</f>
        <v>1</v>
      </c>
      <c r="I175" s="13">
        <f t="shared" ca="1" si="35"/>
        <v>1</v>
      </c>
      <c r="J175" s="13" t="str">
        <f t="shared" si="36"/>
        <v/>
      </c>
      <c r="K175" s="13" t="str">
        <f t="shared" si="37"/>
        <v/>
      </c>
      <c r="L175" s="13">
        <f t="shared" ca="1" si="38"/>
        <v>1</v>
      </c>
      <c r="M175" s="33" t="str">
        <f t="shared" si="39"/>
        <v/>
      </c>
      <c r="N175" s="13">
        <f ca="1">IF($C175="Win",IF($E175&gt;Summary!$H$6,1,""),(IF($C175="Spr",IF($E175&gt;Summary!$H$7,1,""),(IF($C175="Sum",IF($E175&gt;Summary!$H$8,1,""),(IF($C175="Fall",IF($E175&gt;Summary!$H$9,1,""),"")))))))</f>
        <v>1</v>
      </c>
      <c r="O175" s="13">
        <f ca="1">IF($C175="Win",IF($F175&gt;Summary!$I$6,1,""),(IF($C175="Spr",IF($F175&gt;Summary!$I$7,1,""),(IF($C175="Sum",IF($F175&gt;Summary!$I$8,1,""),(IF($C175="Fall",IF($F175&gt;Summary!$I$9,1,""),"")))))))</f>
        <v>1</v>
      </c>
      <c r="P175" s="13">
        <f t="shared" ca="1" si="34"/>
        <v>1</v>
      </c>
      <c r="Q175" s="13" t="str">
        <f t="shared" si="40"/>
        <v/>
      </c>
      <c r="R175" s="13" t="str">
        <f t="shared" si="41"/>
        <v/>
      </c>
      <c r="S175" s="13">
        <f t="shared" ca="1" si="42"/>
        <v>1</v>
      </c>
      <c r="T175" s="33" t="str">
        <f t="shared" si="43"/>
        <v/>
      </c>
      <c r="U175" s="11">
        <f ca="1">IF($C175="Win",IF($E175&gt;Summary!$N$6,1,""),(IF($C175="Spr",IF($E175&gt;Summary!$N$7,1,""),(IF($C175="Sum",IF($E175&gt;Summary!$N$8,1,""),(IF($C175="Fall",IF($E175&gt;Summary!$N$9,1,""),"")))))))</f>
        <v>1</v>
      </c>
      <c r="V175" s="13">
        <f ca="1">IF($C175="Win",IF($F175&gt;Summary!$O$6,1,""),(IF($C175="Spr",IF($F175&gt;Summary!$O$7,1,""),(IF($C175="Sum",IF($F175&gt;Summary!$O$8,1,""),(IF($C175="Fall",IF($F175&gt;Summary!$O$9,1,""),"")))))))</f>
        <v>1</v>
      </c>
      <c r="W175" s="13">
        <f t="shared" ca="1" si="44"/>
        <v>1</v>
      </c>
      <c r="X175" s="13" t="str">
        <f t="shared" si="45"/>
        <v/>
      </c>
      <c r="Y175" s="13" t="str">
        <f t="shared" si="46"/>
        <v/>
      </c>
      <c r="Z175" s="13">
        <f t="shared" ca="1" si="47"/>
        <v>1</v>
      </c>
      <c r="AA175" s="33" t="str">
        <f t="shared" si="48"/>
        <v/>
      </c>
    </row>
    <row r="176" spans="1:27" x14ac:dyDescent="0.3">
      <c r="A176" s="23">
        <v>1982</v>
      </c>
      <c r="B176">
        <v>11</v>
      </c>
      <c r="C176" s="28" t="s">
        <v>6</v>
      </c>
      <c r="D176" t="str">
        <f t="shared" si="33"/>
        <v>198211Fall</v>
      </c>
      <c r="E176" s="25">
        <f ca="1">VLOOKUP($D176,Monthly!$B$1:$H$685,7,FALSE)</f>
        <v>79286</v>
      </c>
      <c r="F176" s="25">
        <f ca="1">VLOOKUP($D176,Monthly!$B$1:$I$685,8,FALSE)</f>
        <v>351</v>
      </c>
      <c r="G176" s="11">
        <f ca="1">IF($C176="Win",IF($E176&gt;Summary!$B$6,1,""),(IF($C176="Spr",IF($E176&gt;Summary!$B$7,1,""),(IF($C176="Sum",IF($E176&gt;Summary!$B$8,1,""),(IF($C176="Fall",IF($E176&gt;Summary!$B$9,1,""),"")))))))</f>
        <v>1</v>
      </c>
      <c r="H176" s="13">
        <f ca="1">IF($C176="Win",IF($F176&gt;Summary!$C$6,1,""),(IF($C176="Spr",IF($F176&gt;Summary!$C$7,1,""),(IF($C176="Sum",IF($F176&gt;Summary!$C$8,1,""),(IF($C176="Fall",IF($F176&gt;Summary!$C$9,1,""),"")))))))</f>
        <v>1</v>
      </c>
      <c r="I176" s="13">
        <f t="shared" ca="1" si="35"/>
        <v>1</v>
      </c>
      <c r="J176" s="13" t="str">
        <f t="shared" si="36"/>
        <v/>
      </c>
      <c r="K176" s="13" t="str">
        <f t="shared" si="37"/>
        <v/>
      </c>
      <c r="L176" s="13" t="str">
        <f t="shared" si="38"/>
        <v/>
      </c>
      <c r="M176" s="33">
        <f t="shared" ca="1" si="39"/>
        <v>1</v>
      </c>
      <c r="N176" s="13">
        <f ca="1">IF($C176="Win",IF($E176&gt;Summary!$H$6,1,""),(IF($C176="Spr",IF($E176&gt;Summary!$H$7,1,""),(IF($C176="Sum",IF($E176&gt;Summary!$H$8,1,""),(IF($C176="Fall",IF($E176&gt;Summary!$H$9,1,""),"")))))))</f>
        <v>1</v>
      </c>
      <c r="O176" s="13">
        <f ca="1">IF($C176="Win",IF($F176&gt;Summary!$I$6,1,""),(IF($C176="Spr",IF($F176&gt;Summary!$I$7,1,""),(IF($C176="Sum",IF($F176&gt;Summary!$I$8,1,""),(IF($C176="Fall",IF($F176&gt;Summary!$I$9,1,""),"")))))))</f>
        <v>1</v>
      </c>
      <c r="P176" s="13">
        <f t="shared" ca="1" si="34"/>
        <v>1</v>
      </c>
      <c r="Q176" s="13" t="str">
        <f t="shared" si="40"/>
        <v/>
      </c>
      <c r="R176" s="13" t="str">
        <f t="shared" si="41"/>
        <v/>
      </c>
      <c r="S176" s="13" t="str">
        <f t="shared" si="42"/>
        <v/>
      </c>
      <c r="T176" s="33">
        <f t="shared" ca="1" si="43"/>
        <v>1</v>
      </c>
      <c r="U176" s="11">
        <f ca="1">IF($C176="Win",IF($E176&gt;Summary!$N$6,1,""),(IF($C176="Spr",IF($E176&gt;Summary!$N$7,1,""),(IF($C176="Sum",IF($E176&gt;Summary!$N$8,1,""),(IF($C176="Fall",IF($E176&gt;Summary!$N$9,1,""),"")))))))</f>
        <v>1</v>
      </c>
      <c r="V176" s="13">
        <f ca="1">IF($C176="Win",IF($F176&gt;Summary!$O$6,1,""),(IF($C176="Spr",IF($F176&gt;Summary!$O$7,1,""),(IF($C176="Sum",IF($F176&gt;Summary!$O$8,1,""),(IF($C176="Fall",IF($F176&gt;Summary!$O$9,1,""),"")))))))</f>
        <v>1</v>
      </c>
      <c r="W176" s="13">
        <f t="shared" ca="1" si="44"/>
        <v>1</v>
      </c>
      <c r="X176" s="13" t="str">
        <f t="shared" si="45"/>
        <v/>
      </c>
      <c r="Y176" s="13" t="str">
        <f t="shared" si="46"/>
        <v/>
      </c>
      <c r="Z176" s="13" t="str">
        <f t="shared" si="47"/>
        <v/>
      </c>
      <c r="AA176" s="33">
        <f t="shared" ca="1" si="48"/>
        <v>1</v>
      </c>
    </row>
    <row r="177" spans="1:27" x14ac:dyDescent="0.3">
      <c r="A177" s="22">
        <v>1983</v>
      </c>
      <c r="B177">
        <v>2</v>
      </c>
      <c r="C177" s="1" t="s">
        <v>16</v>
      </c>
      <c r="D177" t="str">
        <f t="shared" si="33"/>
        <v>19832Win</v>
      </c>
      <c r="E177" s="25">
        <f ca="1">VLOOKUP($D177,Monthly!$B$1:$H$685,7,FALSE)</f>
        <v>1158303</v>
      </c>
      <c r="F177" s="25">
        <f ca="1">VLOOKUP($D177,Monthly!$B$1:$I$685,8,FALSE)</f>
        <v>162938</v>
      </c>
      <c r="G177" s="11">
        <f ca="1">IF($C177="Win",IF($E177&gt;Summary!$B$6,1,""),(IF($C177="Spr",IF($E177&gt;Summary!$B$7,1,""),(IF($C177="Sum",IF($E177&gt;Summary!$B$8,1,""),(IF($C177="Fall",IF($E177&gt;Summary!$B$9,1,""),"")))))))</f>
        <v>1</v>
      </c>
      <c r="H177" s="13">
        <f ca="1">IF($C177="Win",IF($F177&gt;Summary!$C$6,1,""),(IF($C177="Spr",IF($F177&gt;Summary!$C$7,1,""),(IF($C177="Sum",IF($F177&gt;Summary!$C$8,1,""),(IF($C177="Fall",IF($F177&gt;Summary!$C$9,1,""),"")))))))</f>
        <v>1</v>
      </c>
      <c r="I177" s="13">
        <f t="shared" ca="1" si="35"/>
        <v>1</v>
      </c>
      <c r="J177" s="13">
        <f t="shared" ca="1" si="36"/>
        <v>1</v>
      </c>
      <c r="K177" s="13" t="str">
        <f t="shared" si="37"/>
        <v/>
      </c>
      <c r="L177" s="13" t="str">
        <f t="shared" si="38"/>
        <v/>
      </c>
      <c r="M177" s="33" t="str">
        <f t="shared" si="39"/>
        <v/>
      </c>
      <c r="N177" s="13">
        <f ca="1">IF($C177="Win",IF($E177&gt;Summary!$H$6,1,""),(IF($C177="Spr",IF($E177&gt;Summary!$H$7,1,""),(IF($C177="Sum",IF($E177&gt;Summary!$H$8,1,""),(IF($C177="Fall",IF($E177&gt;Summary!$H$9,1,""),"")))))))</f>
        <v>1</v>
      </c>
      <c r="O177" s="13">
        <f ca="1">IF($C177="Win",IF($F177&gt;Summary!$I$6,1,""),(IF($C177="Spr",IF($F177&gt;Summary!$I$7,1,""),(IF($C177="Sum",IF($F177&gt;Summary!$I$8,1,""),(IF($C177="Fall",IF($F177&gt;Summary!$I$9,1,""),"")))))))</f>
        <v>1</v>
      </c>
      <c r="P177" s="13">
        <f t="shared" ca="1" si="34"/>
        <v>1</v>
      </c>
      <c r="Q177" s="13">
        <f t="shared" ca="1" si="40"/>
        <v>1</v>
      </c>
      <c r="R177" s="13" t="str">
        <f t="shared" si="41"/>
        <v/>
      </c>
      <c r="S177" s="13" t="str">
        <f t="shared" si="42"/>
        <v/>
      </c>
      <c r="T177" s="33" t="str">
        <f t="shared" si="43"/>
        <v/>
      </c>
      <c r="U177" s="11">
        <f ca="1">IF($C177="Win",IF($E177&gt;Summary!$N$6,1,""),(IF($C177="Spr",IF($E177&gt;Summary!$N$7,1,""),(IF($C177="Sum",IF($E177&gt;Summary!$N$8,1,""),(IF($C177="Fall",IF($E177&gt;Summary!$N$9,1,""),"")))))))</f>
        <v>1</v>
      </c>
      <c r="V177" s="13">
        <f ca="1">IF($C177="Win",IF($F177&gt;Summary!$O$6,1,""),(IF($C177="Spr",IF($F177&gt;Summary!$O$7,1,""),(IF($C177="Sum",IF($F177&gt;Summary!$O$8,1,""),(IF($C177="Fall",IF($F177&gt;Summary!$O$9,1,""),"")))))))</f>
        <v>1</v>
      </c>
      <c r="W177" s="13">
        <f t="shared" ca="1" si="44"/>
        <v>1</v>
      </c>
      <c r="X177" s="13">
        <f t="shared" ca="1" si="45"/>
        <v>1</v>
      </c>
      <c r="Y177" s="13" t="str">
        <f t="shared" si="46"/>
        <v/>
      </c>
      <c r="Z177" s="13" t="str">
        <f t="shared" si="47"/>
        <v/>
      </c>
      <c r="AA177" s="33" t="str">
        <f t="shared" si="48"/>
        <v/>
      </c>
    </row>
    <row r="178" spans="1:27" x14ac:dyDescent="0.3">
      <c r="A178" s="22">
        <v>1983</v>
      </c>
      <c r="B178">
        <v>5</v>
      </c>
      <c r="C178" s="1" t="s">
        <v>17</v>
      </c>
      <c r="D178" t="str">
        <f t="shared" si="33"/>
        <v>19835Spr</v>
      </c>
      <c r="E178" s="25">
        <f ca="1">VLOOKUP($D178,Monthly!$B$1:$H$685,7,FALSE)</f>
        <v>1575871</v>
      </c>
      <c r="F178" s="25">
        <f ca="1">VLOOKUP($D178,Monthly!$B$1:$I$685,8,FALSE)</f>
        <v>42849</v>
      </c>
      <c r="G178" s="11">
        <f ca="1">IF($C178="Win",IF($E178&gt;Summary!$B$6,1,""),(IF($C178="Spr",IF($E178&gt;Summary!$B$7,1,""),(IF($C178="Sum",IF($E178&gt;Summary!$B$8,1,""),(IF($C178="Fall",IF($E178&gt;Summary!$B$9,1,""),"")))))))</f>
        <v>1</v>
      </c>
      <c r="H178" s="13">
        <f ca="1">IF($C178="Win",IF($F178&gt;Summary!$C$6,1,""),(IF($C178="Spr",IF($F178&gt;Summary!$C$7,1,""),(IF($C178="Sum",IF($F178&gt;Summary!$C$8,1,""),(IF($C178="Fall",IF($F178&gt;Summary!$C$9,1,""),"")))))))</f>
        <v>1</v>
      </c>
      <c r="I178" s="13">
        <f t="shared" ca="1" si="35"/>
        <v>1</v>
      </c>
      <c r="J178" s="13" t="str">
        <f t="shared" si="36"/>
        <v/>
      </c>
      <c r="K178" s="13">
        <f t="shared" ca="1" si="37"/>
        <v>1</v>
      </c>
      <c r="L178" s="13" t="str">
        <f t="shared" si="38"/>
        <v/>
      </c>
      <c r="M178" s="33" t="str">
        <f t="shared" si="39"/>
        <v/>
      </c>
      <c r="N178" s="13">
        <f ca="1">IF($C178="Win",IF($E178&gt;Summary!$H$6,1,""),(IF($C178="Spr",IF($E178&gt;Summary!$H$7,1,""),(IF($C178="Sum",IF($E178&gt;Summary!$H$8,1,""),(IF($C178="Fall",IF($E178&gt;Summary!$H$9,1,""),"")))))))</f>
        <v>1</v>
      </c>
      <c r="O178" s="13">
        <f ca="1">IF($C178="Win",IF($F178&gt;Summary!$I$6,1,""),(IF($C178="Spr",IF($F178&gt;Summary!$I$7,1,""),(IF($C178="Sum",IF($F178&gt;Summary!$I$8,1,""),(IF($C178="Fall",IF($F178&gt;Summary!$I$9,1,""),"")))))))</f>
        <v>1</v>
      </c>
      <c r="P178" s="13">
        <f t="shared" ca="1" si="34"/>
        <v>1</v>
      </c>
      <c r="Q178" s="13" t="str">
        <f t="shared" si="40"/>
        <v/>
      </c>
      <c r="R178" s="13">
        <f t="shared" ca="1" si="41"/>
        <v>1</v>
      </c>
      <c r="S178" s="13" t="str">
        <f t="shared" si="42"/>
        <v/>
      </c>
      <c r="T178" s="33" t="str">
        <f t="shared" si="43"/>
        <v/>
      </c>
      <c r="U178" s="11">
        <f ca="1">IF($C178="Win",IF($E178&gt;Summary!$N$6,1,""),(IF($C178="Spr",IF($E178&gt;Summary!$N$7,1,""),(IF($C178="Sum",IF($E178&gt;Summary!$N$8,1,""),(IF($C178="Fall",IF($E178&gt;Summary!$N$9,1,""),"")))))))</f>
        <v>1</v>
      </c>
      <c r="V178" s="13">
        <f ca="1">IF($C178="Win",IF($F178&gt;Summary!$O$6,1,""),(IF($C178="Spr",IF($F178&gt;Summary!$O$7,1,""),(IF($C178="Sum",IF($F178&gt;Summary!$O$8,1,""),(IF($C178="Fall",IF($F178&gt;Summary!$O$9,1,""),"")))))))</f>
        <v>1</v>
      </c>
      <c r="W178" s="13">
        <f t="shared" ca="1" si="44"/>
        <v>1</v>
      </c>
      <c r="X178" s="13" t="str">
        <f t="shared" si="45"/>
        <v/>
      </c>
      <c r="Y178" s="13">
        <f t="shared" ca="1" si="46"/>
        <v>1</v>
      </c>
      <c r="Z178" s="13" t="str">
        <f t="shared" si="47"/>
        <v/>
      </c>
      <c r="AA178" s="33" t="str">
        <f t="shared" si="48"/>
        <v/>
      </c>
    </row>
    <row r="179" spans="1:27" x14ac:dyDescent="0.3">
      <c r="A179" s="22">
        <v>1983</v>
      </c>
      <c r="B179">
        <v>8</v>
      </c>
      <c r="C179" s="28" t="s">
        <v>18</v>
      </c>
      <c r="D179" t="str">
        <f t="shared" si="33"/>
        <v>19838Sum</v>
      </c>
      <c r="E179" s="25">
        <f ca="1">VLOOKUP($D179,Monthly!$B$1:$H$685,7,FALSE)</f>
        <v>313989</v>
      </c>
      <c r="F179" s="25">
        <f ca="1">VLOOKUP($D179,Monthly!$B$1:$I$685,8,FALSE)</f>
        <v>41177</v>
      </c>
      <c r="G179" s="11">
        <f ca="1">IF($C179="Win",IF($E179&gt;Summary!$B$6,1,""),(IF($C179="Spr",IF($E179&gt;Summary!$B$7,1,""),(IF($C179="Sum",IF($E179&gt;Summary!$B$8,1,""),(IF($C179="Fall",IF($E179&gt;Summary!$B$9,1,""),"")))))))</f>
        <v>1</v>
      </c>
      <c r="H179" s="13">
        <f ca="1">IF($C179="Win",IF($F179&gt;Summary!$C$6,1,""),(IF($C179="Spr",IF($F179&gt;Summary!$C$7,1,""),(IF($C179="Sum",IF($F179&gt;Summary!$C$8,1,""),(IF($C179="Fall",IF($F179&gt;Summary!$C$9,1,""),"")))))))</f>
        <v>1</v>
      </c>
      <c r="I179" s="13">
        <f t="shared" ca="1" si="35"/>
        <v>1</v>
      </c>
      <c r="J179" s="13" t="str">
        <f t="shared" si="36"/>
        <v/>
      </c>
      <c r="K179" s="13" t="str">
        <f t="shared" si="37"/>
        <v/>
      </c>
      <c r="L179" s="13">
        <f t="shared" ca="1" si="38"/>
        <v>1</v>
      </c>
      <c r="M179" s="33" t="str">
        <f t="shared" si="39"/>
        <v/>
      </c>
      <c r="N179" s="13">
        <f ca="1">IF($C179="Win",IF($E179&gt;Summary!$H$6,1,""),(IF($C179="Spr",IF($E179&gt;Summary!$H$7,1,""),(IF($C179="Sum",IF($E179&gt;Summary!$H$8,1,""),(IF($C179="Fall",IF($E179&gt;Summary!$H$9,1,""),"")))))))</f>
        <v>1</v>
      </c>
      <c r="O179" s="13">
        <f ca="1">IF($C179="Win",IF($F179&gt;Summary!$I$6,1,""),(IF($C179="Spr",IF($F179&gt;Summary!$I$7,1,""),(IF($C179="Sum",IF($F179&gt;Summary!$I$8,1,""),(IF($C179="Fall",IF($F179&gt;Summary!$I$9,1,""),"")))))))</f>
        <v>1</v>
      </c>
      <c r="P179" s="13">
        <f t="shared" ca="1" si="34"/>
        <v>1</v>
      </c>
      <c r="Q179" s="13" t="str">
        <f t="shared" si="40"/>
        <v/>
      </c>
      <c r="R179" s="13" t="str">
        <f t="shared" si="41"/>
        <v/>
      </c>
      <c r="S179" s="13">
        <f t="shared" ca="1" si="42"/>
        <v>1</v>
      </c>
      <c r="T179" s="33" t="str">
        <f t="shared" si="43"/>
        <v/>
      </c>
      <c r="U179" s="11">
        <f ca="1">IF($C179="Win",IF($E179&gt;Summary!$N$6,1,""),(IF($C179="Spr",IF($E179&gt;Summary!$N$7,1,""),(IF($C179="Sum",IF($E179&gt;Summary!$N$8,1,""),(IF($C179="Fall",IF($E179&gt;Summary!$N$9,1,""),"")))))))</f>
        <v>1</v>
      </c>
      <c r="V179" s="13">
        <f ca="1">IF($C179="Win",IF($F179&gt;Summary!$O$6,1,""),(IF($C179="Spr",IF($F179&gt;Summary!$O$7,1,""),(IF($C179="Sum",IF($F179&gt;Summary!$O$8,1,""),(IF($C179="Fall",IF($F179&gt;Summary!$O$9,1,""),"")))))))</f>
        <v>1</v>
      </c>
      <c r="W179" s="13">
        <f t="shared" ca="1" si="44"/>
        <v>1</v>
      </c>
      <c r="X179" s="13" t="str">
        <f t="shared" si="45"/>
        <v/>
      </c>
      <c r="Y179" s="13" t="str">
        <f t="shared" si="46"/>
        <v/>
      </c>
      <c r="Z179" s="13">
        <f t="shared" ca="1" si="47"/>
        <v>1</v>
      </c>
      <c r="AA179" s="33" t="str">
        <f t="shared" si="48"/>
        <v/>
      </c>
    </row>
    <row r="180" spans="1:27" x14ac:dyDescent="0.3">
      <c r="A180" s="23">
        <v>1983</v>
      </c>
      <c r="B180">
        <v>11</v>
      </c>
      <c r="C180" s="28" t="s">
        <v>6</v>
      </c>
      <c r="D180" t="str">
        <f t="shared" si="33"/>
        <v>198311Fall</v>
      </c>
      <c r="E180" s="25">
        <f ca="1">VLOOKUP($D180,Monthly!$B$1:$H$685,7,FALSE)</f>
        <v>38909</v>
      </c>
      <c r="F180" s="25">
        <f ca="1">VLOOKUP($D180,Monthly!$B$1:$I$685,8,FALSE)</f>
        <v>293</v>
      </c>
      <c r="G180" s="11">
        <f ca="1">IF($C180="Win",IF($E180&gt;Summary!$B$6,1,""),(IF($C180="Spr",IF($E180&gt;Summary!$B$7,1,""),(IF($C180="Sum",IF($E180&gt;Summary!$B$8,1,""),(IF($C180="Fall",IF($E180&gt;Summary!$B$9,1,""),"")))))))</f>
        <v>1</v>
      </c>
      <c r="H180" s="13">
        <f ca="1">IF($C180="Win",IF($F180&gt;Summary!$C$6,1,""),(IF($C180="Spr",IF($F180&gt;Summary!$C$7,1,""),(IF($C180="Sum",IF($F180&gt;Summary!$C$8,1,""),(IF($C180="Fall",IF($F180&gt;Summary!$C$9,1,""),"")))))))</f>
        <v>1</v>
      </c>
      <c r="I180" s="13">
        <f t="shared" ca="1" si="35"/>
        <v>1</v>
      </c>
      <c r="J180" s="13" t="str">
        <f t="shared" si="36"/>
        <v/>
      </c>
      <c r="K180" s="13" t="str">
        <f t="shared" si="37"/>
        <v/>
      </c>
      <c r="L180" s="13" t="str">
        <f t="shared" si="38"/>
        <v/>
      </c>
      <c r="M180" s="33">
        <f t="shared" ca="1" si="39"/>
        <v>1</v>
      </c>
      <c r="N180" s="13">
        <f ca="1">IF($C180="Win",IF($E180&gt;Summary!$H$6,1,""),(IF($C180="Spr",IF($E180&gt;Summary!$H$7,1,""),(IF($C180="Sum",IF($E180&gt;Summary!$H$8,1,""),(IF($C180="Fall",IF($E180&gt;Summary!$H$9,1,""),"")))))))</f>
        <v>1</v>
      </c>
      <c r="O180" s="13">
        <f ca="1">IF($C180="Win",IF($F180&gt;Summary!$I$6,1,""),(IF($C180="Spr",IF($F180&gt;Summary!$I$7,1,""),(IF($C180="Sum",IF($F180&gt;Summary!$I$8,1,""),(IF($C180="Fall",IF($F180&gt;Summary!$I$9,1,""),"")))))))</f>
        <v>1</v>
      </c>
      <c r="P180" s="13">
        <f t="shared" ca="1" si="34"/>
        <v>1</v>
      </c>
      <c r="Q180" s="13" t="str">
        <f t="shared" si="40"/>
        <v/>
      </c>
      <c r="R180" s="13" t="str">
        <f t="shared" si="41"/>
        <v/>
      </c>
      <c r="S180" s="13" t="str">
        <f t="shared" si="42"/>
        <v/>
      </c>
      <c r="T180" s="33">
        <f t="shared" ca="1" si="43"/>
        <v>1</v>
      </c>
      <c r="U180" s="11">
        <f ca="1">IF($C180="Win",IF($E180&gt;Summary!$N$6,1,""),(IF($C180="Spr",IF($E180&gt;Summary!$N$7,1,""),(IF($C180="Sum",IF($E180&gt;Summary!$N$8,1,""),(IF($C180="Fall",IF($E180&gt;Summary!$N$9,1,""),"")))))))</f>
        <v>1</v>
      </c>
      <c r="V180" s="13">
        <f ca="1">IF($C180="Win",IF($F180&gt;Summary!$O$6,1,""),(IF($C180="Spr",IF($F180&gt;Summary!$O$7,1,""),(IF($C180="Sum",IF($F180&gt;Summary!$O$8,1,""),(IF($C180="Fall",IF($F180&gt;Summary!$O$9,1,""),"")))))))</f>
        <v>1</v>
      </c>
      <c r="W180" s="13">
        <f t="shared" ca="1" si="44"/>
        <v>1</v>
      </c>
      <c r="X180" s="13" t="str">
        <f t="shared" si="45"/>
        <v/>
      </c>
      <c r="Y180" s="13" t="str">
        <f t="shared" si="46"/>
        <v/>
      </c>
      <c r="Z180" s="13" t="str">
        <f t="shared" si="47"/>
        <v/>
      </c>
      <c r="AA180" s="33">
        <f t="shared" ca="1" si="48"/>
        <v>1</v>
      </c>
    </row>
    <row r="181" spans="1:27" x14ac:dyDescent="0.3">
      <c r="A181" s="22">
        <v>1984</v>
      </c>
      <c r="B181">
        <v>2</v>
      </c>
      <c r="C181" s="1" t="s">
        <v>16</v>
      </c>
      <c r="D181" t="str">
        <f t="shared" si="33"/>
        <v>19842Win</v>
      </c>
      <c r="E181" s="25">
        <f ca="1">VLOOKUP($D181,Monthly!$B$1:$H$685,7,FALSE)</f>
        <v>367390</v>
      </c>
      <c r="F181" s="25">
        <f ca="1">VLOOKUP($D181,Monthly!$B$1:$I$685,8,FALSE)</f>
        <v>96825</v>
      </c>
      <c r="G181" s="11">
        <f ca="1">IF($C181="Win",IF($E181&gt;Summary!$B$6,1,""),(IF($C181="Spr",IF($E181&gt;Summary!$B$7,1,""),(IF($C181="Sum",IF($E181&gt;Summary!$B$8,1,""),(IF($C181="Fall",IF($E181&gt;Summary!$B$9,1,""),"")))))))</f>
        <v>1</v>
      </c>
      <c r="H181" s="13">
        <f ca="1">IF($C181="Win",IF($F181&gt;Summary!$C$6,1,""),(IF($C181="Spr",IF($F181&gt;Summary!$C$7,1,""),(IF($C181="Sum",IF($F181&gt;Summary!$C$8,1,""),(IF($C181="Fall",IF($F181&gt;Summary!$C$9,1,""),"")))))))</f>
        <v>1</v>
      </c>
      <c r="I181" s="13">
        <f t="shared" ca="1" si="35"/>
        <v>1</v>
      </c>
      <c r="J181" s="13">
        <f t="shared" ca="1" si="36"/>
        <v>1</v>
      </c>
      <c r="K181" s="13" t="str">
        <f t="shared" si="37"/>
        <v/>
      </c>
      <c r="L181" s="13" t="str">
        <f t="shared" si="38"/>
        <v/>
      </c>
      <c r="M181" s="33" t="str">
        <f t="shared" si="39"/>
        <v/>
      </c>
      <c r="N181" s="13">
        <f ca="1">IF($C181="Win",IF($E181&gt;Summary!$H$6,1,""),(IF($C181="Spr",IF($E181&gt;Summary!$H$7,1,""),(IF($C181="Sum",IF($E181&gt;Summary!$H$8,1,""),(IF($C181="Fall",IF($E181&gt;Summary!$H$9,1,""),"")))))))</f>
        <v>1</v>
      </c>
      <c r="O181" s="13">
        <f ca="1">IF($C181="Win",IF($F181&gt;Summary!$I$6,1,""),(IF($C181="Spr",IF($F181&gt;Summary!$I$7,1,""),(IF($C181="Sum",IF($F181&gt;Summary!$I$8,1,""),(IF($C181="Fall",IF($F181&gt;Summary!$I$9,1,""),"")))))))</f>
        <v>1</v>
      </c>
      <c r="P181" s="13">
        <f t="shared" ca="1" si="34"/>
        <v>1</v>
      </c>
      <c r="Q181" s="13">
        <f t="shared" ca="1" si="40"/>
        <v>1</v>
      </c>
      <c r="R181" s="13" t="str">
        <f t="shared" si="41"/>
        <v/>
      </c>
      <c r="S181" s="13" t="str">
        <f t="shared" si="42"/>
        <v/>
      </c>
      <c r="T181" s="33" t="str">
        <f t="shared" si="43"/>
        <v/>
      </c>
      <c r="U181" s="11" t="str">
        <f ca="1">IF($C181="Win",IF($E181&gt;Summary!$N$6,1,""),(IF($C181="Spr",IF($E181&gt;Summary!$N$7,1,""),(IF($C181="Sum",IF($E181&gt;Summary!$N$8,1,""),(IF($C181="Fall",IF($E181&gt;Summary!$N$9,1,""),"")))))))</f>
        <v/>
      </c>
      <c r="V181" s="13">
        <f ca="1">IF($C181="Win",IF($F181&gt;Summary!$O$6,1,""),(IF($C181="Spr",IF($F181&gt;Summary!$O$7,1,""),(IF($C181="Sum",IF($F181&gt;Summary!$O$8,1,""),(IF($C181="Fall",IF($F181&gt;Summary!$O$9,1,""),"")))))))</f>
        <v>1</v>
      </c>
      <c r="W181" s="13" t="str">
        <f t="shared" ca="1" si="44"/>
        <v/>
      </c>
      <c r="X181" s="13" t="str">
        <f t="shared" ca="1" si="45"/>
        <v/>
      </c>
      <c r="Y181" s="13" t="str">
        <f t="shared" si="46"/>
        <v/>
      </c>
      <c r="Z181" s="13" t="str">
        <f t="shared" si="47"/>
        <v/>
      </c>
      <c r="AA181" s="33" t="str">
        <f t="shared" si="48"/>
        <v/>
      </c>
    </row>
    <row r="182" spans="1:27" x14ac:dyDescent="0.3">
      <c r="A182" s="22">
        <v>1984</v>
      </c>
      <c r="B182">
        <v>5</v>
      </c>
      <c r="C182" s="1" t="s">
        <v>17</v>
      </c>
      <c r="D182" t="str">
        <f t="shared" si="33"/>
        <v>19845Spr</v>
      </c>
      <c r="E182" s="25">
        <f ca="1">VLOOKUP($D182,Monthly!$B$1:$H$685,7,FALSE)</f>
        <v>548219</v>
      </c>
      <c r="F182" s="25">
        <f ca="1">VLOOKUP($D182,Monthly!$B$1:$I$685,8,FALSE)</f>
        <v>52685</v>
      </c>
      <c r="G182" s="11">
        <f ca="1">IF($C182="Win",IF($E182&gt;Summary!$B$6,1,""),(IF($C182="Spr",IF($E182&gt;Summary!$B$7,1,""),(IF($C182="Sum",IF($E182&gt;Summary!$B$8,1,""),(IF($C182="Fall",IF($E182&gt;Summary!$B$9,1,""),"")))))))</f>
        <v>1</v>
      </c>
      <c r="H182" s="13">
        <f ca="1">IF($C182="Win",IF($F182&gt;Summary!$C$6,1,""),(IF($C182="Spr",IF($F182&gt;Summary!$C$7,1,""),(IF($C182="Sum",IF($F182&gt;Summary!$C$8,1,""),(IF($C182="Fall",IF($F182&gt;Summary!$C$9,1,""),"")))))))</f>
        <v>1</v>
      </c>
      <c r="I182" s="13">
        <f t="shared" ca="1" si="35"/>
        <v>1</v>
      </c>
      <c r="J182" s="13" t="str">
        <f t="shared" si="36"/>
        <v/>
      </c>
      <c r="K182" s="13">
        <f t="shared" ca="1" si="37"/>
        <v>1</v>
      </c>
      <c r="L182" s="13" t="str">
        <f t="shared" si="38"/>
        <v/>
      </c>
      <c r="M182" s="33" t="str">
        <f t="shared" si="39"/>
        <v/>
      </c>
      <c r="N182" s="13" t="str">
        <f ca="1">IF($C182="Win",IF($E182&gt;Summary!$H$6,1,""),(IF($C182="Spr",IF($E182&gt;Summary!$H$7,1,""),(IF($C182="Sum",IF($E182&gt;Summary!$H$8,1,""),(IF($C182="Fall",IF($E182&gt;Summary!$H$9,1,""),"")))))))</f>
        <v/>
      </c>
      <c r="O182" s="13">
        <f ca="1">IF($C182="Win",IF($F182&gt;Summary!$I$6,1,""),(IF($C182="Spr",IF($F182&gt;Summary!$I$7,1,""),(IF($C182="Sum",IF($F182&gt;Summary!$I$8,1,""),(IF($C182="Fall",IF($F182&gt;Summary!$I$9,1,""),"")))))))</f>
        <v>1</v>
      </c>
      <c r="P182" s="13" t="str">
        <f t="shared" ca="1" si="34"/>
        <v/>
      </c>
      <c r="Q182" s="13" t="str">
        <f t="shared" si="40"/>
        <v/>
      </c>
      <c r="R182" s="13" t="str">
        <f t="shared" ca="1" si="41"/>
        <v/>
      </c>
      <c r="S182" s="13" t="str">
        <f t="shared" si="42"/>
        <v/>
      </c>
      <c r="T182" s="33" t="str">
        <f t="shared" si="43"/>
        <v/>
      </c>
      <c r="U182" s="11" t="str">
        <f ca="1">IF($C182="Win",IF($E182&gt;Summary!$N$6,1,""),(IF($C182="Spr",IF($E182&gt;Summary!$N$7,1,""),(IF($C182="Sum",IF($E182&gt;Summary!$N$8,1,""),(IF($C182="Fall",IF($E182&gt;Summary!$N$9,1,""),"")))))))</f>
        <v/>
      </c>
      <c r="V182" s="13">
        <f ca="1">IF($C182="Win",IF($F182&gt;Summary!$O$6,1,""),(IF($C182="Spr",IF($F182&gt;Summary!$O$7,1,""),(IF($C182="Sum",IF($F182&gt;Summary!$O$8,1,""),(IF($C182="Fall",IF($F182&gt;Summary!$O$9,1,""),"")))))))</f>
        <v>1</v>
      </c>
      <c r="W182" s="13" t="str">
        <f t="shared" ca="1" si="44"/>
        <v/>
      </c>
      <c r="X182" s="13" t="str">
        <f t="shared" si="45"/>
        <v/>
      </c>
      <c r="Y182" s="13" t="str">
        <f t="shared" ca="1" si="46"/>
        <v/>
      </c>
      <c r="Z182" s="13" t="str">
        <f t="shared" si="47"/>
        <v/>
      </c>
      <c r="AA182" s="33" t="str">
        <f t="shared" si="48"/>
        <v/>
      </c>
    </row>
    <row r="183" spans="1:27" x14ac:dyDescent="0.3">
      <c r="A183" s="22">
        <v>1984</v>
      </c>
      <c r="B183">
        <v>8</v>
      </c>
      <c r="C183" s="28" t="s">
        <v>18</v>
      </c>
      <c r="D183" t="str">
        <f t="shared" si="33"/>
        <v>19848Sum</v>
      </c>
      <c r="E183" s="25">
        <f ca="1">VLOOKUP($D183,Monthly!$B$1:$H$685,7,FALSE)</f>
        <v>2603</v>
      </c>
      <c r="F183" s="25">
        <f ca="1">VLOOKUP($D183,Monthly!$B$1:$I$685,8,FALSE)</f>
        <v>653</v>
      </c>
      <c r="G183" s="11" t="str">
        <f ca="1">IF($C183="Win",IF($E183&gt;Summary!$B$6,1,""),(IF($C183="Spr",IF($E183&gt;Summary!$B$7,1,""),(IF($C183="Sum",IF($E183&gt;Summary!$B$8,1,""),(IF($C183="Fall",IF($E183&gt;Summary!$B$9,1,""),"")))))))</f>
        <v/>
      </c>
      <c r="H183" s="13">
        <f ca="1">IF($C183="Win",IF($F183&gt;Summary!$C$6,1,""),(IF($C183="Spr",IF($F183&gt;Summary!$C$7,1,""),(IF($C183="Sum",IF($F183&gt;Summary!$C$8,1,""),(IF($C183="Fall",IF($F183&gt;Summary!$C$9,1,""),"")))))))</f>
        <v>1</v>
      </c>
      <c r="I183" s="13" t="str">
        <f t="shared" ca="1" si="35"/>
        <v/>
      </c>
      <c r="J183" s="13" t="str">
        <f t="shared" si="36"/>
        <v/>
      </c>
      <c r="K183" s="13" t="str">
        <f t="shared" si="37"/>
        <v/>
      </c>
      <c r="L183" s="13" t="str">
        <f t="shared" ca="1" si="38"/>
        <v/>
      </c>
      <c r="M183" s="33" t="str">
        <f t="shared" si="39"/>
        <v/>
      </c>
      <c r="N183" s="13" t="str">
        <f ca="1">IF($C183="Win",IF($E183&gt;Summary!$H$6,1,""),(IF($C183="Spr",IF($E183&gt;Summary!$H$7,1,""),(IF($C183="Sum",IF($E183&gt;Summary!$H$8,1,""),(IF($C183="Fall",IF($E183&gt;Summary!$H$9,1,""),"")))))))</f>
        <v/>
      </c>
      <c r="O183" s="13">
        <f ca="1">IF($C183="Win",IF($F183&gt;Summary!$I$6,1,""),(IF($C183="Spr",IF($F183&gt;Summary!$I$7,1,""),(IF($C183="Sum",IF($F183&gt;Summary!$I$8,1,""),(IF($C183="Fall",IF($F183&gt;Summary!$I$9,1,""),"")))))))</f>
        <v>1</v>
      </c>
      <c r="P183" s="13" t="str">
        <f t="shared" ca="1" si="34"/>
        <v/>
      </c>
      <c r="Q183" s="13" t="str">
        <f t="shared" si="40"/>
        <v/>
      </c>
      <c r="R183" s="13" t="str">
        <f t="shared" si="41"/>
        <v/>
      </c>
      <c r="S183" s="13" t="str">
        <f t="shared" ca="1" si="42"/>
        <v/>
      </c>
      <c r="T183" s="33" t="str">
        <f t="shared" si="43"/>
        <v/>
      </c>
      <c r="U183" s="11" t="str">
        <f ca="1">IF($C183="Win",IF($E183&gt;Summary!$N$6,1,""),(IF($C183="Spr",IF($E183&gt;Summary!$N$7,1,""),(IF($C183="Sum",IF($E183&gt;Summary!$N$8,1,""),(IF($C183="Fall",IF($E183&gt;Summary!$N$9,1,""),"")))))))</f>
        <v/>
      </c>
      <c r="V183" s="13">
        <f ca="1">IF($C183="Win",IF($F183&gt;Summary!$O$6,1,""),(IF($C183="Spr",IF($F183&gt;Summary!$O$7,1,""),(IF($C183="Sum",IF($F183&gt;Summary!$O$8,1,""),(IF($C183="Fall",IF($F183&gt;Summary!$O$9,1,""),"")))))))</f>
        <v>1</v>
      </c>
      <c r="W183" s="13" t="str">
        <f t="shared" ca="1" si="44"/>
        <v/>
      </c>
      <c r="X183" s="13" t="str">
        <f t="shared" si="45"/>
        <v/>
      </c>
      <c r="Y183" s="13" t="str">
        <f t="shared" si="46"/>
        <v/>
      </c>
      <c r="Z183" s="13" t="str">
        <f t="shared" ca="1" si="47"/>
        <v/>
      </c>
      <c r="AA183" s="33" t="str">
        <f t="shared" si="48"/>
        <v/>
      </c>
    </row>
    <row r="184" spans="1:27" x14ac:dyDescent="0.3">
      <c r="A184" s="23">
        <v>1984</v>
      </c>
      <c r="B184">
        <v>11</v>
      </c>
      <c r="C184" s="28" t="s">
        <v>6</v>
      </c>
      <c r="D184" t="str">
        <f t="shared" si="33"/>
        <v>198411Fall</v>
      </c>
      <c r="E184" s="25">
        <f ca="1">VLOOKUP($D184,Monthly!$B$1:$H$685,7,FALSE)</f>
        <v>560079</v>
      </c>
      <c r="F184" s="25">
        <f ca="1">VLOOKUP($D184,Monthly!$B$1:$I$685,8,FALSE)</f>
        <v>416</v>
      </c>
      <c r="G184" s="11">
        <f ca="1">IF($C184="Win",IF($E184&gt;Summary!$B$6,1,""),(IF($C184="Spr",IF($E184&gt;Summary!$B$7,1,""),(IF($C184="Sum",IF($E184&gt;Summary!$B$8,1,""),(IF($C184="Fall",IF($E184&gt;Summary!$B$9,1,""),"")))))))</f>
        <v>1</v>
      </c>
      <c r="H184" s="13">
        <f ca="1">IF($C184="Win",IF($F184&gt;Summary!$C$6,1,""),(IF($C184="Spr",IF($F184&gt;Summary!$C$7,1,""),(IF($C184="Sum",IF($F184&gt;Summary!$C$8,1,""),(IF($C184="Fall",IF($F184&gt;Summary!$C$9,1,""),"")))))))</f>
        <v>1</v>
      </c>
      <c r="I184" s="13">
        <f t="shared" ca="1" si="35"/>
        <v>1</v>
      </c>
      <c r="J184" s="13" t="str">
        <f t="shared" si="36"/>
        <v/>
      </c>
      <c r="K184" s="13" t="str">
        <f t="shared" si="37"/>
        <v/>
      </c>
      <c r="L184" s="13" t="str">
        <f t="shared" si="38"/>
        <v/>
      </c>
      <c r="M184" s="33">
        <f t="shared" ca="1" si="39"/>
        <v>1</v>
      </c>
      <c r="N184" s="13">
        <f ca="1">IF($C184="Win",IF($E184&gt;Summary!$H$6,1,""),(IF($C184="Spr",IF($E184&gt;Summary!$H$7,1,""),(IF($C184="Sum",IF($E184&gt;Summary!$H$8,1,""),(IF($C184="Fall",IF($E184&gt;Summary!$H$9,1,""),"")))))))</f>
        <v>1</v>
      </c>
      <c r="O184" s="13">
        <f ca="1">IF($C184="Win",IF($F184&gt;Summary!$I$6,1,""),(IF($C184="Spr",IF($F184&gt;Summary!$I$7,1,""),(IF($C184="Sum",IF($F184&gt;Summary!$I$8,1,""),(IF($C184="Fall",IF($F184&gt;Summary!$I$9,1,""),"")))))))</f>
        <v>1</v>
      </c>
      <c r="P184" s="13">
        <f t="shared" ca="1" si="34"/>
        <v>1</v>
      </c>
      <c r="Q184" s="13" t="str">
        <f t="shared" si="40"/>
        <v/>
      </c>
      <c r="R184" s="13" t="str">
        <f t="shared" si="41"/>
        <v/>
      </c>
      <c r="S184" s="13" t="str">
        <f t="shared" si="42"/>
        <v/>
      </c>
      <c r="T184" s="33">
        <f t="shared" ca="1" si="43"/>
        <v>1</v>
      </c>
      <c r="U184" s="11">
        <f ca="1">IF($C184="Win",IF($E184&gt;Summary!$N$6,1,""),(IF($C184="Spr",IF($E184&gt;Summary!$N$7,1,""),(IF($C184="Sum",IF($E184&gt;Summary!$N$8,1,""),(IF($C184="Fall",IF($E184&gt;Summary!$N$9,1,""),"")))))))</f>
        <v>1</v>
      </c>
      <c r="V184" s="13">
        <f ca="1">IF($C184="Win",IF($F184&gt;Summary!$O$6,1,""),(IF($C184="Spr",IF($F184&gt;Summary!$O$7,1,""),(IF($C184="Sum",IF($F184&gt;Summary!$O$8,1,""),(IF($C184="Fall",IF($F184&gt;Summary!$O$9,1,""),"")))))))</f>
        <v>1</v>
      </c>
      <c r="W184" s="13">
        <f t="shared" ca="1" si="44"/>
        <v>1</v>
      </c>
      <c r="X184" s="13" t="str">
        <f t="shared" si="45"/>
        <v/>
      </c>
      <c r="Y184" s="13" t="str">
        <f t="shared" si="46"/>
        <v/>
      </c>
      <c r="Z184" s="13" t="str">
        <f t="shared" si="47"/>
        <v/>
      </c>
      <c r="AA184" s="33">
        <f t="shared" ca="1" si="48"/>
        <v>1</v>
      </c>
    </row>
    <row r="185" spans="1:27" x14ac:dyDescent="0.3">
      <c r="A185" s="22">
        <v>1985</v>
      </c>
      <c r="B185">
        <v>2</v>
      </c>
      <c r="C185" s="1" t="s">
        <v>16</v>
      </c>
      <c r="D185" t="str">
        <f t="shared" si="33"/>
        <v>19852Win</v>
      </c>
      <c r="E185" s="25">
        <f ca="1">VLOOKUP($D185,Monthly!$B$1:$H$685,7,FALSE)</f>
        <v>1318575</v>
      </c>
      <c r="F185" s="25">
        <f ca="1">VLOOKUP($D185,Monthly!$B$1:$I$685,8,FALSE)</f>
        <v>370337</v>
      </c>
      <c r="G185" s="11">
        <f ca="1">IF($C185="Win",IF($E185&gt;Summary!$B$6,1,""),(IF($C185="Spr",IF($E185&gt;Summary!$B$7,1,""),(IF($C185="Sum",IF($E185&gt;Summary!$B$8,1,""),(IF($C185="Fall",IF($E185&gt;Summary!$B$9,1,""),"")))))))</f>
        <v>1</v>
      </c>
      <c r="H185" s="13">
        <f ca="1">IF($C185="Win",IF($F185&gt;Summary!$C$6,1,""),(IF($C185="Spr",IF($F185&gt;Summary!$C$7,1,""),(IF($C185="Sum",IF($F185&gt;Summary!$C$8,1,""),(IF($C185="Fall",IF($F185&gt;Summary!$C$9,1,""),"")))))))</f>
        <v>1</v>
      </c>
      <c r="I185" s="13">
        <f t="shared" ca="1" si="35"/>
        <v>1</v>
      </c>
      <c r="J185" s="13">
        <f t="shared" ca="1" si="36"/>
        <v>1</v>
      </c>
      <c r="K185" s="13" t="str">
        <f t="shared" si="37"/>
        <v/>
      </c>
      <c r="L185" s="13" t="str">
        <f t="shared" si="38"/>
        <v/>
      </c>
      <c r="M185" s="33" t="str">
        <f t="shared" si="39"/>
        <v/>
      </c>
      <c r="N185" s="13">
        <f ca="1">IF($C185="Win",IF($E185&gt;Summary!$H$6,1,""),(IF($C185="Spr",IF($E185&gt;Summary!$H$7,1,""),(IF($C185="Sum",IF($E185&gt;Summary!$H$8,1,""),(IF($C185="Fall",IF($E185&gt;Summary!$H$9,1,""),"")))))))</f>
        <v>1</v>
      </c>
      <c r="O185" s="13">
        <f ca="1">IF($C185="Win",IF($F185&gt;Summary!$I$6,1,""),(IF($C185="Spr",IF($F185&gt;Summary!$I$7,1,""),(IF($C185="Sum",IF($F185&gt;Summary!$I$8,1,""),(IF($C185="Fall",IF($F185&gt;Summary!$I$9,1,""),"")))))))</f>
        <v>1</v>
      </c>
      <c r="P185" s="13">
        <f t="shared" ca="1" si="34"/>
        <v>1</v>
      </c>
      <c r="Q185" s="13">
        <f t="shared" ca="1" si="40"/>
        <v>1</v>
      </c>
      <c r="R185" s="13" t="str">
        <f t="shared" si="41"/>
        <v/>
      </c>
      <c r="S185" s="13" t="str">
        <f t="shared" si="42"/>
        <v/>
      </c>
      <c r="T185" s="33" t="str">
        <f t="shared" si="43"/>
        <v/>
      </c>
      <c r="U185" s="11">
        <f ca="1">IF($C185="Win",IF($E185&gt;Summary!$N$6,1,""),(IF($C185="Spr",IF($E185&gt;Summary!$N$7,1,""),(IF($C185="Sum",IF($E185&gt;Summary!$N$8,1,""),(IF($C185="Fall",IF($E185&gt;Summary!$N$9,1,""),"")))))))</f>
        <v>1</v>
      </c>
      <c r="V185" s="13">
        <f ca="1">IF($C185="Win",IF($F185&gt;Summary!$O$6,1,""),(IF($C185="Spr",IF($F185&gt;Summary!$O$7,1,""),(IF($C185="Sum",IF($F185&gt;Summary!$O$8,1,""),(IF($C185="Fall",IF($F185&gt;Summary!$O$9,1,""),"")))))))</f>
        <v>1</v>
      </c>
      <c r="W185" s="13">
        <f t="shared" ca="1" si="44"/>
        <v>1</v>
      </c>
      <c r="X185" s="13">
        <f t="shared" ca="1" si="45"/>
        <v>1</v>
      </c>
      <c r="Y185" s="13" t="str">
        <f t="shared" si="46"/>
        <v/>
      </c>
      <c r="Z185" s="13" t="str">
        <f t="shared" si="47"/>
        <v/>
      </c>
      <c r="AA185" s="33" t="str">
        <f t="shared" si="48"/>
        <v/>
      </c>
    </row>
    <row r="186" spans="1:27" x14ac:dyDescent="0.3">
      <c r="A186" s="22">
        <v>1985</v>
      </c>
      <c r="B186">
        <v>5</v>
      </c>
      <c r="C186" s="1" t="s">
        <v>17</v>
      </c>
      <c r="D186" t="str">
        <f t="shared" si="33"/>
        <v>19855Spr</v>
      </c>
      <c r="E186" s="25">
        <f ca="1">VLOOKUP($D186,Monthly!$B$1:$H$685,7,FALSE)</f>
        <v>1323398</v>
      </c>
      <c r="F186" s="25">
        <f ca="1">VLOOKUP($D186,Monthly!$B$1:$I$685,8,FALSE)</f>
        <v>184332</v>
      </c>
      <c r="G186" s="11">
        <f ca="1">IF($C186="Win",IF($E186&gt;Summary!$B$6,1,""),(IF($C186="Spr",IF($E186&gt;Summary!$B$7,1,""),(IF($C186="Sum",IF($E186&gt;Summary!$B$8,1,""),(IF($C186="Fall",IF($E186&gt;Summary!$B$9,1,""),"")))))))</f>
        <v>1</v>
      </c>
      <c r="H186" s="13">
        <f ca="1">IF($C186="Win",IF($F186&gt;Summary!$C$6,1,""),(IF($C186="Spr",IF($F186&gt;Summary!$C$7,1,""),(IF($C186="Sum",IF($F186&gt;Summary!$C$8,1,""),(IF($C186="Fall",IF($F186&gt;Summary!$C$9,1,""),"")))))))</f>
        <v>1</v>
      </c>
      <c r="I186" s="13">
        <f t="shared" ca="1" si="35"/>
        <v>1</v>
      </c>
      <c r="J186" s="13" t="str">
        <f t="shared" si="36"/>
        <v/>
      </c>
      <c r="K186" s="13">
        <f t="shared" ca="1" si="37"/>
        <v>1</v>
      </c>
      <c r="L186" s="13" t="str">
        <f t="shared" si="38"/>
        <v/>
      </c>
      <c r="M186" s="33" t="str">
        <f t="shared" si="39"/>
        <v/>
      </c>
      <c r="N186" s="13">
        <f ca="1">IF($C186="Win",IF($E186&gt;Summary!$H$6,1,""),(IF($C186="Spr",IF($E186&gt;Summary!$H$7,1,""),(IF($C186="Sum",IF($E186&gt;Summary!$H$8,1,""),(IF($C186="Fall",IF($E186&gt;Summary!$H$9,1,""),"")))))))</f>
        <v>1</v>
      </c>
      <c r="O186" s="13">
        <f ca="1">IF($C186="Win",IF($F186&gt;Summary!$I$6,1,""),(IF($C186="Spr",IF($F186&gt;Summary!$I$7,1,""),(IF($C186="Sum",IF($F186&gt;Summary!$I$8,1,""),(IF($C186="Fall",IF($F186&gt;Summary!$I$9,1,""),"")))))))</f>
        <v>1</v>
      </c>
      <c r="P186" s="13">
        <f t="shared" ca="1" si="34"/>
        <v>1</v>
      </c>
      <c r="Q186" s="13" t="str">
        <f t="shared" si="40"/>
        <v/>
      </c>
      <c r="R186" s="13">
        <f t="shared" ca="1" si="41"/>
        <v>1</v>
      </c>
      <c r="S186" s="13" t="str">
        <f t="shared" si="42"/>
        <v/>
      </c>
      <c r="T186" s="33" t="str">
        <f t="shared" si="43"/>
        <v/>
      </c>
      <c r="U186" s="11">
        <f ca="1">IF($C186="Win",IF($E186&gt;Summary!$N$6,1,""),(IF($C186="Spr",IF($E186&gt;Summary!$N$7,1,""),(IF($C186="Sum",IF($E186&gt;Summary!$N$8,1,""),(IF($C186="Fall",IF($E186&gt;Summary!$N$9,1,""),"")))))))</f>
        <v>1</v>
      </c>
      <c r="V186" s="13">
        <f ca="1">IF($C186="Win",IF($F186&gt;Summary!$O$6,1,""),(IF($C186="Spr",IF($F186&gt;Summary!$O$7,1,""),(IF($C186="Sum",IF($F186&gt;Summary!$O$8,1,""),(IF($C186="Fall",IF($F186&gt;Summary!$O$9,1,""),"")))))))</f>
        <v>1</v>
      </c>
      <c r="W186" s="13">
        <f t="shared" ca="1" si="44"/>
        <v>1</v>
      </c>
      <c r="X186" s="13" t="str">
        <f t="shared" si="45"/>
        <v/>
      </c>
      <c r="Y186" s="13">
        <f t="shared" ca="1" si="46"/>
        <v>1</v>
      </c>
      <c r="Z186" s="13" t="str">
        <f t="shared" si="47"/>
        <v/>
      </c>
      <c r="AA186" s="33" t="str">
        <f t="shared" si="48"/>
        <v/>
      </c>
    </row>
    <row r="187" spans="1:27" x14ac:dyDescent="0.3">
      <c r="A187" s="22">
        <v>1985</v>
      </c>
      <c r="B187">
        <v>8</v>
      </c>
      <c r="C187" s="28" t="s">
        <v>18</v>
      </c>
      <c r="D187" t="str">
        <f t="shared" si="33"/>
        <v>19858Sum</v>
      </c>
      <c r="E187" s="25">
        <f ca="1">VLOOKUP($D187,Monthly!$B$1:$H$685,7,FALSE)</f>
        <v>4873</v>
      </c>
      <c r="F187" s="25">
        <f ca="1">VLOOKUP($D187,Monthly!$B$1:$I$685,8,FALSE)</f>
        <v>1286</v>
      </c>
      <c r="G187" s="11" t="str">
        <f ca="1">IF($C187="Win",IF($E187&gt;Summary!$B$6,1,""),(IF($C187="Spr",IF($E187&gt;Summary!$B$7,1,""),(IF($C187="Sum",IF($E187&gt;Summary!$B$8,1,""),(IF($C187="Fall",IF($E187&gt;Summary!$B$9,1,""),"")))))))</f>
        <v/>
      </c>
      <c r="H187" s="13">
        <f ca="1">IF($C187="Win",IF($F187&gt;Summary!$C$6,1,""),(IF($C187="Spr",IF($F187&gt;Summary!$C$7,1,""),(IF($C187="Sum",IF($F187&gt;Summary!$C$8,1,""),(IF($C187="Fall",IF($F187&gt;Summary!$C$9,1,""),"")))))))</f>
        <v>1</v>
      </c>
      <c r="I187" s="13" t="str">
        <f t="shared" ca="1" si="35"/>
        <v/>
      </c>
      <c r="J187" s="13" t="str">
        <f t="shared" si="36"/>
        <v/>
      </c>
      <c r="K187" s="13" t="str">
        <f t="shared" si="37"/>
        <v/>
      </c>
      <c r="L187" s="13" t="str">
        <f t="shared" ca="1" si="38"/>
        <v/>
      </c>
      <c r="M187" s="33" t="str">
        <f t="shared" si="39"/>
        <v/>
      </c>
      <c r="N187" s="13" t="str">
        <f ca="1">IF($C187="Win",IF($E187&gt;Summary!$H$6,1,""),(IF($C187="Spr",IF($E187&gt;Summary!$H$7,1,""),(IF($C187="Sum",IF($E187&gt;Summary!$H$8,1,""),(IF($C187="Fall",IF($E187&gt;Summary!$H$9,1,""),"")))))))</f>
        <v/>
      </c>
      <c r="O187" s="13">
        <f ca="1">IF($C187="Win",IF($F187&gt;Summary!$I$6,1,""),(IF($C187="Spr",IF($F187&gt;Summary!$I$7,1,""),(IF($C187="Sum",IF($F187&gt;Summary!$I$8,1,""),(IF($C187="Fall",IF($F187&gt;Summary!$I$9,1,""),"")))))))</f>
        <v>1</v>
      </c>
      <c r="P187" s="13" t="str">
        <f t="shared" ca="1" si="34"/>
        <v/>
      </c>
      <c r="Q187" s="13" t="str">
        <f t="shared" si="40"/>
        <v/>
      </c>
      <c r="R187" s="13" t="str">
        <f t="shared" si="41"/>
        <v/>
      </c>
      <c r="S187" s="13" t="str">
        <f t="shared" ca="1" si="42"/>
        <v/>
      </c>
      <c r="T187" s="33" t="str">
        <f t="shared" si="43"/>
        <v/>
      </c>
      <c r="U187" s="11" t="str">
        <f ca="1">IF($C187="Win",IF($E187&gt;Summary!$N$6,1,""),(IF($C187="Spr",IF($E187&gt;Summary!$N$7,1,""),(IF($C187="Sum",IF($E187&gt;Summary!$N$8,1,""),(IF($C187="Fall",IF($E187&gt;Summary!$N$9,1,""),"")))))))</f>
        <v/>
      </c>
      <c r="V187" s="13">
        <f ca="1">IF($C187="Win",IF($F187&gt;Summary!$O$6,1,""),(IF($C187="Spr",IF($F187&gt;Summary!$O$7,1,""),(IF($C187="Sum",IF($F187&gt;Summary!$O$8,1,""),(IF($C187="Fall",IF($F187&gt;Summary!$O$9,1,""),"")))))))</f>
        <v>1</v>
      </c>
      <c r="W187" s="13" t="str">
        <f t="shared" ca="1" si="44"/>
        <v/>
      </c>
      <c r="X187" s="13" t="str">
        <f t="shared" si="45"/>
        <v/>
      </c>
      <c r="Y187" s="13" t="str">
        <f t="shared" si="46"/>
        <v/>
      </c>
      <c r="Z187" s="13" t="str">
        <f t="shared" ca="1" si="47"/>
        <v/>
      </c>
      <c r="AA187" s="33" t="str">
        <f t="shared" si="48"/>
        <v/>
      </c>
    </row>
    <row r="188" spans="1:27" x14ac:dyDescent="0.3">
      <c r="A188" s="23">
        <v>1985</v>
      </c>
      <c r="B188">
        <v>11</v>
      </c>
      <c r="C188" s="28" t="s">
        <v>6</v>
      </c>
      <c r="D188" t="str">
        <f t="shared" si="33"/>
        <v>198511Fall</v>
      </c>
      <c r="E188" s="25">
        <f ca="1">VLOOKUP($D188,Monthly!$B$1:$H$685,7,FALSE)</f>
        <v>453073</v>
      </c>
      <c r="F188" s="25">
        <f ca="1">VLOOKUP($D188,Monthly!$B$1:$I$685,8,FALSE)</f>
        <v>1260</v>
      </c>
      <c r="G188" s="11">
        <f ca="1">IF($C188="Win",IF($E188&gt;Summary!$B$6,1,""),(IF($C188="Spr",IF($E188&gt;Summary!$B$7,1,""),(IF($C188="Sum",IF($E188&gt;Summary!$B$8,1,""),(IF($C188="Fall",IF($E188&gt;Summary!$B$9,1,""),"")))))))</f>
        <v>1</v>
      </c>
      <c r="H188" s="13">
        <f ca="1">IF($C188="Win",IF($F188&gt;Summary!$C$6,1,""),(IF($C188="Spr",IF($F188&gt;Summary!$C$7,1,""),(IF($C188="Sum",IF($F188&gt;Summary!$C$8,1,""),(IF($C188="Fall",IF($F188&gt;Summary!$C$9,1,""),"")))))))</f>
        <v>1</v>
      </c>
      <c r="I188" s="13">
        <f t="shared" ca="1" si="35"/>
        <v>1</v>
      </c>
      <c r="J188" s="13" t="str">
        <f t="shared" si="36"/>
        <v/>
      </c>
      <c r="K188" s="13" t="str">
        <f t="shared" si="37"/>
        <v/>
      </c>
      <c r="L188" s="13" t="str">
        <f t="shared" si="38"/>
        <v/>
      </c>
      <c r="M188" s="33">
        <f t="shared" ca="1" si="39"/>
        <v>1</v>
      </c>
      <c r="N188" s="13">
        <f ca="1">IF($C188="Win",IF($E188&gt;Summary!$H$6,1,""),(IF($C188="Spr",IF($E188&gt;Summary!$H$7,1,""),(IF($C188="Sum",IF($E188&gt;Summary!$H$8,1,""),(IF($C188="Fall",IF($E188&gt;Summary!$H$9,1,""),"")))))))</f>
        <v>1</v>
      </c>
      <c r="O188" s="13">
        <f ca="1">IF($C188="Win",IF($F188&gt;Summary!$I$6,1,""),(IF($C188="Spr",IF($F188&gt;Summary!$I$7,1,""),(IF($C188="Sum",IF($F188&gt;Summary!$I$8,1,""),(IF($C188="Fall",IF($F188&gt;Summary!$I$9,1,""),"")))))))</f>
        <v>1</v>
      </c>
      <c r="P188" s="13">
        <f t="shared" ca="1" si="34"/>
        <v>1</v>
      </c>
      <c r="Q188" s="13" t="str">
        <f t="shared" si="40"/>
        <v/>
      </c>
      <c r="R188" s="13" t="str">
        <f t="shared" si="41"/>
        <v/>
      </c>
      <c r="S188" s="13" t="str">
        <f t="shared" si="42"/>
        <v/>
      </c>
      <c r="T188" s="33">
        <f t="shared" ca="1" si="43"/>
        <v>1</v>
      </c>
      <c r="U188" s="11">
        <f ca="1">IF($C188="Win",IF($E188&gt;Summary!$N$6,1,""),(IF($C188="Spr",IF($E188&gt;Summary!$N$7,1,""),(IF($C188="Sum",IF($E188&gt;Summary!$N$8,1,""),(IF($C188="Fall",IF($E188&gt;Summary!$N$9,1,""),"")))))))</f>
        <v>1</v>
      </c>
      <c r="V188" s="13">
        <f ca="1">IF($C188="Win",IF($F188&gt;Summary!$O$6,1,""),(IF($C188="Spr",IF($F188&gt;Summary!$O$7,1,""),(IF($C188="Sum",IF($F188&gt;Summary!$O$8,1,""),(IF($C188="Fall",IF($F188&gt;Summary!$O$9,1,""),"")))))))</f>
        <v>1</v>
      </c>
      <c r="W188" s="13">
        <f t="shared" ca="1" si="44"/>
        <v>1</v>
      </c>
      <c r="X188" s="13" t="str">
        <f t="shared" si="45"/>
        <v/>
      </c>
      <c r="Y188" s="13" t="str">
        <f t="shared" si="46"/>
        <v/>
      </c>
      <c r="Z188" s="13" t="str">
        <f t="shared" si="47"/>
        <v/>
      </c>
      <c r="AA188" s="33">
        <f t="shared" ca="1" si="48"/>
        <v>1</v>
      </c>
    </row>
    <row r="189" spans="1:27" x14ac:dyDescent="0.3">
      <c r="A189" s="22">
        <v>1986</v>
      </c>
      <c r="B189">
        <v>2</v>
      </c>
      <c r="C189" s="1" t="s">
        <v>16</v>
      </c>
      <c r="D189" t="str">
        <f t="shared" si="33"/>
        <v>19862Win</v>
      </c>
      <c r="E189" s="25">
        <f ca="1">VLOOKUP($D189,Monthly!$B$1:$H$685,7,FALSE)</f>
        <v>1789847</v>
      </c>
      <c r="F189" s="25">
        <f ca="1">VLOOKUP($D189,Monthly!$B$1:$I$685,8,FALSE)</f>
        <v>14407</v>
      </c>
      <c r="G189" s="11">
        <f ca="1">IF($C189="Win",IF($E189&gt;Summary!$B$6,1,""),(IF($C189="Spr",IF($E189&gt;Summary!$B$7,1,""),(IF($C189="Sum",IF($E189&gt;Summary!$B$8,1,""),(IF($C189="Fall",IF($E189&gt;Summary!$B$9,1,""),"")))))))</f>
        <v>1</v>
      </c>
      <c r="H189" s="13">
        <f ca="1">IF($C189="Win",IF($F189&gt;Summary!$C$6,1,""),(IF($C189="Spr",IF($F189&gt;Summary!$C$7,1,""),(IF($C189="Sum",IF($F189&gt;Summary!$C$8,1,""),(IF($C189="Fall",IF($F189&gt;Summary!$C$9,1,""),"")))))))</f>
        <v>1</v>
      </c>
      <c r="I189" s="13">
        <f t="shared" ca="1" si="35"/>
        <v>1</v>
      </c>
      <c r="J189" s="13">
        <f t="shared" ca="1" si="36"/>
        <v>1</v>
      </c>
      <c r="K189" s="13" t="str">
        <f t="shared" si="37"/>
        <v/>
      </c>
      <c r="L189" s="13" t="str">
        <f t="shared" si="38"/>
        <v/>
      </c>
      <c r="M189" s="33" t="str">
        <f t="shared" si="39"/>
        <v/>
      </c>
      <c r="N189" s="13">
        <f ca="1">IF($C189="Win",IF($E189&gt;Summary!$H$6,1,""),(IF($C189="Spr",IF($E189&gt;Summary!$H$7,1,""),(IF($C189="Sum",IF($E189&gt;Summary!$H$8,1,""),(IF($C189="Fall",IF($E189&gt;Summary!$H$9,1,""),"")))))))</f>
        <v>1</v>
      </c>
      <c r="O189" s="13">
        <f ca="1">IF($C189="Win",IF($F189&gt;Summary!$I$6,1,""),(IF($C189="Spr",IF($F189&gt;Summary!$I$7,1,""),(IF($C189="Sum",IF($F189&gt;Summary!$I$8,1,""),(IF($C189="Fall",IF($F189&gt;Summary!$I$9,1,""),"")))))))</f>
        <v>1</v>
      </c>
      <c r="P189" s="13">
        <f t="shared" ca="1" si="34"/>
        <v>1</v>
      </c>
      <c r="Q189" s="13">
        <f t="shared" ca="1" si="40"/>
        <v>1</v>
      </c>
      <c r="R189" s="13" t="str">
        <f t="shared" si="41"/>
        <v/>
      </c>
      <c r="S189" s="13" t="str">
        <f t="shared" si="42"/>
        <v/>
      </c>
      <c r="T189" s="33" t="str">
        <f t="shared" si="43"/>
        <v/>
      </c>
      <c r="U189" s="11">
        <f ca="1">IF($C189="Win",IF($E189&gt;Summary!$N$6,1,""),(IF($C189="Spr",IF($E189&gt;Summary!$N$7,1,""),(IF($C189="Sum",IF($E189&gt;Summary!$N$8,1,""),(IF($C189="Fall",IF($E189&gt;Summary!$N$9,1,""),"")))))))</f>
        <v>1</v>
      </c>
      <c r="V189" s="13">
        <f ca="1">IF($C189="Win",IF($F189&gt;Summary!$O$6,1,""),(IF($C189="Spr",IF($F189&gt;Summary!$O$7,1,""),(IF($C189="Sum",IF($F189&gt;Summary!$O$8,1,""),(IF($C189="Fall",IF($F189&gt;Summary!$O$9,1,""),"")))))))</f>
        <v>1</v>
      </c>
      <c r="W189" s="13">
        <f t="shared" ca="1" si="44"/>
        <v>1</v>
      </c>
      <c r="X189" s="13">
        <f t="shared" ca="1" si="45"/>
        <v>1</v>
      </c>
      <c r="Y189" s="13" t="str">
        <f t="shared" si="46"/>
        <v/>
      </c>
      <c r="Z189" s="13" t="str">
        <f t="shared" si="47"/>
        <v/>
      </c>
      <c r="AA189" s="33" t="str">
        <f t="shared" si="48"/>
        <v/>
      </c>
    </row>
    <row r="190" spans="1:27" x14ac:dyDescent="0.3">
      <c r="A190" s="22">
        <v>1986</v>
      </c>
      <c r="B190">
        <v>5</v>
      </c>
      <c r="C190" s="1" t="s">
        <v>17</v>
      </c>
      <c r="D190" t="str">
        <f t="shared" si="33"/>
        <v>19865Spr</v>
      </c>
      <c r="E190" s="25">
        <f ca="1">VLOOKUP($D190,Monthly!$B$1:$H$685,7,FALSE)</f>
        <v>1053300</v>
      </c>
      <c r="F190" s="25">
        <f ca="1">VLOOKUP($D190,Monthly!$B$1:$I$685,8,FALSE)</f>
        <v>43485</v>
      </c>
      <c r="G190" s="11">
        <f ca="1">IF($C190="Win",IF($E190&gt;Summary!$B$6,1,""),(IF($C190="Spr",IF($E190&gt;Summary!$B$7,1,""),(IF($C190="Sum",IF($E190&gt;Summary!$B$8,1,""),(IF($C190="Fall",IF($E190&gt;Summary!$B$9,1,""),"")))))))</f>
        <v>1</v>
      </c>
      <c r="H190" s="13">
        <f ca="1">IF($C190="Win",IF($F190&gt;Summary!$C$6,1,""),(IF($C190="Spr",IF($F190&gt;Summary!$C$7,1,""),(IF($C190="Sum",IF($F190&gt;Summary!$C$8,1,""),(IF($C190="Fall",IF($F190&gt;Summary!$C$9,1,""),"")))))))</f>
        <v>1</v>
      </c>
      <c r="I190" s="13">
        <f t="shared" ca="1" si="35"/>
        <v>1</v>
      </c>
      <c r="J190" s="13" t="str">
        <f t="shared" si="36"/>
        <v/>
      </c>
      <c r="K190" s="13">
        <f t="shared" ca="1" si="37"/>
        <v>1</v>
      </c>
      <c r="L190" s="13" t="str">
        <f t="shared" si="38"/>
        <v/>
      </c>
      <c r="M190" s="33" t="str">
        <f t="shared" si="39"/>
        <v/>
      </c>
      <c r="N190" s="13">
        <f ca="1">IF($C190="Win",IF($E190&gt;Summary!$H$6,1,""),(IF($C190="Spr",IF($E190&gt;Summary!$H$7,1,""),(IF($C190="Sum",IF($E190&gt;Summary!$H$8,1,""),(IF($C190="Fall",IF($E190&gt;Summary!$H$9,1,""),"")))))))</f>
        <v>1</v>
      </c>
      <c r="O190" s="13">
        <f ca="1">IF($C190="Win",IF($F190&gt;Summary!$I$6,1,""),(IF($C190="Spr",IF($F190&gt;Summary!$I$7,1,""),(IF($C190="Sum",IF($F190&gt;Summary!$I$8,1,""),(IF($C190="Fall",IF($F190&gt;Summary!$I$9,1,""),"")))))))</f>
        <v>1</v>
      </c>
      <c r="P190" s="13">
        <f t="shared" ca="1" si="34"/>
        <v>1</v>
      </c>
      <c r="Q190" s="13" t="str">
        <f t="shared" si="40"/>
        <v/>
      </c>
      <c r="R190" s="13">
        <f t="shared" ca="1" si="41"/>
        <v>1</v>
      </c>
      <c r="S190" s="13" t="str">
        <f t="shared" si="42"/>
        <v/>
      </c>
      <c r="T190" s="33" t="str">
        <f t="shared" si="43"/>
        <v/>
      </c>
      <c r="U190" s="11" t="str">
        <f ca="1">IF($C190="Win",IF($E190&gt;Summary!$N$6,1,""),(IF($C190="Spr",IF($E190&gt;Summary!$N$7,1,""),(IF($C190="Sum",IF($E190&gt;Summary!$N$8,1,""),(IF($C190="Fall",IF($E190&gt;Summary!$N$9,1,""),"")))))))</f>
        <v/>
      </c>
      <c r="V190" s="13">
        <f ca="1">IF($C190="Win",IF($F190&gt;Summary!$O$6,1,""),(IF($C190="Spr",IF($F190&gt;Summary!$O$7,1,""),(IF($C190="Sum",IF($F190&gt;Summary!$O$8,1,""),(IF($C190="Fall",IF($F190&gt;Summary!$O$9,1,""),"")))))))</f>
        <v>1</v>
      </c>
      <c r="W190" s="13" t="str">
        <f t="shared" ca="1" si="44"/>
        <v/>
      </c>
      <c r="X190" s="13" t="str">
        <f t="shared" si="45"/>
        <v/>
      </c>
      <c r="Y190" s="13" t="str">
        <f t="shared" ca="1" si="46"/>
        <v/>
      </c>
      <c r="Z190" s="13" t="str">
        <f t="shared" si="47"/>
        <v/>
      </c>
      <c r="AA190" s="33" t="str">
        <f t="shared" si="48"/>
        <v/>
      </c>
    </row>
    <row r="191" spans="1:27" x14ac:dyDescent="0.3">
      <c r="A191" s="22">
        <v>1986</v>
      </c>
      <c r="B191">
        <v>8</v>
      </c>
      <c r="C191" s="28" t="s">
        <v>18</v>
      </c>
      <c r="D191" t="str">
        <f t="shared" si="33"/>
        <v>19868Sum</v>
      </c>
      <c r="E191" s="25">
        <f ca="1">VLOOKUP($D191,Monthly!$B$1:$H$685,7,FALSE)</f>
        <v>1493844</v>
      </c>
      <c r="F191" s="25">
        <f ca="1">VLOOKUP($D191,Monthly!$B$1:$I$685,8,FALSE)</f>
        <v>786</v>
      </c>
      <c r="G191" s="11">
        <f ca="1">IF($C191="Win",IF($E191&gt;Summary!$B$6,1,""),(IF($C191="Spr",IF($E191&gt;Summary!$B$7,1,""),(IF($C191="Sum",IF($E191&gt;Summary!$B$8,1,""),(IF($C191="Fall",IF($E191&gt;Summary!$B$9,1,""),"")))))))</f>
        <v>1</v>
      </c>
      <c r="H191" s="13">
        <f ca="1">IF($C191="Win",IF($F191&gt;Summary!$C$6,1,""),(IF($C191="Spr",IF($F191&gt;Summary!$C$7,1,""),(IF($C191="Sum",IF($F191&gt;Summary!$C$8,1,""),(IF($C191="Fall",IF($F191&gt;Summary!$C$9,1,""),"")))))))</f>
        <v>1</v>
      </c>
      <c r="I191" s="13">
        <f t="shared" ca="1" si="35"/>
        <v>1</v>
      </c>
      <c r="J191" s="13" t="str">
        <f t="shared" si="36"/>
        <v/>
      </c>
      <c r="K191" s="13" t="str">
        <f t="shared" si="37"/>
        <v/>
      </c>
      <c r="L191" s="13">
        <f t="shared" ca="1" si="38"/>
        <v>1</v>
      </c>
      <c r="M191" s="33" t="str">
        <f t="shared" si="39"/>
        <v/>
      </c>
      <c r="N191" s="13">
        <f ca="1">IF($C191="Win",IF($E191&gt;Summary!$H$6,1,""),(IF($C191="Spr",IF($E191&gt;Summary!$H$7,1,""),(IF($C191="Sum",IF($E191&gt;Summary!$H$8,1,""),(IF($C191="Fall",IF($E191&gt;Summary!$H$9,1,""),"")))))))</f>
        <v>1</v>
      </c>
      <c r="O191" s="13">
        <f ca="1">IF($C191="Win",IF($F191&gt;Summary!$I$6,1,""),(IF($C191="Spr",IF($F191&gt;Summary!$I$7,1,""),(IF($C191="Sum",IF($F191&gt;Summary!$I$8,1,""),(IF($C191="Fall",IF($F191&gt;Summary!$I$9,1,""),"")))))))</f>
        <v>1</v>
      </c>
      <c r="P191" s="13">
        <f t="shared" ca="1" si="34"/>
        <v>1</v>
      </c>
      <c r="Q191" s="13" t="str">
        <f t="shared" si="40"/>
        <v/>
      </c>
      <c r="R191" s="13" t="str">
        <f t="shared" si="41"/>
        <v/>
      </c>
      <c r="S191" s="13">
        <f t="shared" ca="1" si="42"/>
        <v>1</v>
      </c>
      <c r="T191" s="33" t="str">
        <f t="shared" si="43"/>
        <v/>
      </c>
      <c r="U191" s="11">
        <f ca="1">IF($C191="Win",IF($E191&gt;Summary!$N$6,1,""),(IF($C191="Spr",IF($E191&gt;Summary!$N$7,1,""),(IF($C191="Sum",IF($E191&gt;Summary!$N$8,1,""),(IF($C191="Fall",IF($E191&gt;Summary!$N$9,1,""),"")))))))</f>
        <v>1</v>
      </c>
      <c r="V191" s="13">
        <f ca="1">IF($C191="Win",IF($F191&gt;Summary!$O$6,1,""),(IF($C191="Spr",IF($F191&gt;Summary!$O$7,1,""),(IF($C191="Sum",IF($F191&gt;Summary!$O$8,1,""),(IF($C191="Fall",IF($F191&gt;Summary!$O$9,1,""),"")))))))</f>
        <v>1</v>
      </c>
      <c r="W191" s="13">
        <f t="shared" ca="1" si="44"/>
        <v>1</v>
      </c>
      <c r="X191" s="13" t="str">
        <f t="shared" si="45"/>
        <v/>
      </c>
      <c r="Y191" s="13" t="str">
        <f t="shared" si="46"/>
        <v/>
      </c>
      <c r="Z191" s="13">
        <f t="shared" ca="1" si="47"/>
        <v>1</v>
      </c>
      <c r="AA191" s="33" t="str">
        <f t="shared" si="48"/>
        <v/>
      </c>
    </row>
    <row r="192" spans="1:27" x14ac:dyDescent="0.3">
      <c r="A192" s="23">
        <v>1986</v>
      </c>
      <c r="B192">
        <v>11</v>
      </c>
      <c r="C192" s="28" t="s">
        <v>6</v>
      </c>
      <c r="D192" t="str">
        <f t="shared" si="33"/>
        <v>198611Fall</v>
      </c>
      <c r="E192" s="25">
        <f ca="1">VLOOKUP($D192,Monthly!$B$1:$H$685,7,FALSE)</f>
        <v>429342</v>
      </c>
      <c r="F192" s="25">
        <f ca="1">VLOOKUP($D192,Monthly!$B$1:$I$685,8,FALSE)</f>
        <v>4548</v>
      </c>
      <c r="G192" s="11">
        <f ca="1">IF($C192="Win",IF($E192&gt;Summary!$B$6,1,""),(IF($C192="Spr",IF($E192&gt;Summary!$B$7,1,""),(IF($C192="Sum",IF($E192&gt;Summary!$B$8,1,""),(IF($C192="Fall",IF($E192&gt;Summary!$B$9,1,""),"")))))))</f>
        <v>1</v>
      </c>
      <c r="H192" s="13">
        <f ca="1">IF($C192="Win",IF($F192&gt;Summary!$C$6,1,""),(IF($C192="Spr",IF($F192&gt;Summary!$C$7,1,""),(IF($C192="Sum",IF($F192&gt;Summary!$C$8,1,""),(IF($C192="Fall",IF($F192&gt;Summary!$C$9,1,""),"")))))))</f>
        <v>1</v>
      </c>
      <c r="I192" s="13">
        <f t="shared" ca="1" si="35"/>
        <v>1</v>
      </c>
      <c r="J192" s="13" t="str">
        <f t="shared" si="36"/>
        <v/>
      </c>
      <c r="K192" s="13" t="str">
        <f t="shared" si="37"/>
        <v/>
      </c>
      <c r="L192" s="13" t="str">
        <f t="shared" si="38"/>
        <v/>
      </c>
      <c r="M192" s="33">
        <f t="shared" ca="1" si="39"/>
        <v>1</v>
      </c>
      <c r="N192" s="13">
        <f ca="1">IF($C192="Win",IF($E192&gt;Summary!$H$6,1,""),(IF($C192="Spr",IF($E192&gt;Summary!$H$7,1,""),(IF($C192="Sum",IF($E192&gt;Summary!$H$8,1,""),(IF($C192="Fall",IF($E192&gt;Summary!$H$9,1,""),"")))))))</f>
        <v>1</v>
      </c>
      <c r="O192" s="13">
        <f ca="1">IF($C192="Win",IF($F192&gt;Summary!$I$6,1,""),(IF($C192="Spr",IF($F192&gt;Summary!$I$7,1,""),(IF($C192="Sum",IF($F192&gt;Summary!$I$8,1,""),(IF($C192="Fall",IF($F192&gt;Summary!$I$9,1,""),"")))))))</f>
        <v>1</v>
      </c>
      <c r="P192" s="13">
        <f t="shared" ca="1" si="34"/>
        <v>1</v>
      </c>
      <c r="Q192" s="13" t="str">
        <f t="shared" si="40"/>
        <v/>
      </c>
      <c r="R192" s="13" t="str">
        <f t="shared" si="41"/>
        <v/>
      </c>
      <c r="S192" s="13" t="str">
        <f t="shared" si="42"/>
        <v/>
      </c>
      <c r="T192" s="33">
        <f t="shared" ca="1" si="43"/>
        <v>1</v>
      </c>
      <c r="U192" s="11">
        <f ca="1">IF($C192="Win",IF($E192&gt;Summary!$N$6,1,""),(IF($C192="Spr",IF($E192&gt;Summary!$N$7,1,""),(IF($C192="Sum",IF($E192&gt;Summary!$N$8,1,""),(IF($C192="Fall",IF($E192&gt;Summary!$N$9,1,""),"")))))))</f>
        <v>1</v>
      </c>
      <c r="V192" s="13">
        <f ca="1">IF($C192="Win",IF($F192&gt;Summary!$O$6,1,""),(IF($C192="Spr",IF($F192&gt;Summary!$O$7,1,""),(IF($C192="Sum",IF($F192&gt;Summary!$O$8,1,""),(IF($C192="Fall",IF($F192&gt;Summary!$O$9,1,""),"")))))))</f>
        <v>1</v>
      </c>
      <c r="W192" s="13">
        <f t="shared" ca="1" si="44"/>
        <v>1</v>
      </c>
      <c r="X192" s="13" t="str">
        <f t="shared" si="45"/>
        <v/>
      </c>
      <c r="Y192" s="13" t="str">
        <f t="shared" si="46"/>
        <v/>
      </c>
      <c r="Z192" s="13" t="str">
        <f t="shared" si="47"/>
        <v/>
      </c>
      <c r="AA192" s="33">
        <f t="shared" ca="1" si="48"/>
        <v>1</v>
      </c>
    </row>
    <row r="193" spans="1:27" x14ac:dyDescent="0.3">
      <c r="A193" s="22">
        <v>1987</v>
      </c>
      <c r="B193">
        <v>2</v>
      </c>
      <c r="C193" s="1" t="s">
        <v>16</v>
      </c>
      <c r="D193" t="str">
        <f t="shared" si="33"/>
        <v>19872Win</v>
      </c>
      <c r="E193" s="25">
        <f ca="1">VLOOKUP($D193,Monthly!$B$1:$H$685,7,FALSE)</f>
        <v>1756388</v>
      </c>
      <c r="F193" s="25">
        <f ca="1">VLOOKUP($D193,Monthly!$B$1:$I$685,8,FALSE)</f>
        <v>235147</v>
      </c>
      <c r="G193" s="11">
        <f ca="1">IF($C193="Win",IF($E193&gt;Summary!$B$6,1,""),(IF($C193="Spr",IF($E193&gt;Summary!$B$7,1,""),(IF($C193="Sum",IF($E193&gt;Summary!$B$8,1,""),(IF($C193="Fall",IF($E193&gt;Summary!$B$9,1,""),"")))))))</f>
        <v>1</v>
      </c>
      <c r="H193" s="13">
        <f ca="1">IF($C193="Win",IF($F193&gt;Summary!$C$6,1,""),(IF($C193="Spr",IF($F193&gt;Summary!$C$7,1,""),(IF($C193="Sum",IF($F193&gt;Summary!$C$8,1,""),(IF($C193="Fall",IF($F193&gt;Summary!$C$9,1,""),"")))))))</f>
        <v>1</v>
      </c>
      <c r="I193" s="13">
        <f t="shared" ca="1" si="35"/>
        <v>1</v>
      </c>
      <c r="J193" s="13">
        <f t="shared" ca="1" si="36"/>
        <v>1</v>
      </c>
      <c r="K193" s="13" t="str">
        <f t="shared" si="37"/>
        <v/>
      </c>
      <c r="L193" s="13" t="str">
        <f t="shared" si="38"/>
        <v/>
      </c>
      <c r="M193" s="33" t="str">
        <f t="shared" si="39"/>
        <v/>
      </c>
      <c r="N193" s="13">
        <f ca="1">IF($C193="Win",IF($E193&gt;Summary!$H$6,1,""),(IF($C193="Spr",IF($E193&gt;Summary!$H$7,1,""),(IF($C193="Sum",IF($E193&gt;Summary!$H$8,1,""),(IF($C193="Fall",IF($E193&gt;Summary!$H$9,1,""),"")))))))</f>
        <v>1</v>
      </c>
      <c r="O193" s="13">
        <f ca="1">IF($C193="Win",IF($F193&gt;Summary!$I$6,1,""),(IF($C193="Spr",IF($F193&gt;Summary!$I$7,1,""),(IF($C193="Sum",IF($F193&gt;Summary!$I$8,1,""),(IF($C193="Fall",IF($F193&gt;Summary!$I$9,1,""),"")))))))</f>
        <v>1</v>
      </c>
      <c r="P193" s="13">
        <f t="shared" ca="1" si="34"/>
        <v>1</v>
      </c>
      <c r="Q193" s="13">
        <f t="shared" ca="1" si="40"/>
        <v>1</v>
      </c>
      <c r="R193" s="13" t="str">
        <f t="shared" si="41"/>
        <v/>
      </c>
      <c r="S193" s="13" t="str">
        <f t="shared" si="42"/>
        <v/>
      </c>
      <c r="T193" s="33" t="str">
        <f t="shared" si="43"/>
        <v/>
      </c>
      <c r="U193" s="11">
        <f ca="1">IF($C193="Win",IF($E193&gt;Summary!$N$6,1,""),(IF($C193="Spr",IF($E193&gt;Summary!$N$7,1,""),(IF($C193="Sum",IF($E193&gt;Summary!$N$8,1,""),(IF($C193="Fall",IF($E193&gt;Summary!$N$9,1,""),"")))))))</f>
        <v>1</v>
      </c>
      <c r="V193" s="13">
        <f ca="1">IF($C193="Win",IF($F193&gt;Summary!$O$6,1,""),(IF($C193="Spr",IF($F193&gt;Summary!$O$7,1,""),(IF($C193="Sum",IF($F193&gt;Summary!$O$8,1,""),(IF($C193="Fall",IF($F193&gt;Summary!$O$9,1,""),"")))))))</f>
        <v>1</v>
      </c>
      <c r="W193" s="13">
        <f t="shared" ca="1" si="44"/>
        <v>1</v>
      </c>
      <c r="X193" s="13">
        <f t="shared" ca="1" si="45"/>
        <v>1</v>
      </c>
      <c r="Y193" s="13" t="str">
        <f t="shared" si="46"/>
        <v/>
      </c>
      <c r="Z193" s="13" t="str">
        <f t="shared" si="47"/>
        <v/>
      </c>
      <c r="AA193" s="33" t="str">
        <f t="shared" si="48"/>
        <v/>
      </c>
    </row>
    <row r="194" spans="1:27" x14ac:dyDescent="0.3">
      <c r="A194" s="22">
        <v>1987</v>
      </c>
      <c r="B194">
        <v>5</v>
      </c>
      <c r="C194" s="1" t="s">
        <v>17</v>
      </c>
      <c r="D194" t="str">
        <f t="shared" si="33"/>
        <v>19875Spr</v>
      </c>
      <c r="E194" s="25">
        <f ca="1">VLOOKUP($D194,Monthly!$B$1:$H$685,7,FALSE)</f>
        <v>1104045</v>
      </c>
      <c r="F194" s="25">
        <f ca="1">VLOOKUP($D194,Monthly!$B$1:$I$685,8,FALSE)</f>
        <v>95970</v>
      </c>
      <c r="G194" s="11">
        <f ca="1">IF($C194="Win",IF($E194&gt;Summary!$B$6,1,""),(IF($C194="Spr",IF($E194&gt;Summary!$B$7,1,""),(IF($C194="Sum",IF($E194&gt;Summary!$B$8,1,""),(IF($C194="Fall",IF($E194&gt;Summary!$B$9,1,""),"")))))))</f>
        <v>1</v>
      </c>
      <c r="H194" s="13">
        <f ca="1">IF($C194="Win",IF($F194&gt;Summary!$C$6,1,""),(IF($C194="Spr",IF($F194&gt;Summary!$C$7,1,""),(IF($C194="Sum",IF($F194&gt;Summary!$C$8,1,""),(IF($C194="Fall",IF($F194&gt;Summary!$C$9,1,""),"")))))))</f>
        <v>1</v>
      </c>
      <c r="I194" s="13">
        <f t="shared" ca="1" si="35"/>
        <v>1</v>
      </c>
      <c r="J194" s="13" t="str">
        <f t="shared" si="36"/>
        <v/>
      </c>
      <c r="K194" s="13">
        <f t="shared" ca="1" si="37"/>
        <v>1</v>
      </c>
      <c r="L194" s="13" t="str">
        <f t="shared" si="38"/>
        <v/>
      </c>
      <c r="M194" s="33" t="str">
        <f t="shared" si="39"/>
        <v/>
      </c>
      <c r="N194" s="13">
        <f ca="1">IF($C194="Win",IF($E194&gt;Summary!$H$6,1,""),(IF($C194="Spr",IF($E194&gt;Summary!$H$7,1,""),(IF($C194="Sum",IF($E194&gt;Summary!$H$8,1,""),(IF($C194="Fall",IF($E194&gt;Summary!$H$9,1,""),"")))))))</f>
        <v>1</v>
      </c>
      <c r="O194" s="13">
        <f ca="1">IF($C194="Win",IF($F194&gt;Summary!$I$6,1,""),(IF($C194="Spr",IF($F194&gt;Summary!$I$7,1,""),(IF($C194="Sum",IF($F194&gt;Summary!$I$8,1,""),(IF($C194="Fall",IF($F194&gt;Summary!$I$9,1,""),"")))))))</f>
        <v>1</v>
      </c>
      <c r="P194" s="13">
        <f t="shared" ca="1" si="34"/>
        <v>1</v>
      </c>
      <c r="Q194" s="13" t="str">
        <f t="shared" si="40"/>
        <v/>
      </c>
      <c r="R194" s="13">
        <f t="shared" ca="1" si="41"/>
        <v>1</v>
      </c>
      <c r="S194" s="13" t="str">
        <f t="shared" si="42"/>
        <v/>
      </c>
      <c r="T194" s="33" t="str">
        <f t="shared" si="43"/>
        <v/>
      </c>
      <c r="U194" s="11" t="str">
        <f ca="1">IF($C194="Win",IF($E194&gt;Summary!$N$6,1,""),(IF($C194="Spr",IF($E194&gt;Summary!$N$7,1,""),(IF($C194="Sum",IF($E194&gt;Summary!$N$8,1,""),(IF($C194="Fall",IF($E194&gt;Summary!$N$9,1,""),"")))))))</f>
        <v/>
      </c>
      <c r="V194" s="13">
        <f ca="1">IF($C194="Win",IF($F194&gt;Summary!$O$6,1,""),(IF($C194="Spr",IF($F194&gt;Summary!$O$7,1,""),(IF($C194="Sum",IF($F194&gt;Summary!$O$8,1,""),(IF($C194="Fall",IF($F194&gt;Summary!$O$9,1,""),"")))))))</f>
        <v>1</v>
      </c>
      <c r="W194" s="13" t="str">
        <f t="shared" ca="1" si="44"/>
        <v/>
      </c>
      <c r="X194" s="13" t="str">
        <f t="shared" si="45"/>
        <v/>
      </c>
      <c r="Y194" s="13" t="str">
        <f t="shared" ca="1" si="46"/>
        <v/>
      </c>
      <c r="Z194" s="13" t="str">
        <f t="shared" si="47"/>
        <v/>
      </c>
      <c r="AA194" s="33" t="str">
        <f t="shared" si="48"/>
        <v/>
      </c>
    </row>
    <row r="195" spans="1:27" x14ac:dyDescent="0.3">
      <c r="A195" s="22">
        <v>1987</v>
      </c>
      <c r="B195">
        <v>8</v>
      </c>
      <c r="C195" s="28" t="s">
        <v>18</v>
      </c>
      <c r="D195" t="str">
        <f t="shared" si="33"/>
        <v>19878Sum</v>
      </c>
      <c r="E195" s="25">
        <f ca="1">VLOOKUP($D195,Monthly!$B$1:$H$685,7,FALSE)</f>
        <v>1251776</v>
      </c>
      <c r="F195" s="25">
        <f ca="1">VLOOKUP($D195,Monthly!$B$1:$I$685,8,FALSE)</f>
        <v>889</v>
      </c>
      <c r="G195" s="11">
        <f ca="1">IF($C195="Win",IF($E195&gt;Summary!$B$6,1,""),(IF($C195="Spr",IF($E195&gt;Summary!$B$7,1,""),(IF($C195="Sum",IF($E195&gt;Summary!$B$8,1,""),(IF($C195="Fall",IF($E195&gt;Summary!$B$9,1,""),"")))))))</f>
        <v>1</v>
      </c>
      <c r="H195" s="13">
        <f ca="1">IF($C195="Win",IF($F195&gt;Summary!$C$6,1,""),(IF($C195="Spr",IF($F195&gt;Summary!$C$7,1,""),(IF($C195="Sum",IF($F195&gt;Summary!$C$8,1,""),(IF($C195="Fall",IF($F195&gt;Summary!$C$9,1,""),"")))))))</f>
        <v>1</v>
      </c>
      <c r="I195" s="13">
        <f t="shared" ca="1" si="35"/>
        <v>1</v>
      </c>
      <c r="J195" s="13" t="str">
        <f t="shared" si="36"/>
        <v/>
      </c>
      <c r="K195" s="13" t="str">
        <f t="shared" si="37"/>
        <v/>
      </c>
      <c r="L195" s="13">
        <f t="shared" ca="1" si="38"/>
        <v>1</v>
      </c>
      <c r="M195" s="33" t="str">
        <f t="shared" si="39"/>
        <v/>
      </c>
      <c r="N195" s="13">
        <f ca="1">IF($C195="Win",IF($E195&gt;Summary!$H$6,1,""),(IF($C195="Spr",IF($E195&gt;Summary!$H$7,1,""),(IF($C195="Sum",IF($E195&gt;Summary!$H$8,1,""),(IF($C195="Fall",IF($E195&gt;Summary!$H$9,1,""),"")))))))</f>
        <v>1</v>
      </c>
      <c r="O195" s="13">
        <f ca="1">IF($C195="Win",IF($F195&gt;Summary!$I$6,1,""),(IF($C195="Spr",IF($F195&gt;Summary!$I$7,1,""),(IF($C195="Sum",IF($F195&gt;Summary!$I$8,1,""),(IF($C195="Fall",IF($F195&gt;Summary!$I$9,1,""),"")))))))</f>
        <v>1</v>
      </c>
      <c r="P195" s="13">
        <f t="shared" ca="1" si="34"/>
        <v>1</v>
      </c>
      <c r="Q195" s="13" t="str">
        <f t="shared" si="40"/>
        <v/>
      </c>
      <c r="R195" s="13" t="str">
        <f t="shared" si="41"/>
        <v/>
      </c>
      <c r="S195" s="13">
        <f t="shared" ca="1" si="42"/>
        <v>1</v>
      </c>
      <c r="T195" s="33" t="str">
        <f t="shared" si="43"/>
        <v/>
      </c>
      <c r="U195" s="11">
        <f ca="1">IF($C195="Win",IF($E195&gt;Summary!$N$6,1,""),(IF($C195="Spr",IF($E195&gt;Summary!$N$7,1,""),(IF($C195="Sum",IF($E195&gt;Summary!$N$8,1,""),(IF($C195="Fall",IF($E195&gt;Summary!$N$9,1,""),"")))))))</f>
        <v>1</v>
      </c>
      <c r="V195" s="13">
        <f ca="1">IF($C195="Win",IF($F195&gt;Summary!$O$6,1,""),(IF($C195="Spr",IF($F195&gt;Summary!$O$7,1,""),(IF($C195="Sum",IF($F195&gt;Summary!$O$8,1,""),(IF($C195="Fall",IF($F195&gt;Summary!$O$9,1,""),"")))))))</f>
        <v>1</v>
      </c>
      <c r="W195" s="13">
        <f t="shared" ca="1" si="44"/>
        <v>1</v>
      </c>
      <c r="X195" s="13" t="str">
        <f t="shared" si="45"/>
        <v/>
      </c>
      <c r="Y195" s="13" t="str">
        <f t="shared" si="46"/>
        <v/>
      </c>
      <c r="Z195" s="13">
        <f t="shared" ca="1" si="47"/>
        <v>1</v>
      </c>
      <c r="AA195" s="33" t="str">
        <f t="shared" si="48"/>
        <v/>
      </c>
    </row>
    <row r="196" spans="1:27" x14ac:dyDescent="0.3">
      <c r="A196" s="23">
        <v>1987</v>
      </c>
      <c r="B196">
        <v>11</v>
      </c>
      <c r="C196" s="28" t="s">
        <v>6</v>
      </c>
      <c r="D196" t="str">
        <f t="shared" si="33"/>
        <v>198711Fall</v>
      </c>
      <c r="E196" s="25">
        <f ca="1">VLOOKUP($D196,Monthly!$B$1:$H$685,7,FALSE)</f>
        <v>3111</v>
      </c>
      <c r="F196" s="25">
        <f ca="1">VLOOKUP($D196,Monthly!$B$1:$I$685,8,FALSE)</f>
        <v>284</v>
      </c>
      <c r="G196" s="11">
        <f ca="1">IF($C196="Win",IF($E196&gt;Summary!$B$6,1,""),(IF($C196="Spr",IF($E196&gt;Summary!$B$7,1,""),(IF($C196="Sum",IF($E196&gt;Summary!$B$8,1,""),(IF($C196="Fall",IF($E196&gt;Summary!$B$9,1,""),"")))))))</f>
        <v>1</v>
      </c>
      <c r="H196" s="13">
        <f ca="1">IF($C196="Win",IF($F196&gt;Summary!$C$6,1,""),(IF($C196="Spr",IF($F196&gt;Summary!$C$7,1,""),(IF($C196="Sum",IF($F196&gt;Summary!$C$8,1,""),(IF($C196="Fall",IF($F196&gt;Summary!$C$9,1,""),"")))))))</f>
        <v>1</v>
      </c>
      <c r="I196" s="13">
        <f t="shared" ca="1" si="35"/>
        <v>1</v>
      </c>
      <c r="J196" s="13" t="str">
        <f t="shared" si="36"/>
        <v/>
      </c>
      <c r="K196" s="13" t="str">
        <f t="shared" si="37"/>
        <v/>
      </c>
      <c r="L196" s="13" t="str">
        <f t="shared" si="38"/>
        <v/>
      </c>
      <c r="M196" s="33">
        <f t="shared" ca="1" si="39"/>
        <v>1</v>
      </c>
      <c r="N196" s="13">
        <f ca="1">IF($C196="Win",IF($E196&gt;Summary!$H$6,1,""),(IF($C196="Spr",IF($E196&gt;Summary!$H$7,1,""),(IF($C196="Sum",IF($E196&gt;Summary!$H$8,1,""),(IF($C196="Fall",IF($E196&gt;Summary!$H$9,1,""),"")))))))</f>
        <v>1</v>
      </c>
      <c r="O196" s="13">
        <f ca="1">IF($C196="Win",IF($F196&gt;Summary!$I$6,1,""),(IF($C196="Spr",IF($F196&gt;Summary!$I$7,1,""),(IF($C196="Sum",IF($F196&gt;Summary!$I$8,1,""),(IF($C196="Fall",IF($F196&gt;Summary!$I$9,1,""),"")))))))</f>
        <v>1</v>
      </c>
      <c r="P196" s="13">
        <f t="shared" ca="1" si="34"/>
        <v>1</v>
      </c>
      <c r="Q196" s="13" t="str">
        <f t="shared" si="40"/>
        <v/>
      </c>
      <c r="R196" s="13" t="str">
        <f t="shared" si="41"/>
        <v/>
      </c>
      <c r="S196" s="13" t="str">
        <f t="shared" si="42"/>
        <v/>
      </c>
      <c r="T196" s="33">
        <f t="shared" ca="1" si="43"/>
        <v>1</v>
      </c>
      <c r="U196" s="11">
        <f ca="1">IF($C196="Win",IF($E196&gt;Summary!$N$6,1,""),(IF($C196="Spr",IF($E196&gt;Summary!$N$7,1,""),(IF($C196="Sum",IF($E196&gt;Summary!$N$8,1,""),(IF($C196="Fall",IF($E196&gt;Summary!$N$9,1,""),"")))))))</f>
        <v>1</v>
      </c>
      <c r="V196" s="13">
        <f ca="1">IF($C196="Win",IF($F196&gt;Summary!$O$6,1,""),(IF($C196="Spr",IF($F196&gt;Summary!$O$7,1,""),(IF($C196="Sum",IF($F196&gt;Summary!$O$8,1,""),(IF($C196="Fall",IF($F196&gt;Summary!$O$9,1,""),"")))))))</f>
        <v>1</v>
      </c>
      <c r="W196" s="13">
        <f t="shared" ca="1" si="44"/>
        <v>1</v>
      </c>
      <c r="X196" s="13" t="str">
        <f t="shared" si="45"/>
        <v/>
      </c>
      <c r="Y196" s="13" t="str">
        <f t="shared" si="46"/>
        <v/>
      </c>
      <c r="Z196" s="13" t="str">
        <f t="shared" si="47"/>
        <v/>
      </c>
      <c r="AA196" s="33">
        <f t="shared" ca="1" si="48"/>
        <v>1</v>
      </c>
    </row>
    <row r="197" spans="1:27" x14ac:dyDescent="0.3">
      <c r="A197" s="22">
        <v>1988</v>
      </c>
      <c r="B197">
        <v>2</v>
      </c>
      <c r="C197" s="1" t="s">
        <v>16</v>
      </c>
      <c r="D197" t="str">
        <f t="shared" ref="D197:D232" si="49">CONCATENATE(A197,B197,C197)</f>
        <v>19882Win</v>
      </c>
      <c r="E197" s="25">
        <f ca="1">VLOOKUP($D197,Monthly!$B$1:$H$685,7,FALSE)</f>
        <v>218020</v>
      </c>
      <c r="F197" s="25">
        <f ca="1">VLOOKUP($D197,Monthly!$B$1:$I$685,8,FALSE)</f>
        <v>28644</v>
      </c>
      <c r="G197" s="11">
        <f ca="1">IF($C197="Win",IF($E197&gt;Summary!$B$6,1,""),(IF($C197="Spr",IF($E197&gt;Summary!$B$7,1,""),(IF($C197="Sum",IF($E197&gt;Summary!$B$8,1,""),(IF($C197="Fall",IF($E197&gt;Summary!$B$9,1,""),"")))))))</f>
        <v>1</v>
      </c>
      <c r="H197" s="13">
        <f ca="1">IF($C197="Win",IF($F197&gt;Summary!$C$6,1,""),(IF($C197="Spr",IF($F197&gt;Summary!$C$7,1,""),(IF($C197="Sum",IF($F197&gt;Summary!$C$8,1,""),(IF($C197="Fall",IF($F197&gt;Summary!$C$9,1,""),"")))))))</f>
        <v>1</v>
      </c>
      <c r="I197" s="13">
        <f t="shared" ca="1" si="35"/>
        <v>1</v>
      </c>
      <c r="J197" s="13">
        <f t="shared" ca="1" si="36"/>
        <v>1</v>
      </c>
      <c r="K197" s="13" t="str">
        <f t="shared" si="37"/>
        <v/>
      </c>
      <c r="L197" s="13" t="str">
        <f t="shared" si="38"/>
        <v/>
      </c>
      <c r="M197" s="33" t="str">
        <f t="shared" si="39"/>
        <v/>
      </c>
      <c r="N197" s="13" t="str">
        <f ca="1">IF($C197="Win",IF($E197&gt;Summary!$H$6,1,""),(IF($C197="Spr",IF($E197&gt;Summary!$H$7,1,""),(IF($C197="Sum",IF($E197&gt;Summary!$H$8,1,""),(IF($C197="Fall",IF($E197&gt;Summary!$H$9,1,""),"")))))))</f>
        <v/>
      </c>
      <c r="O197" s="13">
        <f ca="1">IF($C197="Win",IF($F197&gt;Summary!$I$6,1,""),(IF($C197="Spr",IF($F197&gt;Summary!$I$7,1,""),(IF($C197="Sum",IF($F197&gt;Summary!$I$8,1,""),(IF($C197="Fall",IF($F197&gt;Summary!$I$9,1,""),"")))))))</f>
        <v>1</v>
      </c>
      <c r="P197" s="13" t="str">
        <f t="shared" ref="P197:P232" ca="1" si="50">IF($N197="","",IF($O197="","",1))</f>
        <v/>
      </c>
      <c r="Q197" s="13" t="str">
        <f t="shared" ca="1" si="40"/>
        <v/>
      </c>
      <c r="R197" s="13" t="str">
        <f t="shared" si="41"/>
        <v/>
      </c>
      <c r="S197" s="13" t="str">
        <f t="shared" si="42"/>
        <v/>
      </c>
      <c r="T197" s="33" t="str">
        <f t="shared" si="43"/>
        <v/>
      </c>
      <c r="U197" s="11" t="str">
        <f ca="1">IF($C197="Win",IF($E197&gt;Summary!$N$6,1,""),(IF($C197="Spr",IF($E197&gt;Summary!$N$7,1,""),(IF($C197="Sum",IF($E197&gt;Summary!$N$8,1,""),(IF($C197="Fall",IF($E197&gt;Summary!$N$9,1,""),"")))))))</f>
        <v/>
      </c>
      <c r="V197" s="13">
        <f ca="1">IF($C197="Win",IF($F197&gt;Summary!$O$6,1,""),(IF($C197="Spr",IF($F197&gt;Summary!$O$7,1,""),(IF($C197="Sum",IF($F197&gt;Summary!$O$8,1,""),(IF($C197="Fall",IF($F197&gt;Summary!$O$9,1,""),"")))))))</f>
        <v>1</v>
      </c>
      <c r="W197" s="13" t="str">
        <f t="shared" ca="1" si="44"/>
        <v/>
      </c>
      <c r="X197" s="13" t="str">
        <f t="shared" ca="1" si="45"/>
        <v/>
      </c>
      <c r="Y197" s="13" t="str">
        <f t="shared" si="46"/>
        <v/>
      </c>
      <c r="Z197" s="13" t="str">
        <f t="shared" si="47"/>
        <v/>
      </c>
      <c r="AA197" s="33" t="str">
        <f t="shared" si="48"/>
        <v/>
      </c>
    </row>
    <row r="198" spans="1:27" x14ac:dyDescent="0.3">
      <c r="A198" s="22">
        <v>1988</v>
      </c>
      <c r="B198">
        <v>5</v>
      </c>
      <c r="C198" s="1" t="s">
        <v>17</v>
      </c>
      <c r="D198" t="str">
        <f t="shared" si="49"/>
        <v>19885Spr</v>
      </c>
      <c r="E198" s="25">
        <f ca="1">VLOOKUP($D198,Monthly!$B$1:$H$685,7,FALSE)</f>
        <v>314108</v>
      </c>
      <c r="F198" s="25">
        <f ca="1">VLOOKUP($D198,Monthly!$B$1:$I$685,8,FALSE)</f>
        <v>688</v>
      </c>
      <c r="G198" s="11" t="str">
        <f ca="1">IF($C198="Win",IF($E198&gt;Summary!$B$6,1,""),(IF($C198="Spr",IF($E198&gt;Summary!$B$7,1,""),(IF($C198="Sum",IF($E198&gt;Summary!$B$8,1,""),(IF($C198="Fall",IF($E198&gt;Summary!$B$9,1,""),"")))))))</f>
        <v/>
      </c>
      <c r="H198" s="13">
        <f ca="1">IF($C198="Win",IF($F198&gt;Summary!$C$6,1,""),(IF($C198="Spr",IF($F198&gt;Summary!$C$7,1,""),(IF($C198="Sum",IF($F198&gt;Summary!$C$8,1,""),(IF($C198="Fall",IF($F198&gt;Summary!$C$9,1,""),"")))))))</f>
        <v>1</v>
      </c>
      <c r="I198" s="13" t="str">
        <f t="shared" ref="I198:I232" ca="1" si="51">IF($G198="","",IF($H198="","",1))</f>
        <v/>
      </c>
      <c r="J198" s="13" t="str">
        <f t="shared" ref="J198:J232" si="52">IF($C198="Win",I198,"")</f>
        <v/>
      </c>
      <c r="K198" s="13" t="str">
        <f t="shared" ref="K198:K232" ca="1" si="53">IF($C198="Spr",I198,"")</f>
        <v/>
      </c>
      <c r="L198" s="13" t="str">
        <f t="shared" ref="L198:L232" si="54">IF($C198="Sum",I198,"")</f>
        <v/>
      </c>
      <c r="M198" s="33" t="str">
        <f t="shared" ref="M198:M232" si="55">IF($C198="Fall",I198,"")</f>
        <v/>
      </c>
      <c r="N198" s="13" t="str">
        <f ca="1">IF($C198="Win",IF($E198&gt;Summary!$H$6,1,""),(IF($C198="Spr",IF($E198&gt;Summary!$H$7,1,""),(IF($C198="Sum",IF($E198&gt;Summary!$H$8,1,""),(IF($C198="Fall",IF($E198&gt;Summary!$H$9,1,""),"")))))))</f>
        <v/>
      </c>
      <c r="O198" s="13">
        <f ca="1">IF($C198="Win",IF($F198&gt;Summary!$I$6,1,""),(IF($C198="Spr",IF($F198&gt;Summary!$I$7,1,""),(IF($C198="Sum",IF($F198&gt;Summary!$I$8,1,""),(IF($C198="Fall",IF($F198&gt;Summary!$I$9,1,""),"")))))))</f>
        <v>1</v>
      </c>
      <c r="P198" s="13" t="str">
        <f t="shared" ca="1" si="50"/>
        <v/>
      </c>
      <c r="Q198" s="13" t="str">
        <f t="shared" ref="Q198:Q232" si="56">IF($C198="Win",P198,"")</f>
        <v/>
      </c>
      <c r="R198" s="13" t="str">
        <f t="shared" ref="R198:R232" ca="1" si="57">IF($C198="Spr",P198,"")</f>
        <v/>
      </c>
      <c r="S198" s="13" t="str">
        <f t="shared" ref="S198:S232" si="58">IF($C198="Sum",P198,"")</f>
        <v/>
      </c>
      <c r="T198" s="33" t="str">
        <f t="shared" ref="T198:T232" si="59">IF($C198="Fall",P198,"")</f>
        <v/>
      </c>
      <c r="U198" s="11" t="str">
        <f ca="1">IF($C198="Win",IF($E198&gt;Summary!$N$6,1,""),(IF($C198="Spr",IF($E198&gt;Summary!$N$7,1,""),(IF($C198="Sum",IF($E198&gt;Summary!$N$8,1,""),(IF($C198="Fall",IF($E198&gt;Summary!$N$9,1,""),"")))))))</f>
        <v/>
      </c>
      <c r="V198" s="13">
        <f ca="1">IF($C198="Win",IF($F198&gt;Summary!$O$6,1,""),(IF($C198="Spr",IF($F198&gt;Summary!$O$7,1,""),(IF($C198="Sum",IF($F198&gt;Summary!$O$8,1,""),(IF($C198="Fall",IF($F198&gt;Summary!$O$9,1,""),"")))))))</f>
        <v>1</v>
      </c>
      <c r="W198" s="13" t="str">
        <f t="shared" ref="W198:W232" ca="1" si="60">IF($U198="","",IF($V198="","",1))</f>
        <v/>
      </c>
      <c r="X198" s="13" t="str">
        <f t="shared" ref="X198:X232" si="61">IF($C198="Win",W198,"")</f>
        <v/>
      </c>
      <c r="Y198" s="13" t="str">
        <f t="shared" ref="Y198:Y232" ca="1" si="62">IF($C198="Spr",W198,"")</f>
        <v/>
      </c>
      <c r="Z198" s="13" t="str">
        <f t="shared" ref="Z198:Z232" si="63">IF($C198="Sum",W198,"")</f>
        <v/>
      </c>
      <c r="AA198" s="33" t="str">
        <f t="shared" ref="AA198:AA232" si="64">IF($C198="Fall",W198,"")</f>
        <v/>
      </c>
    </row>
    <row r="199" spans="1:27" x14ac:dyDescent="0.3">
      <c r="A199" s="22">
        <v>1988</v>
      </c>
      <c r="B199">
        <v>8</v>
      </c>
      <c r="C199" s="28" t="s">
        <v>18</v>
      </c>
      <c r="D199" t="str">
        <f t="shared" si="49"/>
        <v>19888Sum</v>
      </c>
      <c r="E199" s="25">
        <f ca="1">VLOOKUP($D199,Monthly!$B$1:$H$685,7,FALSE)</f>
        <v>2665</v>
      </c>
      <c r="F199" s="25">
        <f ca="1">VLOOKUP($D199,Monthly!$B$1:$I$685,8,FALSE)</f>
        <v>684</v>
      </c>
      <c r="G199" s="11" t="str">
        <f ca="1">IF($C199="Win",IF($E199&gt;Summary!$B$6,1,""),(IF($C199="Spr",IF($E199&gt;Summary!$B$7,1,""),(IF($C199="Sum",IF($E199&gt;Summary!$B$8,1,""),(IF($C199="Fall",IF($E199&gt;Summary!$B$9,1,""),"")))))))</f>
        <v/>
      </c>
      <c r="H199" s="13">
        <f ca="1">IF($C199="Win",IF($F199&gt;Summary!$C$6,1,""),(IF($C199="Spr",IF($F199&gt;Summary!$C$7,1,""),(IF($C199="Sum",IF($F199&gt;Summary!$C$8,1,""),(IF($C199="Fall",IF($F199&gt;Summary!$C$9,1,""),"")))))))</f>
        <v>1</v>
      </c>
      <c r="I199" s="13" t="str">
        <f t="shared" ca="1" si="51"/>
        <v/>
      </c>
      <c r="J199" s="13" t="str">
        <f t="shared" si="52"/>
        <v/>
      </c>
      <c r="K199" s="13" t="str">
        <f t="shared" si="53"/>
        <v/>
      </c>
      <c r="L199" s="13" t="str">
        <f t="shared" ca="1" si="54"/>
        <v/>
      </c>
      <c r="M199" s="33" t="str">
        <f t="shared" si="55"/>
        <v/>
      </c>
      <c r="N199" s="13" t="str">
        <f ca="1">IF($C199="Win",IF($E199&gt;Summary!$H$6,1,""),(IF($C199="Spr",IF($E199&gt;Summary!$H$7,1,""),(IF($C199="Sum",IF($E199&gt;Summary!$H$8,1,""),(IF($C199="Fall",IF($E199&gt;Summary!$H$9,1,""),"")))))))</f>
        <v/>
      </c>
      <c r="O199" s="13">
        <f ca="1">IF($C199="Win",IF($F199&gt;Summary!$I$6,1,""),(IF($C199="Spr",IF($F199&gt;Summary!$I$7,1,""),(IF($C199="Sum",IF($F199&gt;Summary!$I$8,1,""),(IF($C199="Fall",IF($F199&gt;Summary!$I$9,1,""),"")))))))</f>
        <v>1</v>
      </c>
      <c r="P199" s="13" t="str">
        <f t="shared" ca="1" si="50"/>
        <v/>
      </c>
      <c r="Q199" s="13" t="str">
        <f t="shared" si="56"/>
        <v/>
      </c>
      <c r="R199" s="13" t="str">
        <f t="shared" si="57"/>
        <v/>
      </c>
      <c r="S199" s="13" t="str">
        <f t="shared" ca="1" si="58"/>
        <v/>
      </c>
      <c r="T199" s="33" t="str">
        <f t="shared" si="59"/>
        <v/>
      </c>
      <c r="U199" s="11" t="str">
        <f ca="1">IF($C199="Win",IF($E199&gt;Summary!$N$6,1,""),(IF($C199="Spr",IF($E199&gt;Summary!$N$7,1,""),(IF($C199="Sum",IF($E199&gt;Summary!$N$8,1,""),(IF($C199="Fall",IF($E199&gt;Summary!$N$9,1,""),"")))))))</f>
        <v/>
      </c>
      <c r="V199" s="13">
        <f ca="1">IF($C199="Win",IF($F199&gt;Summary!$O$6,1,""),(IF($C199="Spr",IF($F199&gt;Summary!$O$7,1,""),(IF($C199="Sum",IF($F199&gt;Summary!$O$8,1,""),(IF($C199="Fall",IF($F199&gt;Summary!$O$9,1,""),"")))))))</f>
        <v>1</v>
      </c>
      <c r="W199" s="13" t="str">
        <f t="shared" ca="1" si="60"/>
        <v/>
      </c>
      <c r="X199" s="13" t="str">
        <f t="shared" si="61"/>
        <v/>
      </c>
      <c r="Y199" s="13" t="str">
        <f t="shared" si="62"/>
        <v/>
      </c>
      <c r="Z199" s="13" t="str">
        <f t="shared" ca="1" si="63"/>
        <v/>
      </c>
      <c r="AA199" s="33" t="str">
        <f t="shared" si="64"/>
        <v/>
      </c>
    </row>
    <row r="200" spans="1:27" x14ac:dyDescent="0.3">
      <c r="A200" s="23">
        <v>1988</v>
      </c>
      <c r="B200">
        <v>11</v>
      </c>
      <c r="C200" s="28" t="s">
        <v>6</v>
      </c>
      <c r="D200" t="str">
        <f t="shared" si="49"/>
        <v>198811Fall</v>
      </c>
      <c r="E200" s="25">
        <f ca="1">VLOOKUP($D200,Monthly!$B$1:$H$685,7,FALSE)</f>
        <v>824</v>
      </c>
      <c r="F200" s="25">
        <f ca="1">VLOOKUP($D200,Monthly!$B$1:$I$685,8,FALSE)</f>
        <v>184</v>
      </c>
      <c r="G200" s="11">
        <f ca="1">IF($C200="Win",IF($E200&gt;Summary!$B$6,1,""),(IF($C200="Spr",IF($E200&gt;Summary!$B$7,1,""),(IF($C200="Sum",IF($E200&gt;Summary!$B$8,1,""),(IF($C200="Fall",IF($E200&gt;Summary!$B$9,1,""),"")))))))</f>
        <v>1</v>
      </c>
      <c r="H200" s="13">
        <f ca="1">IF($C200="Win",IF($F200&gt;Summary!$C$6,1,""),(IF($C200="Spr",IF($F200&gt;Summary!$C$7,1,""),(IF($C200="Sum",IF($F200&gt;Summary!$C$8,1,""),(IF($C200="Fall",IF($F200&gt;Summary!$C$9,1,""),"")))))))</f>
        <v>1</v>
      </c>
      <c r="I200" s="13">
        <f t="shared" ca="1" si="51"/>
        <v>1</v>
      </c>
      <c r="J200" s="13" t="str">
        <f t="shared" si="52"/>
        <v/>
      </c>
      <c r="K200" s="13" t="str">
        <f t="shared" si="53"/>
        <v/>
      </c>
      <c r="L200" s="13" t="str">
        <f t="shared" si="54"/>
        <v/>
      </c>
      <c r="M200" s="33">
        <f t="shared" ca="1" si="55"/>
        <v>1</v>
      </c>
      <c r="N200" s="13">
        <f ca="1">IF($C200="Win",IF($E200&gt;Summary!$H$6,1,""),(IF($C200="Spr",IF($E200&gt;Summary!$H$7,1,""),(IF($C200="Sum",IF($E200&gt;Summary!$H$8,1,""),(IF($C200="Fall",IF($E200&gt;Summary!$H$9,1,""),"")))))))</f>
        <v>1</v>
      </c>
      <c r="O200" s="13">
        <f ca="1">IF($C200="Win",IF($F200&gt;Summary!$I$6,1,""),(IF($C200="Spr",IF($F200&gt;Summary!$I$7,1,""),(IF($C200="Sum",IF($F200&gt;Summary!$I$8,1,""),(IF($C200="Fall",IF($F200&gt;Summary!$I$9,1,""),"")))))))</f>
        <v>1</v>
      </c>
      <c r="P200" s="13">
        <f t="shared" ca="1" si="50"/>
        <v>1</v>
      </c>
      <c r="Q200" s="13" t="str">
        <f t="shared" si="56"/>
        <v/>
      </c>
      <c r="R200" s="13" t="str">
        <f t="shared" si="57"/>
        <v/>
      </c>
      <c r="S200" s="13" t="str">
        <f t="shared" si="58"/>
        <v/>
      </c>
      <c r="T200" s="33">
        <f t="shared" ca="1" si="59"/>
        <v>1</v>
      </c>
      <c r="U200" s="11">
        <f ca="1">IF($C200="Win",IF($E200&gt;Summary!$N$6,1,""),(IF($C200="Spr",IF($E200&gt;Summary!$N$7,1,""),(IF($C200="Sum",IF($E200&gt;Summary!$N$8,1,""),(IF($C200="Fall",IF($E200&gt;Summary!$N$9,1,""),"")))))))</f>
        <v>1</v>
      </c>
      <c r="V200" s="13">
        <f ca="1">IF($C200="Win",IF($F200&gt;Summary!$O$6,1,""),(IF($C200="Spr",IF($F200&gt;Summary!$O$7,1,""),(IF($C200="Sum",IF($F200&gt;Summary!$O$8,1,""),(IF($C200="Fall",IF($F200&gt;Summary!$O$9,1,""),"")))))))</f>
        <v>1</v>
      </c>
      <c r="W200" s="13">
        <f t="shared" ca="1" si="60"/>
        <v>1</v>
      </c>
      <c r="X200" s="13" t="str">
        <f t="shared" si="61"/>
        <v/>
      </c>
      <c r="Y200" s="13" t="str">
        <f t="shared" si="62"/>
        <v/>
      </c>
      <c r="Z200" s="13" t="str">
        <f t="shared" si="63"/>
        <v/>
      </c>
      <c r="AA200" s="33">
        <f t="shared" ca="1" si="64"/>
        <v>1</v>
      </c>
    </row>
    <row r="201" spans="1:27" x14ac:dyDescent="0.3">
      <c r="A201" s="22">
        <v>1989</v>
      </c>
      <c r="B201">
        <v>2</v>
      </c>
      <c r="C201" s="1" t="s">
        <v>16</v>
      </c>
      <c r="D201" t="str">
        <f t="shared" si="49"/>
        <v>19892Win</v>
      </c>
      <c r="E201" s="25">
        <f ca="1">VLOOKUP($D201,Monthly!$B$1:$H$685,7,FALSE)</f>
        <v>20866</v>
      </c>
      <c r="F201" s="25">
        <f ca="1">VLOOKUP($D201,Monthly!$B$1:$I$685,8,FALSE)</f>
        <v>44</v>
      </c>
      <c r="G201" s="11" t="str">
        <f ca="1">IF($C201="Win",IF($E201&gt;Summary!$B$6,1,""),(IF($C201="Spr",IF($E201&gt;Summary!$B$7,1,""),(IF($C201="Sum",IF($E201&gt;Summary!$B$8,1,""),(IF($C201="Fall",IF($E201&gt;Summary!$B$9,1,""),"")))))))</f>
        <v/>
      </c>
      <c r="H201" s="13">
        <f ca="1">IF($C201="Win",IF($F201&gt;Summary!$C$6,1,""),(IF($C201="Spr",IF($F201&gt;Summary!$C$7,1,""),(IF($C201="Sum",IF($F201&gt;Summary!$C$8,1,""),(IF($C201="Fall",IF($F201&gt;Summary!$C$9,1,""),"")))))))</f>
        <v>1</v>
      </c>
      <c r="I201" s="13" t="str">
        <f t="shared" ca="1" si="51"/>
        <v/>
      </c>
      <c r="J201" s="13" t="str">
        <f t="shared" ca="1" si="52"/>
        <v/>
      </c>
      <c r="K201" s="13" t="str">
        <f t="shared" si="53"/>
        <v/>
      </c>
      <c r="L201" s="13" t="str">
        <f t="shared" si="54"/>
        <v/>
      </c>
      <c r="M201" s="33" t="str">
        <f t="shared" si="55"/>
        <v/>
      </c>
      <c r="N201" s="13" t="str">
        <f ca="1">IF($C201="Win",IF($E201&gt;Summary!$H$6,1,""),(IF($C201="Spr",IF($E201&gt;Summary!$H$7,1,""),(IF($C201="Sum",IF($E201&gt;Summary!$H$8,1,""),(IF($C201="Fall",IF($E201&gt;Summary!$H$9,1,""),"")))))))</f>
        <v/>
      </c>
      <c r="O201" s="13">
        <f ca="1">IF($C201="Win",IF($F201&gt;Summary!$I$6,1,""),(IF($C201="Spr",IF($F201&gt;Summary!$I$7,1,""),(IF($C201="Sum",IF($F201&gt;Summary!$I$8,1,""),(IF($C201="Fall",IF($F201&gt;Summary!$I$9,1,""),"")))))))</f>
        <v>1</v>
      </c>
      <c r="P201" s="13" t="str">
        <f t="shared" ca="1" si="50"/>
        <v/>
      </c>
      <c r="Q201" s="13" t="str">
        <f t="shared" ca="1" si="56"/>
        <v/>
      </c>
      <c r="R201" s="13" t="str">
        <f t="shared" si="57"/>
        <v/>
      </c>
      <c r="S201" s="13" t="str">
        <f t="shared" si="58"/>
        <v/>
      </c>
      <c r="T201" s="33" t="str">
        <f t="shared" si="59"/>
        <v/>
      </c>
      <c r="U201" s="11" t="str">
        <f ca="1">IF($C201="Win",IF($E201&gt;Summary!$N$6,1,""),(IF($C201="Spr",IF($E201&gt;Summary!$N$7,1,""),(IF($C201="Sum",IF($E201&gt;Summary!$N$8,1,""),(IF($C201="Fall",IF($E201&gt;Summary!$N$9,1,""),"")))))))</f>
        <v/>
      </c>
      <c r="V201" s="13">
        <f ca="1">IF($C201="Win",IF($F201&gt;Summary!$O$6,1,""),(IF($C201="Spr",IF($F201&gt;Summary!$O$7,1,""),(IF($C201="Sum",IF($F201&gt;Summary!$O$8,1,""),(IF($C201="Fall",IF($F201&gt;Summary!$O$9,1,""),"")))))))</f>
        <v>1</v>
      </c>
      <c r="W201" s="13" t="str">
        <f t="shared" ca="1" si="60"/>
        <v/>
      </c>
      <c r="X201" s="13" t="str">
        <f t="shared" ca="1" si="61"/>
        <v/>
      </c>
      <c r="Y201" s="13" t="str">
        <f t="shared" si="62"/>
        <v/>
      </c>
      <c r="Z201" s="13" t="str">
        <f t="shared" si="63"/>
        <v/>
      </c>
      <c r="AA201" s="33" t="str">
        <f t="shared" si="64"/>
        <v/>
      </c>
    </row>
    <row r="202" spans="1:27" x14ac:dyDescent="0.3">
      <c r="A202" s="22">
        <v>1989</v>
      </c>
      <c r="B202">
        <v>5</v>
      </c>
      <c r="C202" s="1" t="s">
        <v>17</v>
      </c>
      <c r="D202" t="str">
        <f t="shared" si="49"/>
        <v>19895Spr</v>
      </c>
      <c r="E202" s="25">
        <f ca="1">VLOOKUP($D202,Monthly!$B$1:$H$685,7,FALSE)</f>
        <v>2634289</v>
      </c>
      <c r="F202" s="25">
        <f ca="1">VLOOKUP($D202,Monthly!$B$1:$I$685,8,FALSE)</f>
        <v>212217</v>
      </c>
      <c r="G202" s="11">
        <f ca="1">IF($C202="Win",IF($E202&gt;Summary!$B$6,1,""),(IF($C202="Spr",IF($E202&gt;Summary!$B$7,1,""),(IF($C202="Sum",IF($E202&gt;Summary!$B$8,1,""),(IF($C202="Fall",IF($E202&gt;Summary!$B$9,1,""),"")))))))</f>
        <v>1</v>
      </c>
      <c r="H202" s="13">
        <f ca="1">IF($C202="Win",IF($F202&gt;Summary!$C$6,1,""),(IF($C202="Spr",IF($F202&gt;Summary!$C$7,1,""),(IF($C202="Sum",IF($F202&gt;Summary!$C$8,1,""),(IF($C202="Fall",IF($F202&gt;Summary!$C$9,1,""),"")))))))</f>
        <v>1</v>
      </c>
      <c r="I202" s="13">
        <f t="shared" ca="1" si="51"/>
        <v>1</v>
      </c>
      <c r="J202" s="13" t="str">
        <f t="shared" si="52"/>
        <v/>
      </c>
      <c r="K202" s="13">
        <f t="shared" ca="1" si="53"/>
        <v>1</v>
      </c>
      <c r="L202" s="13" t="str">
        <f t="shared" si="54"/>
        <v/>
      </c>
      <c r="M202" s="33" t="str">
        <f t="shared" si="55"/>
        <v/>
      </c>
      <c r="N202" s="13">
        <f ca="1">IF($C202="Win",IF($E202&gt;Summary!$H$6,1,""),(IF($C202="Spr",IF($E202&gt;Summary!$H$7,1,""),(IF($C202="Sum",IF($E202&gt;Summary!$H$8,1,""),(IF($C202="Fall",IF($E202&gt;Summary!$H$9,1,""),"")))))))</f>
        <v>1</v>
      </c>
      <c r="O202" s="13">
        <f ca="1">IF($C202="Win",IF($F202&gt;Summary!$I$6,1,""),(IF($C202="Spr",IF($F202&gt;Summary!$I$7,1,""),(IF($C202="Sum",IF($F202&gt;Summary!$I$8,1,""),(IF($C202="Fall",IF($F202&gt;Summary!$I$9,1,""),"")))))))</f>
        <v>1</v>
      </c>
      <c r="P202" s="13">
        <f t="shared" ca="1" si="50"/>
        <v>1</v>
      </c>
      <c r="Q202" s="13" t="str">
        <f t="shared" si="56"/>
        <v/>
      </c>
      <c r="R202" s="13">
        <f t="shared" ca="1" si="57"/>
        <v>1</v>
      </c>
      <c r="S202" s="13" t="str">
        <f t="shared" si="58"/>
        <v/>
      </c>
      <c r="T202" s="33" t="str">
        <f t="shared" si="59"/>
        <v/>
      </c>
      <c r="U202" s="11">
        <f ca="1">IF($C202="Win",IF($E202&gt;Summary!$N$6,1,""),(IF($C202="Spr",IF($E202&gt;Summary!$N$7,1,""),(IF($C202="Sum",IF($E202&gt;Summary!$N$8,1,""),(IF($C202="Fall",IF($E202&gt;Summary!$N$9,1,""),"")))))))</f>
        <v>1</v>
      </c>
      <c r="V202" s="13">
        <f ca="1">IF($C202="Win",IF($F202&gt;Summary!$O$6,1,""),(IF($C202="Spr",IF($F202&gt;Summary!$O$7,1,""),(IF($C202="Sum",IF($F202&gt;Summary!$O$8,1,""),(IF($C202="Fall",IF($F202&gt;Summary!$O$9,1,""),"")))))))</f>
        <v>1</v>
      </c>
      <c r="W202" s="13">
        <f t="shared" ca="1" si="60"/>
        <v>1</v>
      </c>
      <c r="X202" s="13" t="str">
        <f t="shared" si="61"/>
        <v/>
      </c>
      <c r="Y202" s="13">
        <f t="shared" ca="1" si="62"/>
        <v>1</v>
      </c>
      <c r="Z202" s="13" t="str">
        <f t="shared" si="63"/>
        <v/>
      </c>
      <c r="AA202" s="33" t="str">
        <f t="shared" si="64"/>
        <v/>
      </c>
    </row>
    <row r="203" spans="1:27" x14ac:dyDescent="0.3">
      <c r="A203" s="22">
        <v>1989</v>
      </c>
      <c r="B203">
        <v>8</v>
      </c>
      <c r="C203" s="28" t="s">
        <v>18</v>
      </c>
      <c r="D203" t="str">
        <f t="shared" si="49"/>
        <v>19898Sum</v>
      </c>
      <c r="E203" s="25">
        <f ca="1">VLOOKUP($D203,Monthly!$B$1:$H$685,7,FALSE)</f>
        <v>2907223</v>
      </c>
      <c r="F203" s="25">
        <f ca="1">VLOOKUP($D203,Monthly!$B$1:$I$685,8,FALSE)</f>
        <v>703</v>
      </c>
      <c r="G203" s="11">
        <f ca="1">IF($C203="Win",IF($E203&gt;Summary!$B$6,1,""),(IF($C203="Spr",IF($E203&gt;Summary!$B$7,1,""),(IF($C203="Sum",IF($E203&gt;Summary!$B$8,1,""),(IF($C203="Fall",IF($E203&gt;Summary!$B$9,1,""),"")))))))</f>
        <v>1</v>
      </c>
      <c r="H203" s="13">
        <f ca="1">IF($C203="Win",IF($F203&gt;Summary!$C$6,1,""),(IF($C203="Spr",IF($F203&gt;Summary!$C$7,1,""),(IF($C203="Sum",IF($F203&gt;Summary!$C$8,1,""),(IF($C203="Fall",IF($F203&gt;Summary!$C$9,1,""),"")))))))</f>
        <v>1</v>
      </c>
      <c r="I203" s="13">
        <f t="shared" ca="1" si="51"/>
        <v>1</v>
      </c>
      <c r="J203" s="13" t="str">
        <f t="shared" si="52"/>
        <v/>
      </c>
      <c r="K203" s="13" t="str">
        <f t="shared" si="53"/>
        <v/>
      </c>
      <c r="L203" s="13">
        <f t="shared" ca="1" si="54"/>
        <v>1</v>
      </c>
      <c r="M203" s="33" t="str">
        <f t="shared" si="55"/>
        <v/>
      </c>
      <c r="N203" s="13">
        <f ca="1">IF($C203="Win",IF($E203&gt;Summary!$H$6,1,""),(IF($C203="Spr",IF($E203&gt;Summary!$H$7,1,""),(IF($C203="Sum",IF($E203&gt;Summary!$H$8,1,""),(IF($C203="Fall",IF($E203&gt;Summary!$H$9,1,""),"")))))))</f>
        <v>1</v>
      </c>
      <c r="O203" s="13">
        <f ca="1">IF($C203="Win",IF($F203&gt;Summary!$I$6,1,""),(IF($C203="Spr",IF($F203&gt;Summary!$I$7,1,""),(IF($C203="Sum",IF($F203&gt;Summary!$I$8,1,""),(IF($C203="Fall",IF($F203&gt;Summary!$I$9,1,""),"")))))))</f>
        <v>1</v>
      </c>
      <c r="P203" s="13">
        <f t="shared" ca="1" si="50"/>
        <v>1</v>
      </c>
      <c r="Q203" s="13" t="str">
        <f t="shared" si="56"/>
        <v/>
      </c>
      <c r="R203" s="13" t="str">
        <f t="shared" si="57"/>
        <v/>
      </c>
      <c r="S203" s="13">
        <f t="shared" ca="1" si="58"/>
        <v>1</v>
      </c>
      <c r="T203" s="33" t="str">
        <f t="shared" si="59"/>
        <v/>
      </c>
      <c r="U203" s="11">
        <f ca="1">IF($C203="Win",IF($E203&gt;Summary!$N$6,1,""),(IF($C203="Spr",IF($E203&gt;Summary!$N$7,1,""),(IF($C203="Sum",IF($E203&gt;Summary!$N$8,1,""),(IF($C203="Fall",IF($E203&gt;Summary!$N$9,1,""),"")))))))</f>
        <v>1</v>
      </c>
      <c r="V203" s="13">
        <f ca="1">IF($C203="Win",IF($F203&gt;Summary!$O$6,1,""),(IF($C203="Spr",IF($F203&gt;Summary!$O$7,1,""),(IF($C203="Sum",IF($F203&gt;Summary!$O$8,1,""),(IF($C203="Fall",IF($F203&gt;Summary!$O$9,1,""),"")))))))</f>
        <v>1</v>
      </c>
      <c r="W203" s="13">
        <f t="shared" ca="1" si="60"/>
        <v>1</v>
      </c>
      <c r="X203" s="13" t="str">
        <f t="shared" si="61"/>
        <v/>
      </c>
      <c r="Y203" s="13" t="str">
        <f t="shared" si="62"/>
        <v/>
      </c>
      <c r="Z203" s="13">
        <f t="shared" ca="1" si="63"/>
        <v>1</v>
      </c>
      <c r="AA203" s="33" t="str">
        <f t="shared" si="64"/>
        <v/>
      </c>
    </row>
    <row r="204" spans="1:27" x14ac:dyDescent="0.3">
      <c r="A204" s="23">
        <v>1989</v>
      </c>
      <c r="B204">
        <v>11</v>
      </c>
      <c r="C204" s="28" t="s">
        <v>6</v>
      </c>
      <c r="D204" t="str">
        <f t="shared" si="49"/>
        <v>198911Fall</v>
      </c>
      <c r="E204" s="25">
        <f ca="1">VLOOKUP($D204,Monthly!$B$1:$H$685,7,FALSE)</f>
        <v>1055</v>
      </c>
      <c r="F204" s="25">
        <f ca="1">VLOOKUP($D204,Monthly!$B$1:$I$685,8,FALSE)</f>
        <v>314</v>
      </c>
      <c r="G204" s="11">
        <f ca="1">IF($C204="Win",IF($E204&gt;Summary!$B$6,1,""),(IF($C204="Spr",IF($E204&gt;Summary!$B$7,1,""),(IF($C204="Sum",IF($E204&gt;Summary!$B$8,1,""),(IF($C204="Fall",IF($E204&gt;Summary!$B$9,1,""),"")))))))</f>
        <v>1</v>
      </c>
      <c r="H204" s="13">
        <f ca="1">IF($C204="Win",IF($F204&gt;Summary!$C$6,1,""),(IF($C204="Spr",IF($F204&gt;Summary!$C$7,1,""),(IF($C204="Sum",IF($F204&gt;Summary!$C$8,1,""),(IF($C204="Fall",IF($F204&gt;Summary!$C$9,1,""),"")))))))</f>
        <v>1</v>
      </c>
      <c r="I204" s="13">
        <f t="shared" ca="1" si="51"/>
        <v>1</v>
      </c>
      <c r="J204" s="13" t="str">
        <f t="shared" si="52"/>
        <v/>
      </c>
      <c r="K204" s="13" t="str">
        <f t="shared" si="53"/>
        <v/>
      </c>
      <c r="L204" s="13" t="str">
        <f t="shared" si="54"/>
        <v/>
      </c>
      <c r="M204" s="33">
        <f t="shared" ca="1" si="55"/>
        <v>1</v>
      </c>
      <c r="N204" s="13">
        <f ca="1">IF($C204="Win",IF($E204&gt;Summary!$H$6,1,""),(IF($C204="Spr",IF($E204&gt;Summary!$H$7,1,""),(IF($C204="Sum",IF($E204&gt;Summary!$H$8,1,""),(IF($C204="Fall",IF($E204&gt;Summary!$H$9,1,""),"")))))))</f>
        <v>1</v>
      </c>
      <c r="O204" s="13">
        <f ca="1">IF($C204="Win",IF($F204&gt;Summary!$I$6,1,""),(IF($C204="Spr",IF($F204&gt;Summary!$I$7,1,""),(IF($C204="Sum",IF($F204&gt;Summary!$I$8,1,""),(IF($C204="Fall",IF($F204&gt;Summary!$I$9,1,""),"")))))))</f>
        <v>1</v>
      </c>
      <c r="P204" s="13">
        <f t="shared" ca="1" si="50"/>
        <v>1</v>
      </c>
      <c r="Q204" s="13" t="str">
        <f t="shared" si="56"/>
        <v/>
      </c>
      <c r="R204" s="13" t="str">
        <f t="shared" si="57"/>
        <v/>
      </c>
      <c r="S204" s="13" t="str">
        <f t="shared" si="58"/>
        <v/>
      </c>
      <c r="T204" s="33">
        <f t="shared" ca="1" si="59"/>
        <v>1</v>
      </c>
      <c r="U204" s="11">
        <f ca="1">IF($C204="Win",IF($E204&gt;Summary!$N$6,1,""),(IF($C204="Spr",IF($E204&gt;Summary!$N$7,1,""),(IF($C204="Sum",IF($E204&gt;Summary!$N$8,1,""),(IF($C204="Fall",IF($E204&gt;Summary!$N$9,1,""),"")))))))</f>
        <v>1</v>
      </c>
      <c r="V204" s="13">
        <f ca="1">IF($C204="Win",IF($F204&gt;Summary!$O$6,1,""),(IF($C204="Spr",IF($F204&gt;Summary!$O$7,1,""),(IF($C204="Sum",IF($F204&gt;Summary!$O$8,1,""),(IF($C204="Fall",IF($F204&gt;Summary!$O$9,1,""),"")))))))</f>
        <v>1</v>
      </c>
      <c r="W204" s="13">
        <f t="shared" ca="1" si="60"/>
        <v>1</v>
      </c>
      <c r="X204" s="13" t="str">
        <f t="shared" si="61"/>
        <v/>
      </c>
      <c r="Y204" s="13" t="str">
        <f t="shared" si="62"/>
        <v/>
      </c>
      <c r="Z204" s="13" t="str">
        <f t="shared" si="63"/>
        <v/>
      </c>
      <c r="AA204" s="33">
        <f t="shared" ca="1" si="64"/>
        <v>1</v>
      </c>
    </row>
    <row r="205" spans="1:27" x14ac:dyDescent="0.3">
      <c r="A205" s="22">
        <v>1990</v>
      </c>
      <c r="B205">
        <v>2</v>
      </c>
      <c r="C205" s="1" t="s">
        <v>16</v>
      </c>
      <c r="D205" t="str">
        <f t="shared" si="49"/>
        <v>19902Win</v>
      </c>
      <c r="E205" s="25">
        <f ca="1">VLOOKUP($D205,Monthly!$B$1:$H$685,7,FALSE)</f>
        <v>501487</v>
      </c>
      <c r="F205" s="25">
        <f ca="1">VLOOKUP($D205,Monthly!$B$1:$I$685,8,FALSE)</f>
        <v>202</v>
      </c>
      <c r="G205" s="11">
        <f ca="1">IF($C205="Win",IF($E205&gt;Summary!$B$6,1,""),(IF($C205="Spr",IF($E205&gt;Summary!$B$7,1,""),(IF($C205="Sum",IF($E205&gt;Summary!$B$8,1,""),(IF($C205="Fall",IF($E205&gt;Summary!$B$9,1,""),"")))))))</f>
        <v>1</v>
      </c>
      <c r="H205" s="13">
        <f ca="1">IF($C205="Win",IF($F205&gt;Summary!$C$6,1,""),(IF($C205="Spr",IF($F205&gt;Summary!$C$7,1,""),(IF($C205="Sum",IF($F205&gt;Summary!$C$8,1,""),(IF($C205="Fall",IF($F205&gt;Summary!$C$9,1,""),"")))))))</f>
        <v>1</v>
      </c>
      <c r="I205" s="13">
        <f t="shared" ca="1" si="51"/>
        <v>1</v>
      </c>
      <c r="J205" s="13">
        <f t="shared" ca="1" si="52"/>
        <v>1</v>
      </c>
      <c r="K205" s="13" t="str">
        <f t="shared" si="53"/>
        <v/>
      </c>
      <c r="L205" s="13" t="str">
        <f t="shared" si="54"/>
        <v/>
      </c>
      <c r="M205" s="33" t="str">
        <f t="shared" si="55"/>
        <v/>
      </c>
      <c r="N205" s="13">
        <f ca="1">IF($C205="Win",IF($E205&gt;Summary!$H$6,1,""),(IF($C205="Spr",IF($E205&gt;Summary!$H$7,1,""),(IF($C205="Sum",IF($E205&gt;Summary!$H$8,1,""),(IF($C205="Fall",IF($E205&gt;Summary!$H$9,1,""),"")))))))</f>
        <v>1</v>
      </c>
      <c r="O205" s="13">
        <f ca="1">IF($C205="Win",IF($F205&gt;Summary!$I$6,1,""),(IF($C205="Spr",IF($F205&gt;Summary!$I$7,1,""),(IF($C205="Sum",IF($F205&gt;Summary!$I$8,1,""),(IF($C205="Fall",IF($F205&gt;Summary!$I$9,1,""),"")))))))</f>
        <v>1</v>
      </c>
      <c r="P205" s="13">
        <f t="shared" ca="1" si="50"/>
        <v>1</v>
      </c>
      <c r="Q205" s="13">
        <f t="shared" ca="1" si="56"/>
        <v>1</v>
      </c>
      <c r="R205" s="13" t="str">
        <f t="shared" si="57"/>
        <v/>
      </c>
      <c r="S205" s="13" t="str">
        <f t="shared" si="58"/>
        <v/>
      </c>
      <c r="T205" s="33" t="str">
        <f t="shared" si="59"/>
        <v/>
      </c>
      <c r="U205" s="11">
        <f ca="1">IF($C205="Win",IF($E205&gt;Summary!$N$6,1,""),(IF($C205="Spr",IF($E205&gt;Summary!$N$7,1,""),(IF($C205="Sum",IF($E205&gt;Summary!$N$8,1,""),(IF($C205="Fall",IF($E205&gt;Summary!$N$9,1,""),"")))))))</f>
        <v>1</v>
      </c>
      <c r="V205" s="13">
        <f ca="1">IF($C205="Win",IF($F205&gt;Summary!$O$6,1,""),(IF($C205="Spr",IF($F205&gt;Summary!$O$7,1,""),(IF($C205="Sum",IF($F205&gt;Summary!$O$8,1,""),(IF($C205="Fall",IF($F205&gt;Summary!$O$9,1,""),"")))))))</f>
        <v>1</v>
      </c>
      <c r="W205" s="13">
        <f t="shared" ca="1" si="60"/>
        <v>1</v>
      </c>
      <c r="X205" s="13">
        <f t="shared" ca="1" si="61"/>
        <v>1</v>
      </c>
      <c r="Y205" s="13" t="str">
        <f t="shared" si="62"/>
        <v/>
      </c>
      <c r="Z205" s="13" t="str">
        <f t="shared" si="63"/>
        <v/>
      </c>
      <c r="AA205" s="33" t="str">
        <f t="shared" si="64"/>
        <v/>
      </c>
    </row>
    <row r="206" spans="1:27" x14ac:dyDescent="0.3">
      <c r="A206" s="22">
        <v>1990</v>
      </c>
      <c r="B206">
        <v>5</v>
      </c>
      <c r="C206" s="1" t="s">
        <v>17</v>
      </c>
      <c r="D206" t="str">
        <f t="shared" si="49"/>
        <v>19905Spr</v>
      </c>
      <c r="E206" s="25">
        <f ca="1">VLOOKUP($D206,Monthly!$B$1:$H$685,7,FALSE)</f>
        <v>6071529</v>
      </c>
      <c r="F206" s="25">
        <f ca="1">VLOOKUP($D206,Monthly!$B$1:$I$685,8,FALSE)</f>
        <v>1424447</v>
      </c>
      <c r="G206" s="11">
        <f ca="1">IF($C206="Win",IF($E206&gt;Summary!$B$6,1,""),(IF($C206="Spr",IF($E206&gt;Summary!$B$7,1,""),(IF($C206="Sum",IF($E206&gt;Summary!$B$8,1,""),(IF($C206="Fall",IF($E206&gt;Summary!$B$9,1,""),"")))))))</f>
        <v>1</v>
      </c>
      <c r="H206" s="13">
        <f ca="1">IF($C206="Win",IF($F206&gt;Summary!$C$6,1,""),(IF($C206="Spr",IF($F206&gt;Summary!$C$7,1,""),(IF($C206="Sum",IF($F206&gt;Summary!$C$8,1,""),(IF($C206="Fall",IF($F206&gt;Summary!$C$9,1,""),"")))))))</f>
        <v>1</v>
      </c>
      <c r="I206" s="13">
        <f t="shared" ca="1" si="51"/>
        <v>1</v>
      </c>
      <c r="J206" s="13" t="str">
        <f t="shared" si="52"/>
        <v/>
      </c>
      <c r="K206" s="13">
        <f t="shared" ca="1" si="53"/>
        <v>1</v>
      </c>
      <c r="L206" s="13" t="str">
        <f t="shared" si="54"/>
        <v/>
      </c>
      <c r="M206" s="33" t="str">
        <f t="shared" si="55"/>
        <v/>
      </c>
      <c r="N206" s="13">
        <f ca="1">IF($C206="Win",IF($E206&gt;Summary!$H$6,1,""),(IF($C206="Spr",IF($E206&gt;Summary!$H$7,1,""),(IF($C206="Sum",IF($E206&gt;Summary!$H$8,1,""),(IF($C206="Fall",IF($E206&gt;Summary!$H$9,1,""),"")))))))</f>
        <v>1</v>
      </c>
      <c r="O206" s="13">
        <f ca="1">IF($C206="Win",IF($F206&gt;Summary!$I$6,1,""),(IF($C206="Spr",IF($F206&gt;Summary!$I$7,1,""),(IF($C206="Sum",IF($F206&gt;Summary!$I$8,1,""),(IF($C206="Fall",IF($F206&gt;Summary!$I$9,1,""),"")))))))</f>
        <v>1</v>
      </c>
      <c r="P206" s="13">
        <f t="shared" ca="1" si="50"/>
        <v>1</v>
      </c>
      <c r="Q206" s="13" t="str">
        <f t="shared" si="56"/>
        <v/>
      </c>
      <c r="R206" s="13">
        <f t="shared" ca="1" si="57"/>
        <v>1</v>
      </c>
      <c r="S206" s="13" t="str">
        <f t="shared" si="58"/>
        <v/>
      </c>
      <c r="T206" s="33" t="str">
        <f t="shared" si="59"/>
        <v/>
      </c>
      <c r="U206" s="11">
        <f ca="1">IF($C206="Win",IF($E206&gt;Summary!$N$6,1,""),(IF($C206="Spr",IF($E206&gt;Summary!$N$7,1,""),(IF($C206="Sum",IF($E206&gt;Summary!$N$8,1,""),(IF($C206="Fall",IF($E206&gt;Summary!$N$9,1,""),"")))))))</f>
        <v>1</v>
      </c>
      <c r="V206" s="13">
        <f ca="1">IF($C206="Win",IF($F206&gt;Summary!$O$6,1,""),(IF($C206="Spr",IF($F206&gt;Summary!$O$7,1,""),(IF($C206="Sum",IF($F206&gt;Summary!$O$8,1,""),(IF($C206="Fall",IF($F206&gt;Summary!$O$9,1,""),"")))))))</f>
        <v>1</v>
      </c>
      <c r="W206" s="13">
        <f t="shared" ca="1" si="60"/>
        <v>1</v>
      </c>
      <c r="X206" s="13" t="str">
        <f t="shared" si="61"/>
        <v/>
      </c>
      <c r="Y206" s="13">
        <f t="shared" ca="1" si="62"/>
        <v>1</v>
      </c>
      <c r="Z206" s="13" t="str">
        <f t="shared" si="63"/>
        <v/>
      </c>
      <c r="AA206" s="33" t="str">
        <f t="shared" si="64"/>
        <v/>
      </c>
    </row>
    <row r="207" spans="1:27" x14ac:dyDescent="0.3">
      <c r="A207" s="22">
        <v>1990</v>
      </c>
      <c r="B207">
        <v>8</v>
      </c>
      <c r="C207" s="28" t="s">
        <v>18</v>
      </c>
      <c r="D207" t="str">
        <f t="shared" si="49"/>
        <v>19908Sum</v>
      </c>
      <c r="E207" s="25">
        <f ca="1">VLOOKUP($D207,Monthly!$B$1:$H$685,7,FALSE)</f>
        <v>778420</v>
      </c>
      <c r="F207" s="25">
        <f ca="1">VLOOKUP($D207,Monthly!$B$1:$I$685,8,FALSE)</f>
        <v>676</v>
      </c>
      <c r="G207" s="11">
        <f ca="1">IF($C207="Win",IF($E207&gt;Summary!$B$6,1,""),(IF($C207="Spr",IF($E207&gt;Summary!$B$7,1,""),(IF($C207="Sum",IF($E207&gt;Summary!$B$8,1,""),(IF($C207="Fall",IF($E207&gt;Summary!$B$9,1,""),"")))))))</f>
        <v>1</v>
      </c>
      <c r="H207" s="13">
        <f ca="1">IF($C207="Win",IF($F207&gt;Summary!$C$6,1,""),(IF($C207="Spr",IF($F207&gt;Summary!$C$7,1,""),(IF($C207="Sum",IF($F207&gt;Summary!$C$8,1,""),(IF($C207="Fall",IF($F207&gt;Summary!$C$9,1,""),"")))))))</f>
        <v>1</v>
      </c>
      <c r="I207" s="13">
        <f t="shared" ca="1" si="51"/>
        <v>1</v>
      </c>
      <c r="J207" s="13" t="str">
        <f t="shared" si="52"/>
        <v/>
      </c>
      <c r="K207" s="13" t="str">
        <f t="shared" si="53"/>
        <v/>
      </c>
      <c r="L207" s="13">
        <f t="shared" ca="1" si="54"/>
        <v>1</v>
      </c>
      <c r="M207" s="33" t="str">
        <f t="shared" si="55"/>
        <v/>
      </c>
      <c r="N207" s="13">
        <f ca="1">IF($C207="Win",IF($E207&gt;Summary!$H$6,1,""),(IF($C207="Spr",IF($E207&gt;Summary!$H$7,1,""),(IF($C207="Sum",IF($E207&gt;Summary!$H$8,1,""),(IF($C207="Fall",IF($E207&gt;Summary!$H$9,1,""),"")))))))</f>
        <v>1</v>
      </c>
      <c r="O207" s="13">
        <f ca="1">IF($C207="Win",IF($F207&gt;Summary!$I$6,1,""),(IF($C207="Spr",IF($F207&gt;Summary!$I$7,1,""),(IF($C207="Sum",IF($F207&gt;Summary!$I$8,1,""),(IF($C207="Fall",IF($F207&gt;Summary!$I$9,1,""),"")))))))</f>
        <v>1</v>
      </c>
      <c r="P207" s="13">
        <f t="shared" ca="1" si="50"/>
        <v>1</v>
      </c>
      <c r="Q207" s="13" t="str">
        <f t="shared" si="56"/>
        <v/>
      </c>
      <c r="R207" s="13" t="str">
        <f t="shared" si="57"/>
        <v/>
      </c>
      <c r="S207" s="13">
        <f t="shared" ca="1" si="58"/>
        <v>1</v>
      </c>
      <c r="T207" s="33" t="str">
        <f t="shared" si="59"/>
        <v/>
      </c>
      <c r="U207" s="11">
        <f ca="1">IF($C207="Win",IF($E207&gt;Summary!$N$6,1,""),(IF($C207="Spr",IF($E207&gt;Summary!$N$7,1,""),(IF($C207="Sum",IF($E207&gt;Summary!$N$8,1,""),(IF($C207="Fall",IF($E207&gt;Summary!$N$9,1,""),"")))))))</f>
        <v>1</v>
      </c>
      <c r="V207" s="13">
        <f ca="1">IF($C207="Win",IF($F207&gt;Summary!$O$6,1,""),(IF($C207="Spr",IF($F207&gt;Summary!$O$7,1,""),(IF($C207="Sum",IF($F207&gt;Summary!$O$8,1,""),(IF($C207="Fall",IF($F207&gt;Summary!$O$9,1,""),"")))))))</f>
        <v>1</v>
      </c>
      <c r="W207" s="13">
        <f t="shared" ca="1" si="60"/>
        <v>1</v>
      </c>
      <c r="X207" s="13" t="str">
        <f t="shared" si="61"/>
        <v/>
      </c>
      <c r="Y207" s="13" t="str">
        <f t="shared" si="62"/>
        <v/>
      </c>
      <c r="Z207" s="13">
        <f t="shared" ca="1" si="63"/>
        <v>1</v>
      </c>
      <c r="AA207" s="33" t="str">
        <f t="shared" si="64"/>
        <v/>
      </c>
    </row>
    <row r="208" spans="1:27" x14ac:dyDescent="0.3">
      <c r="A208" s="23">
        <v>1990</v>
      </c>
      <c r="B208">
        <v>11</v>
      </c>
      <c r="C208" s="28" t="s">
        <v>6</v>
      </c>
      <c r="D208" t="str">
        <f t="shared" si="49"/>
        <v>199011Fall</v>
      </c>
      <c r="E208" s="25">
        <f ca="1">VLOOKUP($D208,Monthly!$B$1:$H$685,7,FALSE)</f>
        <v>1584</v>
      </c>
      <c r="F208" s="25">
        <f ca="1">VLOOKUP($D208,Monthly!$B$1:$I$685,8,FALSE)</f>
        <v>289</v>
      </c>
      <c r="G208" s="11">
        <f ca="1">IF($C208="Win",IF($E208&gt;Summary!$B$6,1,""),(IF($C208="Spr",IF($E208&gt;Summary!$B$7,1,""),(IF($C208="Sum",IF($E208&gt;Summary!$B$8,1,""),(IF($C208="Fall",IF($E208&gt;Summary!$B$9,1,""),"")))))))</f>
        <v>1</v>
      </c>
      <c r="H208" s="13">
        <f ca="1">IF($C208="Win",IF($F208&gt;Summary!$C$6,1,""),(IF($C208="Spr",IF($F208&gt;Summary!$C$7,1,""),(IF($C208="Sum",IF($F208&gt;Summary!$C$8,1,""),(IF($C208="Fall",IF($F208&gt;Summary!$C$9,1,""),"")))))))</f>
        <v>1</v>
      </c>
      <c r="I208" s="13">
        <f t="shared" ca="1" si="51"/>
        <v>1</v>
      </c>
      <c r="J208" s="13" t="str">
        <f t="shared" si="52"/>
        <v/>
      </c>
      <c r="K208" s="13" t="str">
        <f t="shared" si="53"/>
        <v/>
      </c>
      <c r="L208" s="13" t="str">
        <f t="shared" si="54"/>
        <v/>
      </c>
      <c r="M208" s="33">
        <f t="shared" ca="1" si="55"/>
        <v>1</v>
      </c>
      <c r="N208" s="13">
        <f ca="1">IF($C208="Win",IF($E208&gt;Summary!$H$6,1,""),(IF($C208="Spr",IF($E208&gt;Summary!$H$7,1,""),(IF($C208="Sum",IF($E208&gt;Summary!$H$8,1,""),(IF($C208="Fall",IF($E208&gt;Summary!$H$9,1,""),"")))))))</f>
        <v>1</v>
      </c>
      <c r="O208" s="13">
        <f ca="1">IF($C208="Win",IF($F208&gt;Summary!$I$6,1,""),(IF($C208="Spr",IF($F208&gt;Summary!$I$7,1,""),(IF($C208="Sum",IF($F208&gt;Summary!$I$8,1,""),(IF($C208="Fall",IF($F208&gt;Summary!$I$9,1,""),"")))))))</f>
        <v>1</v>
      </c>
      <c r="P208" s="13">
        <f t="shared" ca="1" si="50"/>
        <v>1</v>
      </c>
      <c r="Q208" s="13" t="str">
        <f t="shared" si="56"/>
        <v/>
      </c>
      <c r="R208" s="13" t="str">
        <f t="shared" si="57"/>
        <v/>
      </c>
      <c r="S208" s="13" t="str">
        <f t="shared" si="58"/>
        <v/>
      </c>
      <c r="T208" s="33">
        <f t="shared" ca="1" si="59"/>
        <v>1</v>
      </c>
      <c r="U208" s="11">
        <f ca="1">IF($C208="Win",IF($E208&gt;Summary!$N$6,1,""),(IF($C208="Spr",IF($E208&gt;Summary!$N$7,1,""),(IF($C208="Sum",IF($E208&gt;Summary!$N$8,1,""),(IF($C208="Fall",IF($E208&gt;Summary!$N$9,1,""),"")))))))</f>
        <v>1</v>
      </c>
      <c r="V208" s="13">
        <f ca="1">IF($C208="Win",IF($F208&gt;Summary!$O$6,1,""),(IF($C208="Spr",IF($F208&gt;Summary!$O$7,1,""),(IF($C208="Sum",IF($F208&gt;Summary!$O$8,1,""),(IF($C208="Fall",IF($F208&gt;Summary!$O$9,1,""),"")))))))</f>
        <v>1</v>
      </c>
      <c r="W208" s="13">
        <f t="shared" ca="1" si="60"/>
        <v>1</v>
      </c>
      <c r="X208" s="13" t="str">
        <f t="shared" si="61"/>
        <v/>
      </c>
      <c r="Y208" s="13" t="str">
        <f t="shared" si="62"/>
        <v/>
      </c>
      <c r="Z208" s="13" t="str">
        <f t="shared" si="63"/>
        <v/>
      </c>
      <c r="AA208" s="33">
        <f t="shared" ca="1" si="64"/>
        <v>1</v>
      </c>
    </row>
    <row r="209" spans="1:27" x14ac:dyDescent="0.3">
      <c r="A209" s="22">
        <v>1991</v>
      </c>
      <c r="B209">
        <v>2</v>
      </c>
      <c r="C209" s="1" t="s">
        <v>16</v>
      </c>
      <c r="D209" t="str">
        <f t="shared" si="49"/>
        <v>19912Win</v>
      </c>
      <c r="E209" s="25">
        <f ca="1">VLOOKUP($D209,Monthly!$B$1:$H$685,7,FALSE)</f>
        <v>2254083</v>
      </c>
      <c r="F209" s="25">
        <f ca="1">VLOOKUP($D209,Monthly!$B$1:$I$685,8,FALSE)</f>
        <v>2729</v>
      </c>
      <c r="G209" s="11">
        <f ca="1">IF($C209="Win",IF($E209&gt;Summary!$B$6,1,""),(IF($C209="Spr",IF($E209&gt;Summary!$B$7,1,""),(IF($C209="Sum",IF($E209&gt;Summary!$B$8,1,""),(IF($C209="Fall",IF($E209&gt;Summary!$B$9,1,""),"")))))))</f>
        <v>1</v>
      </c>
      <c r="H209" s="13">
        <f ca="1">IF($C209="Win",IF($F209&gt;Summary!$C$6,1,""),(IF($C209="Spr",IF($F209&gt;Summary!$C$7,1,""),(IF($C209="Sum",IF($F209&gt;Summary!$C$8,1,""),(IF($C209="Fall",IF($F209&gt;Summary!$C$9,1,""),"")))))))</f>
        <v>1</v>
      </c>
      <c r="I209" s="13">
        <f t="shared" ca="1" si="51"/>
        <v>1</v>
      </c>
      <c r="J209" s="13">
        <f t="shared" ca="1" si="52"/>
        <v>1</v>
      </c>
      <c r="K209" s="13" t="str">
        <f t="shared" si="53"/>
        <v/>
      </c>
      <c r="L209" s="13" t="str">
        <f t="shared" si="54"/>
        <v/>
      </c>
      <c r="M209" s="33" t="str">
        <f t="shared" si="55"/>
        <v/>
      </c>
      <c r="N209" s="13">
        <f ca="1">IF($C209="Win",IF($E209&gt;Summary!$H$6,1,""),(IF($C209="Spr",IF($E209&gt;Summary!$H$7,1,""),(IF($C209="Sum",IF($E209&gt;Summary!$H$8,1,""),(IF($C209="Fall",IF($E209&gt;Summary!$H$9,1,""),"")))))))</f>
        <v>1</v>
      </c>
      <c r="O209" s="13">
        <f ca="1">IF($C209="Win",IF($F209&gt;Summary!$I$6,1,""),(IF($C209="Spr",IF($F209&gt;Summary!$I$7,1,""),(IF($C209="Sum",IF($F209&gt;Summary!$I$8,1,""),(IF($C209="Fall",IF($F209&gt;Summary!$I$9,1,""),"")))))))</f>
        <v>1</v>
      </c>
      <c r="P209" s="13">
        <f t="shared" ca="1" si="50"/>
        <v>1</v>
      </c>
      <c r="Q209" s="13">
        <f t="shared" ca="1" si="56"/>
        <v>1</v>
      </c>
      <c r="R209" s="13" t="str">
        <f t="shared" si="57"/>
        <v/>
      </c>
      <c r="S209" s="13" t="str">
        <f t="shared" si="58"/>
        <v/>
      </c>
      <c r="T209" s="33" t="str">
        <f t="shared" si="59"/>
        <v/>
      </c>
      <c r="U209" s="11">
        <f ca="1">IF($C209="Win",IF($E209&gt;Summary!$N$6,1,""),(IF($C209="Spr",IF($E209&gt;Summary!$N$7,1,""),(IF($C209="Sum",IF($E209&gt;Summary!$N$8,1,""),(IF($C209="Fall",IF($E209&gt;Summary!$N$9,1,""),"")))))))</f>
        <v>1</v>
      </c>
      <c r="V209" s="13">
        <f ca="1">IF($C209="Win",IF($F209&gt;Summary!$O$6,1,""),(IF($C209="Spr",IF($F209&gt;Summary!$O$7,1,""),(IF($C209="Sum",IF($F209&gt;Summary!$O$8,1,""),(IF($C209="Fall",IF($F209&gt;Summary!$O$9,1,""),"")))))))</f>
        <v>1</v>
      </c>
      <c r="W209" s="13">
        <f t="shared" ca="1" si="60"/>
        <v>1</v>
      </c>
      <c r="X209" s="13">
        <f t="shared" ca="1" si="61"/>
        <v>1</v>
      </c>
      <c r="Y209" s="13" t="str">
        <f t="shared" si="62"/>
        <v/>
      </c>
      <c r="Z209" s="13" t="str">
        <f t="shared" si="63"/>
        <v/>
      </c>
      <c r="AA209" s="33" t="str">
        <f t="shared" si="64"/>
        <v/>
      </c>
    </row>
    <row r="210" spans="1:27" x14ac:dyDescent="0.3">
      <c r="A210" s="22">
        <v>1991</v>
      </c>
      <c r="B210">
        <v>5</v>
      </c>
      <c r="C210" s="1" t="s">
        <v>17</v>
      </c>
      <c r="D210" t="str">
        <f t="shared" si="49"/>
        <v>19915Spr</v>
      </c>
      <c r="E210" s="25">
        <f ca="1">VLOOKUP($D210,Monthly!$B$1:$H$685,7,FALSE)</f>
        <v>1834860</v>
      </c>
      <c r="F210" s="25">
        <f ca="1">VLOOKUP($D210,Monthly!$B$1:$I$685,8,FALSE)</f>
        <v>259951</v>
      </c>
      <c r="G210" s="11">
        <f ca="1">IF($C210="Win",IF($E210&gt;Summary!$B$6,1,""),(IF($C210="Spr",IF($E210&gt;Summary!$B$7,1,""),(IF($C210="Sum",IF($E210&gt;Summary!$B$8,1,""),(IF($C210="Fall",IF($E210&gt;Summary!$B$9,1,""),"")))))))</f>
        <v>1</v>
      </c>
      <c r="H210" s="13">
        <f ca="1">IF($C210="Win",IF($F210&gt;Summary!$C$6,1,""),(IF($C210="Spr",IF($F210&gt;Summary!$C$7,1,""),(IF($C210="Sum",IF($F210&gt;Summary!$C$8,1,""),(IF($C210="Fall",IF($F210&gt;Summary!$C$9,1,""),"")))))))</f>
        <v>1</v>
      </c>
      <c r="I210" s="13">
        <f t="shared" ca="1" si="51"/>
        <v>1</v>
      </c>
      <c r="J210" s="13" t="str">
        <f t="shared" si="52"/>
        <v/>
      </c>
      <c r="K210" s="13">
        <f t="shared" ca="1" si="53"/>
        <v>1</v>
      </c>
      <c r="L210" s="13" t="str">
        <f t="shared" si="54"/>
        <v/>
      </c>
      <c r="M210" s="33" t="str">
        <f t="shared" si="55"/>
        <v/>
      </c>
      <c r="N210" s="13">
        <f ca="1">IF($C210="Win",IF($E210&gt;Summary!$H$6,1,""),(IF($C210="Spr",IF($E210&gt;Summary!$H$7,1,""),(IF($C210="Sum",IF($E210&gt;Summary!$H$8,1,""),(IF($C210="Fall",IF($E210&gt;Summary!$H$9,1,""),"")))))))</f>
        <v>1</v>
      </c>
      <c r="O210" s="13">
        <f ca="1">IF($C210="Win",IF($F210&gt;Summary!$I$6,1,""),(IF($C210="Spr",IF($F210&gt;Summary!$I$7,1,""),(IF($C210="Sum",IF($F210&gt;Summary!$I$8,1,""),(IF($C210="Fall",IF($F210&gt;Summary!$I$9,1,""),"")))))))</f>
        <v>1</v>
      </c>
      <c r="P210" s="13">
        <f t="shared" ca="1" si="50"/>
        <v>1</v>
      </c>
      <c r="Q210" s="13" t="str">
        <f t="shared" si="56"/>
        <v/>
      </c>
      <c r="R210" s="13">
        <f t="shared" ca="1" si="57"/>
        <v>1</v>
      </c>
      <c r="S210" s="13" t="str">
        <f t="shared" si="58"/>
        <v/>
      </c>
      <c r="T210" s="33" t="str">
        <f t="shared" si="59"/>
        <v/>
      </c>
      <c r="U210" s="11">
        <f ca="1">IF($C210="Win",IF($E210&gt;Summary!$N$6,1,""),(IF($C210="Spr",IF($E210&gt;Summary!$N$7,1,""),(IF($C210="Sum",IF($E210&gt;Summary!$N$8,1,""),(IF($C210="Fall",IF($E210&gt;Summary!$N$9,1,""),"")))))))</f>
        <v>1</v>
      </c>
      <c r="V210" s="13">
        <f ca="1">IF($C210="Win",IF($F210&gt;Summary!$O$6,1,""),(IF($C210="Spr",IF($F210&gt;Summary!$O$7,1,""),(IF($C210="Sum",IF($F210&gt;Summary!$O$8,1,""),(IF($C210="Fall",IF($F210&gt;Summary!$O$9,1,""),"")))))))</f>
        <v>1</v>
      </c>
      <c r="W210" s="13">
        <f t="shared" ca="1" si="60"/>
        <v>1</v>
      </c>
      <c r="X210" s="13" t="str">
        <f t="shared" si="61"/>
        <v/>
      </c>
      <c r="Y210" s="13">
        <f t="shared" ca="1" si="62"/>
        <v>1</v>
      </c>
      <c r="Z210" s="13" t="str">
        <f t="shared" si="63"/>
        <v/>
      </c>
      <c r="AA210" s="33" t="str">
        <f t="shared" si="64"/>
        <v/>
      </c>
    </row>
    <row r="211" spans="1:27" x14ac:dyDescent="0.3">
      <c r="A211" s="22">
        <v>1991</v>
      </c>
      <c r="B211">
        <v>8</v>
      </c>
      <c r="C211" s="28" t="s">
        <v>18</v>
      </c>
      <c r="D211" t="str">
        <f t="shared" si="49"/>
        <v>19918Sum</v>
      </c>
      <c r="E211" s="25">
        <f ca="1">VLOOKUP($D211,Monthly!$B$1:$H$685,7,FALSE)</f>
        <v>179044</v>
      </c>
      <c r="F211" s="25">
        <f ca="1">VLOOKUP($D211,Monthly!$B$1:$I$685,8,FALSE)</f>
        <v>790</v>
      </c>
      <c r="G211" s="11">
        <f ca="1">IF($C211="Win",IF($E211&gt;Summary!$B$6,1,""),(IF($C211="Spr",IF($E211&gt;Summary!$B$7,1,""),(IF($C211="Sum",IF($E211&gt;Summary!$B$8,1,""),(IF($C211="Fall",IF($E211&gt;Summary!$B$9,1,""),"")))))))</f>
        <v>1</v>
      </c>
      <c r="H211" s="13">
        <f ca="1">IF($C211="Win",IF($F211&gt;Summary!$C$6,1,""),(IF($C211="Spr",IF($F211&gt;Summary!$C$7,1,""),(IF($C211="Sum",IF($F211&gt;Summary!$C$8,1,""),(IF($C211="Fall",IF($F211&gt;Summary!$C$9,1,""),"")))))))</f>
        <v>1</v>
      </c>
      <c r="I211" s="13">
        <f t="shared" ca="1" si="51"/>
        <v>1</v>
      </c>
      <c r="J211" s="13" t="str">
        <f t="shared" si="52"/>
        <v/>
      </c>
      <c r="K211" s="13" t="str">
        <f t="shared" si="53"/>
        <v/>
      </c>
      <c r="L211" s="13">
        <f t="shared" ca="1" si="54"/>
        <v>1</v>
      </c>
      <c r="M211" s="33" t="str">
        <f t="shared" si="55"/>
        <v/>
      </c>
      <c r="N211" s="13" t="str">
        <f ca="1">IF($C211="Win",IF($E211&gt;Summary!$H$6,1,""),(IF($C211="Spr",IF($E211&gt;Summary!$H$7,1,""),(IF($C211="Sum",IF($E211&gt;Summary!$H$8,1,""),(IF($C211="Fall",IF($E211&gt;Summary!$H$9,1,""),"")))))))</f>
        <v/>
      </c>
      <c r="O211" s="13">
        <f ca="1">IF($C211="Win",IF($F211&gt;Summary!$I$6,1,""),(IF($C211="Spr",IF($F211&gt;Summary!$I$7,1,""),(IF($C211="Sum",IF($F211&gt;Summary!$I$8,1,""),(IF($C211="Fall",IF($F211&gt;Summary!$I$9,1,""),"")))))))</f>
        <v>1</v>
      </c>
      <c r="P211" s="13" t="str">
        <f t="shared" ca="1" si="50"/>
        <v/>
      </c>
      <c r="Q211" s="13" t="str">
        <f t="shared" si="56"/>
        <v/>
      </c>
      <c r="R211" s="13" t="str">
        <f t="shared" si="57"/>
        <v/>
      </c>
      <c r="S211" s="13" t="str">
        <f t="shared" ca="1" si="58"/>
        <v/>
      </c>
      <c r="T211" s="33" t="str">
        <f t="shared" si="59"/>
        <v/>
      </c>
      <c r="U211" s="11" t="str">
        <f ca="1">IF($C211="Win",IF($E211&gt;Summary!$N$6,1,""),(IF($C211="Spr",IF($E211&gt;Summary!$N$7,1,""),(IF($C211="Sum",IF($E211&gt;Summary!$N$8,1,""),(IF($C211="Fall",IF($E211&gt;Summary!$N$9,1,""),"")))))))</f>
        <v/>
      </c>
      <c r="V211" s="13">
        <f ca="1">IF($C211="Win",IF($F211&gt;Summary!$O$6,1,""),(IF($C211="Spr",IF($F211&gt;Summary!$O$7,1,""),(IF($C211="Sum",IF($F211&gt;Summary!$O$8,1,""),(IF($C211="Fall",IF($F211&gt;Summary!$O$9,1,""),"")))))))</f>
        <v>1</v>
      </c>
      <c r="W211" s="13" t="str">
        <f t="shared" ca="1" si="60"/>
        <v/>
      </c>
      <c r="X211" s="13" t="str">
        <f t="shared" si="61"/>
        <v/>
      </c>
      <c r="Y211" s="13" t="str">
        <f t="shared" si="62"/>
        <v/>
      </c>
      <c r="Z211" s="13" t="str">
        <f t="shared" ca="1" si="63"/>
        <v/>
      </c>
      <c r="AA211" s="33" t="str">
        <f t="shared" si="64"/>
        <v/>
      </c>
    </row>
    <row r="212" spans="1:27" x14ac:dyDescent="0.3">
      <c r="A212" s="23">
        <v>1991</v>
      </c>
      <c r="B212">
        <v>11</v>
      </c>
      <c r="C212" s="28" t="s">
        <v>6</v>
      </c>
      <c r="D212" t="str">
        <f t="shared" si="49"/>
        <v>199111Fall</v>
      </c>
      <c r="E212" s="25">
        <f ca="1">VLOOKUP($D212,Monthly!$B$1:$H$685,7,FALSE)</f>
        <v>837152</v>
      </c>
      <c r="F212" s="25">
        <f ca="1">VLOOKUP($D212,Monthly!$B$1:$I$685,8,FALSE)</f>
        <v>996</v>
      </c>
      <c r="G212" s="11">
        <f ca="1">IF($C212="Win",IF($E212&gt;Summary!$B$6,1,""),(IF($C212="Spr",IF($E212&gt;Summary!$B$7,1,""),(IF($C212="Sum",IF($E212&gt;Summary!$B$8,1,""),(IF($C212="Fall",IF($E212&gt;Summary!$B$9,1,""),"")))))))</f>
        <v>1</v>
      </c>
      <c r="H212" s="13">
        <f ca="1">IF($C212="Win",IF($F212&gt;Summary!$C$6,1,""),(IF($C212="Spr",IF($F212&gt;Summary!$C$7,1,""),(IF($C212="Sum",IF($F212&gt;Summary!$C$8,1,""),(IF($C212="Fall",IF($F212&gt;Summary!$C$9,1,""),"")))))))</f>
        <v>1</v>
      </c>
      <c r="I212" s="13">
        <f t="shared" ca="1" si="51"/>
        <v>1</v>
      </c>
      <c r="J212" s="13" t="str">
        <f t="shared" si="52"/>
        <v/>
      </c>
      <c r="K212" s="13" t="str">
        <f t="shared" si="53"/>
        <v/>
      </c>
      <c r="L212" s="13" t="str">
        <f t="shared" si="54"/>
        <v/>
      </c>
      <c r="M212" s="33">
        <f t="shared" ca="1" si="55"/>
        <v>1</v>
      </c>
      <c r="N212" s="13">
        <f ca="1">IF($C212="Win",IF($E212&gt;Summary!$H$6,1,""),(IF($C212="Spr",IF($E212&gt;Summary!$H$7,1,""),(IF($C212="Sum",IF($E212&gt;Summary!$H$8,1,""),(IF($C212="Fall",IF($E212&gt;Summary!$H$9,1,""),"")))))))</f>
        <v>1</v>
      </c>
      <c r="O212" s="13">
        <f ca="1">IF($C212="Win",IF($F212&gt;Summary!$I$6,1,""),(IF($C212="Spr",IF($F212&gt;Summary!$I$7,1,""),(IF($C212="Sum",IF($F212&gt;Summary!$I$8,1,""),(IF($C212="Fall",IF($F212&gt;Summary!$I$9,1,""),"")))))))</f>
        <v>1</v>
      </c>
      <c r="P212" s="13">
        <f t="shared" ca="1" si="50"/>
        <v>1</v>
      </c>
      <c r="Q212" s="13" t="str">
        <f t="shared" si="56"/>
        <v/>
      </c>
      <c r="R212" s="13" t="str">
        <f t="shared" si="57"/>
        <v/>
      </c>
      <c r="S212" s="13" t="str">
        <f t="shared" si="58"/>
        <v/>
      </c>
      <c r="T212" s="33">
        <f t="shared" ca="1" si="59"/>
        <v>1</v>
      </c>
      <c r="U212" s="11">
        <f ca="1">IF($C212="Win",IF($E212&gt;Summary!$N$6,1,""),(IF($C212="Spr",IF($E212&gt;Summary!$N$7,1,""),(IF($C212="Sum",IF($E212&gt;Summary!$N$8,1,""),(IF($C212="Fall",IF($E212&gt;Summary!$N$9,1,""),"")))))))</f>
        <v>1</v>
      </c>
      <c r="V212" s="13">
        <f ca="1">IF($C212="Win",IF($F212&gt;Summary!$O$6,1,""),(IF($C212="Spr",IF($F212&gt;Summary!$O$7,1,""),(IF($C212="Sum",IF($F212&gt;Summary!$O$8,1,""),(IF($C212="Fall",IF($F212&gt;Summary!$O$9,1,""),"")))))))</f>
        <v>1</v>
      </c>
      <c r="W212" s="13">
        <f t="shared" ca="1" si="60"/>
        <v>1</v>
      </c>
      <c r="X212" s="13" t="str">
        <f t="shared" si="61"/>
        <v/>
      </c>
      <c r="Y212" s="13" t="str">
        <f t="shared" si="62"/>
        <v/>
      </c>
      <c r="Z212" s="13" t="str">
        <f t="shared" si="63"/>
        <v/>
      </c>
      <c r="AA212" s="33">
        <f t="shared" ca="1" si="64"/>
        <v>1</v>
      </c>
    </row>
    <row r="213" spans="1:27" x14ac:dyDescent="0.3">
      <c r="A213" s="22">
        <v>1992</v>
      </c>
      <c r="B213">
        <v>2</v>
      </c>
      <c r="C213" s="1" t="s">
        <v>16</v>
      </c>
      <c r="D213" t="str">
        <f t="shared" si="49"/>
        <v>19922Win</v>
      </c>
      <c r="E213" s="25">
        <f ca="1">VLOOKUP($D213,Monthly!$B$1:$H$685,7,FALSE)</f>
        <v>7238601</v>
      </c>
      <c r="F213" s="25">
        <f ca="1">VLOOKUP($D213,Monthly!$B$1:$I$685,8,FALSE)</f>
        <v>2355431</v>
      </c>
      <c r="G213" s="11">
        <f ca="1">IF($C213="Win",IF($E213&gt;Summary!$B$6,1,""),(IF($C213="Spr",IF($E213&gt;Summary!$B$7,1,""),(IF($C213="Sum",IF($E213&gt;Summary!$B$8,1,""),(IF($C213="Fall",IF($E213&gt;Summary!$B$9,1,""),"")))))))</f>
        <v>1</v>
      </c>
      <c r="H213" s="13">
        <f ca="1">IF($C213="Win",IF($F213&gt;Summary!$C$6,1,""),(IF($C213="Spr",IF($F213&gt;Summary!$C$7,1,""),(IF($C213="Sum",IF($F213&gt;Summary!$C$8,1,""),(IF($C213="Fall",IF($F213&gt;Summary!$C$9,1,""),"")))))))</f>
        <v>1</v>
      </c>
      <c r="I213" s="13">
        <f t="shared" ca="1" si="51"/>
        <v>1</v>
      </c>
      <c r="J213" s="13">
        <f t="shared" ca="1" si="52"/>
        <v>1</v>
      </c>
      <c r="K213" s="13" t="str">
        <f t="shared" si="53"/>
        <v/>
      </c>
      <c r="L213" s="13" t="str">
        <f t="shared" si="54"/>
        <v/>
      </c>
      <c r="M213" s="33" t="str">
        <f t="shared" si="55"/>
        <v/>
      </c>
      <c r="N213" s="13">
        <f ca="1">IF($C213="Win",IF($E213&gt;Summary!$H$6,1,""),(IF($C213="Spr",IF($E213&gt;Summary!$H$7,1,""),(IF($C213="Sum",IF($E213&gt;Summary!$H$8,1,""),(IF($C213="Fall",IF($E213&gt;Summary!$H$9,1,""),"")))))))</f>
        <v>1</v>
      </c>
      <c r="O213" s="13">
        <f ca="1">IF($C213="Win",IF($F213&gt;Summary!$I$6,1,""),(IF($C213="Spr",IF($F213&gt;Summary!$I$7,1,""),(IF($C213="Sum",IF($F213&gt;Summary!$I$8,1,""),(IF($C213="Fall",IF($F213&gt;Summary!$I$9,1,""),"")))))))</f>
        <v>1</v>
      </c>
      <c r="P213" s="13">
        <f t="shared" ca="1" si="50"/>
        <v>1</v>
      </c>
      <c r="Q213" s="13">
        <f t="shared" ca="1" si="56"/>
        <v>1</v>
      </c>
      <c r="R213" s="13" t="str">
        <f t="shared" si="57"/>
        <v/>
      </c>
      <c r="S213" s="13" t="str">
        <f t="shared" si="58"/>
        <v/>
      </c>
      <c r="T213" s="33" t="str">
        <f t="shared" si="59"/>
        <v/>
      </c>
      <c r="U213" s="11">
        <f ca="1">IF($C213="Win",IF($E213&gt;Summary!$N$6,1,""),(IF($C213="Spr",IF($E213&gt;Summary!$N$7,1,""),(IF($C213="Sum",IF($E213&gt;Summary!$N$8,1,""),(IF($C213="Fall",IF($E213&gt;Summary!$N$9,1,""),"")))))))</f>
        <v>1</v>
      </c>
      <c r="V213" s="13">
        <f ca="1">IF($C213="Win",IF($F213&gt;Summary!$O$6,1,""),(IF($C213="Spr",IF($F213&gt;Summary!$O$7,1,""),(IF($C213="Sum",IF($F213&gt;Summary!$O$8,1,""),(IF($C213="Fall",IF($F213&gt;Summary!$O$9,1,""),"")))))))</f>
        <v>1</v>
      </c>
      <c r="W213" s="13">
        <f t="shared" ca="1" si="60"/>
        <v>1</v>
      </c>
      <c r="X213" s="13">
        <f t="shared" ca="1" si="61"/>
        <v>1</v>
      </c>
      <c r="Y213" s="13" t="str">
        <f t="shared" si="62"/>
        <v/>
      </c>
      <c r="Z213" s="13" t="str">
        <f t="shared" si="63"/>
        <v/>
      </c>
      <c r="AA213" s="33" t="str">
        <f t="shared" si="64"/>
        <v/>
      </c>
    </row>
    <row r="214" spans="1:27" x14ac:dyDescent="0.3">
      <c r="A214" s="22">
        <v>1992</v>
      </c>
      <c r="B214">
        <v>5</v>
      </c>
      <c r="C214" s="1" t="s">
        <v>17</v>
      </c>
      <c r="D214" t="str">
        <f t="shared" si="49"/>
        <v>19925Spr</v>
      </c>
      <c r="E214" s="25">
        <f ca="1">VLOOKUP($D214,Monthly!$B$1:$H$685,7,FALSE)</f>
        <v>3164804</v>
      </c>
      <c r="F214" s="25">
        <f ca="1">VLOOKUP($D214,Monthly!$B$1:$I$685,8,FALSE)</f>
        <v>385438</v>
      </c>
      <c r="G214" s="11">
        <f ca="1">IF($C214="Win",IF($E214&gt;Summary!$B$6,1,""),(IF($C214="Spr",IF($E214&gt;Summary!$B$7,1,""),(IF($C214="Sum",IF($E214&gt;Summary!$B$8,1,""),(IF($C214="Fall",IF($E214&gt;Summary!$B$9,1,""),"")))))))</f>
        <v>1</v>
      </c>
      <c r="H214" s="13">
        <f ca="1">IF($C214="Win",IF($F214&gt;Summary!$C$6,1,""),(IF($C214="Spr",IF($F214&gt;Summary!$C$7,1,""),(IF($C214="Sum",IF($F214&gt;Summary!$C$8,1,""),(IF($C214="Fall",IF($F214&gt;Summary!$C$9,1,""),"")))))))</f>
        <v>1</v>
      </c>
      <c r="I214" s="13">
        <f t="shared" ca="1" si="51"/>
        <v>1</v>
      </c>
      <c r="J214" s="13" t="str">
        <f t="shared" si="52"/>
        <v/>
      </c>
      <c r="K214" s="13">
        <f t="shared" ca="1" si="53"/>
        <v>1</v>
      </c>
      <c r="L214" s="13" t="str">
        <f t="shared" si="54"/>
        <v/>
      </c>
      <c r="M214" s="33" t="str">
        <f t="shared" si="55"/>
        <v/>
      </c>
      <c r="N214" s="13">
        <f ca="1">IF($C214="Win",IF($E214&gt;Summary!$H$6,1,""),(IF($C214="Spr",IF($E214&gt;Summary!$H$7,1,""),(IF($C214="Sum",IF($E214&gt;Summary!$H$8,1,""),(IF($C214="Fall",IF($E214&gt;Summary!$H$9,1,""),"")))))))</f>
        <v>1</v>
      </c>
      <c r="O214" s="13">
        <f ca="1">IF($C214="Win",IF($F214&gt;Summary!$I$6,1,""),(IF($C214="Spr",IF($F214&gt;Summary!$I$7,1,""),(IF($C214="Sum",IF($F214&gt;Summary!$I$8,1,""),(IF($C214="Fall",IF($F214&gt;Summary!$I$9,1,""),"")))))))</f>
        <v>1</v>
      </c>
      <c r="P214" s="13">
        <f t="shared" ca="1" si="50"/>
        <v>1</v>
      </c>
      <c r="Q214" s="13" t="str">
        <f t="shared" si="56"/>
        <v/>
      </c>
      <c r="R214" s="13">
        <f t="shared" ca="1" si="57"/>
        <v>1</v>
      </c>
      <c r="S214" s="13" t="str">
        <f t="shared" si="58"/>
        <v/>
      </c>
      <c r="T214" s="33" t="str">
        <f t="shared" si="59"/>
        <v/>
      </c>
      <c r="U214" s="11">
        <f ca="1">IF($C214="Win",IF($E214&gt;Summary!$N$6,1,""),(IF($C214="Spr",IF($E214&gt;Summary!$N$7,1,""),(IF($C214="Sum",IF($E214&gt;Summary!$N$8,1,""),(IF($C214="Fall",IF($E214&gt;Summary!$N$9,1,""),"")))))))</f>
        <v>1</v>
      </c>
      <c r="V214" s="13">
        <f ca="1">IF($C214="Win",IF($F214&gt;Summary!$O$6,1,""),(IF($C214="Spr",IF($F214&gt;Summary!$O$7,1,""),(IF($C214="Sum",IF($F214&gt;Summary!$O$8,1,""),(IF($C214="Fall",IF($F214&gt;Summary!$O$9,1,""),"")))))))</f>
        <v>1</v>
      </c>
      <c r="W214" s="13">
        <f t="shared" ca="1" si="60"/>
        <v>1</v>
      </c>
      <c r="X214" s="13" t="str">
        <f t="shared" si="61"/>
        <v/>
      </c>
      <c r="Y214" s="13">
        <f t="shared" ca="1" si="62"/>
        <v>1</v>
      </c>
      <c r="Z214" s="13" t="str">
        <f t="shared" si="63"/>
        <v/>
      </c>
      <c r="AA214" s="33" t="str">
        <f t="shared" si="64"/>
        <v/>
      </c>
    </row>
    <row r="215" spans="1:27" x14ac:dyDescent="0.3">
      <c r="A215" s="22">
        <v>1992</v>
      </c>
      <c r="B215">
        <v>8</v>
      </c>
      <c r="C215" s="28" t="s">
        <v>18</v>
      </c>
      <c r="D215" t="str">
        <f t="shared" si="49"/>
        <v>19928Sum</v>
      </c>
      <c r="E215" s="25">
        <f ca="1">VLOOKUP($D215,Monthly!$B$1:$H$685,7,FALSE)</f>
        <v>691152</v>
      </c>
      <c r="F215" s="25">
        <f ca="1">VLOOKUP($D215,Monthly!$B$1:$I$685,8,FALSE)</f>
        <v>580</v>
      </c>
      <c r="G215" s="11">
        <f ca="1">IF($C215="Win",IF($E215&gt;Summary!$B$6,1,""),(IF($C215="Spr",IF($E215&gt;Summary!$B$7,1,""),(IF($C215="Sum",IF($E215&gt;Summary!$B$8,1,""),(IF($C215="Fall",IF($E215&gt;Summary!$B$9,1,""),"")))))))</f>
        <v>1</v>
      </c>
      <c r="H215" s="13">
        <f ca="1">IF($C215="Win",IF($F215&gt;Summary!$C$6,1,""),(IF($C215="Spr",IF($F215&gt;Summary!$C$7,1,""),(IF($C215="Sum",IF($F215&gt;Summary!$C$8,1,""),(IF($C215="Fall",IF($F215&gt;Summary!$C$9,1,""),"")))))))</f>
        <v>1</v>
      </c>
      <c r="I215" s="13">
        <f t="shared" ca="1" si="51"/>
        <v>1</v>
      </c>
      <c r="J215" s="13" t="str">
        <f t="shared" si="52"/>
        <v/>
      </c>
      <c r="K215" s="13" t="str">
        <f t="shared" si="53"/>
        <v/>
      </c>
      <c r="L215" s="13">
        <f t="shared" ca="1" si="54"/>
        <v>1</v>
      </c>
      <c r="M215" s="33" t="str">
        <f t="shared" si="55"/>
        <v/>
      </c>
      <c r="N215" s="13">
        <f ca="1">IF($C215="Win",IF($E215&gt;Summary!$H$6,1,""),(IF($C215="Spr",IF($E215&gt;Summary!$H$7,1,""),(IF($C215="Sum",IF($E215&gt;Summary!$H$8,1,""),(IF($C215="Fall",IF($E215&gt;Summary!$H$9,1,""),"")))))))</f>
        <v>1</v>
      </c>
      <c r="O215" s="13">
        <f ca="1">IF($C215="Win",IF($F215&gt;Summary!$I$6,1,""),(IF($C215="Spr",IF($F215&gt;Summary!$I$7,1,""),(IF($C215="Sum",IF($F215&gt;Summary!$I$8,1,""),(IF($C215="Fall",IF($F215&gt;Summary!$I$9,1,""),"")))))))</f>
        <v>1</v>
      </c>
      <c r="P215" s="13">
        <f t="shared" ca="1" si="50"/>
        <v>1</v>
      </c>
      <c r="Q215" s="13" t="str">
        <f t="shared" si="56"/>
        <v/>
      </c>
      <c r="R215" s="13" t="str">
        <f t="shared" si="57"/>
        <v/>
      </c>
      <c r="S215" s="13">
        <f t="shared" ca="1" si="58"/>
        <v>1</v>
      </c>
      <c r="T215" s="33" t="str">
        <f t="shared" si="59"/>
        <v/>
      </c>
      <c r="U215" s="11">
        <f ca="1">IF($C215="Win",IF($E215&gt;Summary!$N$6,1,""),(IF($C215="Spr",IF($E215&gt;Summary!$N$7,1,""),(IF($C215="Sum",IF($E215&gt;Summary!$N$8,1,""),(IF($C215="Fall",IF($E215&gt;Summary!$N$9,1,""),"")))))))</f>
        <v>1</v>
      </c>
      <c r="V215" s="13">
        <f ca="1">IF($C215="Win",IF($F215&gt;Summary!$O$6,1,""),(IF($C215="Spr",IF($F215&gt;Summary!$O$7,1,""),(IF($C215="Sum",IF($F215&gt;Summary!$O$8,1,""),(IF($C215="Fall",IF($F215&gt;Summary!$O$9,1,""),"")))))))</f>
        <v>1</v>
      </c>
      <c r="W215" s="13">
        <f t="shared" ca="1" si="60"/>
        <v>1</v>
      </c>
      <c r="X215" s="13" t="str">
        <f t="shared" si="61"/>
        <v/>
      </c>
      <c r="Y215" s="13" t="str">
        <f t="shared" si="62"/>
        <v/>
      </c>
      <c r="Z215" s="13">
        <f t="shared" ca="1" si="63"/>
        <v>1</v>
      </c>
      <c r="AA215" s="33" t="str">
        <f t="shared" si="64"/>
        <v/>
      </c>
    </row>
    <row r="216" spans="1:27" x14ac:dyDescent="0.3">
      <c r="A216" s="23">
        <v>1992</v>
      </c>
      <c r="B216">
        <v>11</v>
      </c>
      <c r="C216" s="28" t="s">
        <v>6</v>
      </c>
      <c r="D216" t="str">
        <f t="shared" si="49"/>
        <v>199211Fall</v>
      </c>
      <c r="E216" s="25">
        <f ca="1">VLOOKUP($D216,Monthly!$B$1:$H$685,7,FALSE)</f>
        <v>6312</v>
      </c>
      <c r="F216" s="25">
        <f ca="1">VLOOKUP($D216,Monthly!$B$1:$I$685,8,FALSE)</f>
        <v>319</v>
      </c>
      <c r="G216" s="11">
        <f ca="1">IF($C216="Win",IF($E216&gt;Summary!$B$6,1,""),(IF($C216="Spr",IF($E216&gt;Summary!$B$7,1,""),(IF($C216="Sum",IF($E216&gt;Summary!$B$8,1,""),(IF($C216="Fall",IF($E216&gt;Summary!$B$9,1,""),"")))))))</f>
        <v>1</v>
      </c>
      <c r="H216" s="13">
        <f ca="1">IF($C216="Win",IF($F216&gt;Summary!$C$6,1,""),(IF($C216="Spr",IF($F216&gt;Summary!$C$7,1,""),(IF($C216="Sum",IF($F216&gt;Summary!$C$8,1,""),(IF($C216="Fall",IF($F216&gt;Summary!$C$9,1,""),"")))))))</f>
        <v>1</v>
      </c>
      <c r="I216" s="13">
        <f t="shared" ca="1" si="51"/>
        <v>1</v>
      </c>
      <c r="J216" s="13" t="str">
        <f t="shared" si="52"/>
        <v/>
      </c>
      <c r="K216" s="13" t="str">
        <f t="shared" si="53"/>
        <v/>
      </c>
      <c r="L216" s="13" t="str">
        <f t="shared" si="54"/>
        <v/>
      </c>
      <c r="M216" s="33">
        <f t="shared" ca="1" si="55"/>
        <v>1</v>
      </c>
      <c r="N216" s="13">
        <f ca="1">IF($C216="Win",IF($E216&gt;Summary!$H$6,1,""),(IF($C216="Spr",IF($E216&gt;Summary!$H$7,1,""),(IF($C216="Sum",IF($E216&gt;Summary!$H$8,1,""),(IF($C216="Fall",IF($E216&gt;Summary!$H$9,1,""),"")))))))</f>
        <v>1</v>
      </c>
      <c r="O216" s="13">
        <f ca="1">IF($C216="Win",IF($F216&gt;Summary!$I$6,1,""),(IF($C216="Spr",IF($F216&gt;Summary!$I$7,1,""),(IF($C216="Sum",IF($F216&gt;Summary!$I$8,1,""),(IF($C216="Fall",IF($F216&gt;Summary!$I$9,1,""),"")))))))</f>
        <v>1</v>
      </c>
      <c r="P216" s="13">
        <f t="shared" ca="1" si="50"/>
        <v>1</v>
      </c>
      <c r="Q216" s="13" t="str">
        <f t="shared" si="56"/>
        <v/>
      </c>
      <c r="R216" s="13" t="str">
        <f t="shared" si="57"/>
        <v/>
      </c>
      <c r="S216" s="13" t="str">
        <f t="shared" si="58"/>
        <v/>
      </c>
      <c r="T216" s="33">
        <f t="shared" ca="1" si="59"/>
        <v>1</v>
      </c>
      <c r="U216" s="11">
        <f ca="1">IF($C216="Win",IF($E216&gt;Summary!$N$6,1,""),(IF($C216="Spr",IF($E216&gt;Summary!$N$7,1,""),(IF($C216="Sum",IF($E216&gt;Summary!$N$8,1,""),(IF($C216="Fall",IF($E216&gt;Summary!$N$9,1,""),"")))))))</f>
        <v>1</v>
      </c>
      <c r="V216" s="13">
        <f ca="1">IF($C216="Win",IF($F216&gt;Summary!$O$6,1,""),(IF($C216="Spr",IF($F216&gt;Summary!$O$7,1,""),(IF($C216="Sum",IF($F216&gt;Summary!$O$8,1,""),(IF($C216="Fall",IF($F216&gt;Summary!$O$9,1,""),"")))))))</f>
        <v>1</v>
      </c>
      <c r="W216" s="13">
        <f t="shared" ca="1" si="60"/>
        <v>1</v>
      </c>
      <c r="X216" s="13" t="str">
        <f t="shared" si="61"/>
        <v/>
      </c>
      <c r="Y216" s="13" t="str">
        <f t="shared" si="62"/>
        <v/>
      </c>
      <c r="Z216" s="13" t="str">
        <f t="shared" si="63"/>
        <v/>
      </c>
      <c r="AA216" s="33">
        <f t="shared" ca="1" si="64"/>
        <v>1</v>
      </c>
    </row>
    <row r="217" spans="1:27" x14ac:dyDescent="0.3">
      <c r="A217" s="22">
        <v>1993</v>
      </c>
      <c r="B217">
        <v>2</v>
      </c>
      <c r="C217" s="1" t="s">
        <v>16</v>
      </c>
      <c r="D217" t="str">
        <f t="shared" si="49"/>
        <v>19932Win</v>
      </c>
      <c r="E217" s="25">
        <f ca="1">VLOOKUP($D217,Monthly!$B$1:$H$685,7,FALSE)</f>
        <v>2099599</v>
      </c>
      <c r="F217" s="25">
        <f ca="1">VLOOKUP($D217,Monthly!$B$1:$I$685,8,FALSE)</f>
        <v>502262</v>
      </c>
      <c r="G217" s="11">
        <f ca="1">IF($C217="Win",IF($E217&gt;Summary!$B$6,1,""),(IF($C217="Spr",IF($E217&gt;Summary!$B$7,1,""),(IF($C217="Sum",IF($E217&gt;Summary!$B$8,1,""),(IF($C217="Fall",IF($E217&gt;Summary!$B$9,1,""),"")))))))</f>
        <v>1</v>
      </c>
      <c r="H217" s="13">
        <f ca="1">IF($C217="Win",IF($F217&gt;Summary!$C$6,1,""),(IF($C217="Spr",IF($F217&gt;Summary!$C$7,1,""),(IF($C217="Sum",IF($F217&gt;Summary!$C$8,1,""),(IF($C217="Fall",IF($F217&gt;Summary!$C$9,1,""),"")))))))</f>
        <v>1</v>
      </c>
      <c r="I217" s="13">
        <f t="shared" ca="1" si="51"/>
        <v>1</v>
      </c>
      <c r="J217" s="13">
        <f t="shared" ca="1" si="52"/>
        <v>1</v>
      </c>
      <c r="K217" s="13" t="str">
        <f t="shared" si="53"/>
        <v/>
      </c>
      <c r="L217" s="13" t="str">
        <f t="shared" si="54"/>
        <v/>
      </c>
      <c r="M217" s="33" t="str">
        <f t="shared" si="55"/>
        <v/>
      </c>
      <c r="N217" s="13">
        <f ca="1">IF($C217="Win",IF($E217&gt;Summary!$H$6,1,""),(IF($C217="Spr",IF($E217&gt;Summary!$H$7,1,""),(IF($C217="Sum",IF($E217&gt;Summary!$H$8,1,""),(IF($C217="Fall",IF($E217&gt;Summary!$H$9,1,""),"")))))))</f>
        <v>1</v>
      </c>
      <c r="O217" s="13">
        <f ca="1">IF($C217="Win",IF($F217&gt;Summary!$I$6,1,""),(IF($C217="Spr",IF($F217&gt;Summary!$I$7,1,""),(IF($C217="Sum",IF($F217&gt;Summary!$I$8,1,""),(IF($C217="Fall",IF($F217&gt;Summary!$I$9,1,""),"")))))))</f>
        <v>1</v>
      </c>
      <c r="P217" s="13">
        <f t="shared" ca="1" si="50"/>
        <v>1</v>
      </c>
      <c r="Q217" s="13">
        <f t="shared" ca="1" si="56"/>
        <v>1</v>
      </c>
      <c r="R217" s="13" t="str">
        <f t="shared" si="57"/>
        <v/>
      </c>
      <c r="S217" s="13" t="str">
        <f t="shared" si="58"/>
        <v/>
      </c>
      <c r="T217" s="33" t="str">
        <f t="shared" si="59"/>
        <v/>
      </c>
      <c r="U217" s="11">
        <f ca="1">IF($C217="Win",IF($E217&gt;Summary!$N$6,1,""),(IF($C217="Spr",IF($E217&gt;Summary!$N$7,1,""),(IF($C217="Sum",IF($E217&gt;Summary!$N$8,1,""),(IF($C217="Fall",IF($E217&gt;Summary!$N$9,1,""),"")))))))</f>
        <v>1</v>
      </c>
      <c r="V217" s="13">
        <f ca="1">IF($C217="Win",IF($F217&gt;Summary!$O$6,1,""),(IF($C217="Spr",IF($F217&gt;Summary!$O$7,1,""),(IF($C217="Sum",IF($F217&gt;Summary!$O$8,1,""),(IF($C217="Fall",IF($F217&gt;Summary!$O$9,1,""),"")))))))</f>
        <v>1</v>
      </c>
      <c r="W217" s="13">
        <f t="shared" ca="1" si="60"/>
        <v>1</v>
      </c>
      <c r="X217" s="13">
        <f t="shared" ca="1" si="61"/>
        <v>1</v>
      </c>
      <c r="Y217" s="13" t="str">
        <f t="shared" si="62"/>
        <v/>
      </c>
      <c r="Z217" s="13" t="str">
        <f t="shared" si="63"/>
        <v/>
      </c>
      <c r="AA217" s="33" t="str">
        <f t="shared" si="64"/>
        <v/>
      </c>
    </row>
    <row r="218" spans="1:27" x14ac:dyDescent="0.3">
      <c r="A218" s="22">
        <v>1993</v>
      </c>
      <c r="B218">
        <v>5</v>
      </c>
      <c r="C218" s="1" t="s">
        <v>17</v>
      </c>
      <c r="D218" t="str">
        <f t="shared" si="49"/>
        <v>19935Spr</v>
      </c>
      <c r="E218" s="25">
        <f ca="1">VLOOKUP($D218,Monthly!$B$1:$H$685,7,FALSE)</f>
        <v>2835136</v>
      </c>
      <c r="F218" s="25">
        <f ca="1">VLOOKUP($D218,Monthly!$B$1:$I$685,8,FALSE)</f>
        <v>656762</v>
      </c>
      <c r="G218" s="11">
        <f ca="1">IF($C218="Win",IF($E218&gt;Summary!$B$6,1,""),(IF($C218="Spr",IF($E218&gt;Summary!$B$7,1,""),(IF($C218="Sum",IF($E218&gt;Summary!$B$8,1,""),(IF($C218="Fall",IF($E218&gt;Summary!$B$9,1,""),"")))))))</f>
        <v>1</v>
      </c>
      <c r="H218" s="13">
        <f ca="1">IF($C218="Win",IF($F218&gt;Summary!$C$6,1,""),(IF($C218="Spr",IF($F218&gt;Summary!$C$7,1,""),(IF($C218="Sum",IF($F218&gt;Summary!$C$8,1,""),(IF($C218="Fall",IF($F218&gt;Summary!$C$9,1,""),"")))))))</f>
        <v>1</v>
      </c>
      <c r="I218" s="13">
        <f t="shared" ca="1" si="51"/>
        <v>1</v>
      </c>
      <c r="J218" s="13" t="str">
        <f t="shared" si="52"/>
        <v/>
      </c>
      <c r="K218" s="13">
        <f t="shared" ca="1" si="53"/>
        <v>1</v>
      </c>
      <c r="L218" s="13" t="str">
        <f t="shared" si="54"/>
        <v/>
      </c>
      <c r="M218" s="33" t="str">
        <f t="shared" si="55"/>
        <v/>
      </c>
      <c r="N218" s="13">
        <f ca="1">IF($C218="Win",IF($E218&gt;Summary!$H$6,1,""),(IF($C218="Spr",IF($E218&gt;Summary!$H$7,1,""),(IF($C218="Sum",IF($E218&gt;Summary!$H$8,1,""),(IF($C218="Fall",IF($E218&gt;Summary!$H$9,1,""),"")))))))</f>
        <v>1</v>
      </c>
      <c r="O218" s="13">
        <f ca="1">IF($C218="Win",IF($F218&gt;Summary!$I$6,1,""),(IF($C218="Spr",IF($F218&gt;Summary!$I$7,1,""),(IF($C218="Sum",IF($F218&gt;Summary!$I$8,1,""),(IF($C218="Fall",IF($F218&gt;Summary!$I$9,1,""),"")))))))</f>
        <v>1</v>
      </c>
      <c r="P218" s="13">
        <f t="shared" ca="1" si="50"/>
        <v>1</v>
      </c>
      <c r="Q218" s="13" t="str">
        <f t="shared" si="56"/>
        <v/>
      </c>
      <c r="R218" s="13">
        <f t="shared" ca="1" si="57"/>
        <v>1</v>
      </c>
      <c r="S218" s="13" t="str">
        <f t="shared" si="58"/>
        <v/>
      </c>
      <c r="T218" s="33" t="str">
        <f t="shared" si="59"/>
        <v/>
      </c>
      <c r="U218" s="11">
        <f ca="1">IF($C218="Win",IF($E218&gt;Summary!$N$6,1,""),(IF($C218="Spr",IF($E218&gt;Summary!$N$7,1,""),(IF($C218="Sum",IF($E218&gt;Summary!$N$8,1,""),(IF($C218="Fall",IF($E218&gt;Summary!$N$9,1,""),"")))))))</f>
        <v>1</v>
      </c>
      <c r="V218" s="13">
        <f ca="1">IF($C218="Win",IF($F218&gt;Summary!$O$6,1,""),(IF($C218="Spr",IF($F218&gt;Summary!$O$7,1,""),(IF($C218="Sum",IF($F218&gt;Summary!$O$8,1,""),(IF($C218="Fall",IF($F218&gt;Summary!$O$9,1,""),"")))))))</f>
        <v>1</v>
      </c>
      <c r="W218" s="13">
        <f t="shared" ca="1" si="60"/>
        <v>1</v>
      </c>
      <c r="X218" s="13" t="str">
        <f t="shared" si="61"/>
        <v/>
      </c>
      <c r="Y218" s="13">
        <f t="shared" ca="1" si="62"/>
        <v>1</v>
      </c>
      <c r="Z218" s="13" t="str">
        <f t="shared" si="63"/>
        <v/>
      </c>
      <c r="AA218" s="33" t="str">
        <f t="shared" si="64"/>
        <v/>
      </c>
    </row>
    <row r="219" spans="1:27" x14ac:dyDescent="0.3">
      <c r="A219" s="22">
        <v>1993</v>
      </c>
      <c r="B219">
        <v>8</v>
      </c>
      <c r="C219" s="28" t="s">
        <v>18</v>
      </c>
      <c r="D219" t="str">
        <f t="shared" si="49"/>
        <v>19938Sum</v>
      </c>
      <c r="E219" s="25">
        <f ca="1">VLOOKUP($D219,Monthly!$B$1:$H$685,7,FALSE)</f>
        <v>974960</v>
      </c>
      <c r="F219" s="25">
        <f ca="1">VLOOKUP($D219,Monthly!$B$1:$I$685,8,FALSE)</f>
        <v>545</v>
      </c>
      <c r="G219" s="11">
        <f ca="1">IF($C219="Win",IF($E219&gt;Summary!$B$6,1,""),(IF($C219="Spr",IF($E219&gt;Summary!$B$7,1,""),(IF($C219="Sum",IF($E219&gt;Summary!$B$8,1,""),(IF($C219="Fall",IF($E219&gt;Summary!$B$9,1,""),"")))))))</f>
        <v>1</v>
      </c>
      <c r="H219" s="13">
        <f ca="1">IF($C219="Win",IF($F219&gt;Summary!$C$6,1,""),(IF($C219="Spr",IF($F219&gt;Summary!$C$7,1,""),(IF($C219="Sum",IF($F219&gt;Summary!$C$8,1,""),(IF($C219="Fall",IF($F219&gt;Summary!$C$9,1,""),"")))))))</f>
        <v>1</v>
      </c>
      <c r="I219" s="13">
        <f t="shared" ca="1" si="51"/>
        <v>1</v>
      </c>
      <c r="J219" s="13" t="str">
        <f t="shared" si="52"/>
        <v/>
      </c>
      <c r="K219" s="13" t="str">
        <f t="shared" si="53"/>
        <v/>
      </c>
      <c r="L219" s="13">
        <f t="shared" ca="1" si="54"/>
        <v>1</v>
      </c>
      <c r="M219" s="33" t="str">
        <f t="shared" si="55"/>
        <v/>
      </c>
      <c r="N219" s="13">
        <f ca="1">IF($C219="Win",IF($E219&gt;Summary!$H$6,1,""),(IF($C219="Spr",IF($E219&gt;Summary!$H$7,1,""),(IF($C219="Sum",IF($E219&gt;Summary!$H$8,1,""),(IF($C219="Fall",IF($E219&gt;Summary!$H$9,1,""),"")))))))</f>
        <v>1</v>
      </c>
      <c r="O219" s="13">
        <f ca="1">IF($C219="Win",IF($F219&gt;Summary!$I$6,1,""),(IF($C219="Spr",IF($F219&gt;Summary!$I$7,1,""),(IF($C219="Sum",IF($F219&gt;Summary!$I$8,1,""),(IF($C219="Fall",IF($F219&gt;Summary!$I$9,1,""),"")))))))</f>
        <v>1</v>
      </c>
      <c r="P219" s="13">
        <f t="shared" ca="1" si="50"/>
        <v>1</v>
      </c>
      <c r="Q219" s="13" t="str">
        <f t="shared" si="56"/>
        <v/>
      </c>
      <c r="R219" s="13" t="str">
        <f t="shared" si="57"/>
        <v/>
      </c>
      <c r="S219" s="13">
        <f t="shared" ca="1" si="58"/>
        <v>1</v>
      </c>
      <c r="T219" s="33" t="str">
        <f t="shared" si="59"/>
        <v/>
      </c>
      <c r="U219" s="11">
        <f ca="1">IF($C219="Win",IF($E219&gt;Summary!$N$6,1,""),(IF($C219="Spr",IF($E219&gt;Summary!$N$7,1,""),(IF($C219="Sum",IF($E219&gt;Summary!$N$8,1,""),(IF($C219="Fall",IF($E219&gt;Summary!$N$9,1,""),"")))))))</f>
        <v>1</v>
      </c>
      <c r="V219" s="13">
        <f ca="1">IF($C219="Win",IF($F219&gt;Summary!$O$6,1,""),(IF($C219="Spr",IF($F219&gt;Summary!$O$7,1,""),(IF($C219="Sum",IF($F219&gt;Summary!$O$8,1,""),(IF($C219="Fall",IF($F219&gt;Summary!$O$9,1,""),"")))))))</f>
        <v>1</v>
      </c>
      <c r="W219" s="13">
        <f t="shared" ca="1" si="60"/>
        <v>1</v>
      </c>
      <c r="X219" s="13" t="str">
        <f t="shared" si="61"/>
        <v/>
      </c>
      <c r="Y219" s="13" t="str">
        <f t="shared" si="62"/>
        <v/>
      </c>
      <c r="Z219" s="13">
        <f t="shared" ca="1" si="63"/>
        <v>1</v>
      </c>
      <c r="AA219" s="33" t="str">
        <f t="shared" si="64"/>
        <v/>
      </c>
    </row>
    <row r="220" spans="1:27" x14ac:dyDescent="0.3">
      <c r="A220" s="23">
        <v>1993</v>
      </c>
      <c r="B220">
        <v>11</v>
      </c>
      <c r="C220" s="28" t="s">
        <v>6</v>
      </c>
      <c r="D220" t="str">
        <f t="shared" si="49"/>
        <v>199311Fall</v>
      </c>
      <c r="E220" s="25">
        <f ca="1">VLOOKUP($D220,Monthly!$B$1:$H$685,7,FALSE)</f>
        <v>213704</v>
      </c>
      <c r="F220" s="25">
        <f ca="1">VLOOKUP($D220,Monthly!$B$1:$I$685,8,FALSE)</f>
        <v>346</v>
      </c>
      <c r="G220" s="11">
        <f ca="1">IF($C220="Win",IF($E220&gt;Summary!$B$6,1,""),(IF($C220="Spr",IF($E220&gt;Summary!$B$7,1,""),(IF($C220="Sum",IF($E220&gt;Summary!$B$8,1,""),(IF($C220="Fall",IF($E220&gt;Summary!$B$9,1,""),"")))))))</f>
        <v>1</v>
      </c>
      <c r="H220" s="13">
        <f ca="1">IF($C220="Win",IF($F220&gt;Summary!$C$6,1,""),(IF($C220="Spr",IF($F220&gt;Summary!$C$7,1,""),(IF($C220="Sum",IF($F220&gt;Summary!$C$8,1,""),(IF($C220="Fall",IF($F220&gt;Summary!$C$9,1,""),"")))))))</f>
        <v>1</v>
      </c>
      <c r="I220" s="13">
        <f t="shared" ca="1" si="51"/>
        <v>1</v>
      </c>
      <c r="J220" s="13" t="str">
        <f t="shared" si="52"/>
        <v/>
      </c>
      <c r="K220" s="13" t="str">
        <f t="shared" si="53"/>
        <v/>
      </c>
      <c r="L220" s="13" t="str">
        <f t="shared" si="54"/>
        <v/>
      </c>
      <c r="M220" s="33">
        <f t="shared" ca="1" si="55"/>
        <v>1</v>
      </c>
      <c r="N220" s="13">
        <f ca="1">IF($C220="Win",IF($E220&gt;Summary!$H$6,1,""),(IF($C220="Spr",IF($E220&gt;Summary!$H$7,1,""),(IF($C220="Sum",IF($E220&gt;Summary!$H$8,1,""),(IF($C220="Fall",IF($E220&gt;Summary!$H$9,1,""),"")))))))</f>
        <v>1</v>
      </c>
      <c r="O220" s="13">
        <f ca="1">IF($C220="Win",IF($F220&gt;Summary!$I$6,1,""),(IF($C220="Spr",IF($F220&gt;Summary!$I$7,1,""),(IF($C220="Sum",IF($F220&gt;Summary!$I$8,1,""),(IF($C220="Fall",IF($F220&gt;Summary!$I$9,1,""),"")))))))</f>
        <v>1</v>
      </c>
      <c r="P220" s="13">
        <f t="shared" ca="1" si="50"/>
        <v>1</v>
      </c>
      <c r="Q220" s="13" t="str">
        <f t="shared" si="56"/>
        <v/>
      </c>
      <c r="R220" s="13" t="str">
        <f t="shared" si="57"/>
        <v/>
      </c>
      <c r="S220" s="13" t="str">
        <f t="shared" si="58"/>
        <v/>
      </c>
      <c r="T220" s="33">
        <f t="shared" ca="1" si="59"/>
        <v>1</v>
      </c>
      <c r="U220" s="11">
        <f ca="1">IF($C220="Win",IF($E220&gt;Summary!$N$6,1,""),(IF($C220="Spr",IF($E220&gt;Summary!$N$7,1,""),(IF($C220="Sum",IF($E220&gt;Summary!$N$8,1,""),(IF($C220="Fall",IF($E220&gt;Summary!$N$9,1,""),"")))))))</f>
        <v>1</v>
      </c>
      <c r="V220" s="13">
        <f ca="1">IF($C220="Win",IF($F220&gt;Summary!$O$6,1,""),(IF($C220="Spr",IF($F220&gt;Summary!$O$7,1,""),(IF($C220="Sum",IF($F220&gt;Summary!$O$8,1,""),(IF($C220="Fall",IF($F220&gt;Summary!$O$9,1,""),"")))))))</f>
        <v>1</v>
      </c>
      <c r="W220" s="13">
        <f t="shared" ca="1" si="60"/>
        <v>1</v>
      </c>
      <c r="X220" s="13" t="str">
        <f t="shared" si="61"/>
        <v/>
      </c>
      <c r="Y220" s="13" t="str">
        <f t="shared" si="62"/>
        <v/>
      </c>
      <c r="Z220" s="13" t="str">
        <f t="shared" si="63"/>
        <v/>
      </c>
      <c r="AA220" s="33">
        <f t="shared" ca="1" si="64"/>
        <v>1</v>
      </c>
    </row>
    <row r="221" spans="1:27" x14ac:dyDescent="0.3">
      <c r="A221" s="22">
        <v>1994</v>
      </c>
      <c r="B221">
        <v>2</v>
      </c>
      <c r="C221" s="1" t="s">
        <v>16</v>
      </c>
      <c r="D221" t="str">
        <f t="shared" si="49"/>
        <v>19942Win</v>
      </c>
      <c r="E221" s="25">
        <f ca="1">VLOOKUP($D221,Monthly!$B$1:$H$685,7,FALSE)</f>
        <v>1025589</v>
      </c>
      <c r="F221" s="25">
        <f ca="1">VLOOKUP($D221,Monthly!$B$1:$I$685,8,FALSE)</f>
        <v>124439</v>
      </c>
      <c r="G221" s="11">
        <f ca="1">IF($C221="Win",IF($E221&gt;Summary!$B$6,1,""),(IF($C221="Spr",IF($E221&gt;Summary!$B$7,1,""),(IF($C221="Sum",IF($E221&gt;Summary!$B$8,1,""),(IF($C221="Fall",IF($E221&gt;Summary!$B$9,1,""),"")))))))</f>
        <v>1</v>
      </c>
      <c r="H221" s="13">
        <f ca="1">IF($C221="Win",IF($F221&gt;Summary!$C$6,1,""),(IF($C221="Spr",IF($F221&gt;Summary!$C$7,1,""),(IF($C221="Sum",IF($F221&gt;Summary!$C$8,1,""),(IF($C221="Fall",IF($F221&gt;Summary!$C$9,1,""),"")))))))</f>
        <v>1</v>
      </c>
      <c r="I221" s="13">
        <f t="shared" ca="1" si="51"/>
        <v>1</v>
      </c>
      <c r="J221" s="13">
        <f t="shared" ca="1" si="52"/>
        <v>1</v>
      </c>
      <c r="K221" s="13" t="str">
        <f t="shared" si="53"/>
        <v/>
      </c>
      <c r="L221" s="13" t="str">
        <f t="shared" si="54"/>
        <v/>
      </c>
      <c r="M221" s="33" t="str">
        <f t="shared" si="55"/>
        <v/>
      </c>
      <c r="N221" s="13">
        <f ca="1">IF($C221="Win",IF($E221&gt;Summary!$H$6,1,""),(IF($C221="Spr",IF($E221&gt;Summary!$H$7,1,""),(IF($C221="Sum",IF($E221&gt;Summary!$H$8,1,""),(IF($C221="Fall",IF($E221&gt;Summary!$H$9,1,""),"")))))))</f>
        <v>1</v>
      </c>
      <c r="O221" s="13">
        <f ca="1">IF($C221="Win",IF($F221&gt;Summary!$I$6,1,""),(IF($C221="Spr",IF($F221&gt;Summary!$I$7,1,""),(IF($C221="Sum",IF($F221&gt;Summary!$I$8,1,""),(IF($C221="Fall",IF($F221&gt;Summary!$I$9,1,""),"")))))))</f>
        <v>1</v>
      </c>
      <c r="P221" s="13">
        <f t="shared" ca="1" si="50"/>
        <v>1</v>
      </c>
      <c r="Q221" s="13">
        <f t="shared" ca="1" si="56"/>
        <v>1</v>
      </c>
      <c r="R221" s="13" t="str">
        <f t="shared" si="57"/>
        <v/>
      </c>
      <c r="S221" s="13" t="str">
        <f t="shared" si="58"/>
        <v/>
      </c>
      <c r="T221" s="33" t="str">
        <f t="shared" si="59"/>
        <v/>
      </c>
      <c r="U221" s="11">
        <f ca="1">IF($C221="Win",IF($E221&gt;Summary!$N$6,1,""),(IF($C221="Spr",IF($E221&gt;Summary!$N$7,1,""),(IF($C221="Sum",IF($E221&gt;Summary!$N$8,1,""),(IF($C221="Fall",IF($E221&gt;Summary!$N$9,1,""),"")))))))</f>
        <v>1</v>
      </c>
      <c r="V221" s="13">
        <f ca="1">IF($C221="Win",IF($F221&gt;Summary!$O$6,1,""),(IF($C221="Spr",IF($F221&gt;Summary!$O$7,1,""),(IF($C221="Sum",IF($F221&gt;Summary!$O$8,1,""),(IF($C221="Fall",IF($F221&gt;Summary!$O$9,1,""),"")))))))</f>
        <v>1</v>
      </c>
      <c r="W221" s="13">
        <f t="shared" ca="1" si="60"/>
        <v>1</v>
      </c>
      <c r="X221" s="13">
        <f t="shared" ca="1" si="61"/>
        <v>1</v>
      </c>
      <c r="Y221" s="13" t="str">
        <f t="shared" si="62"/>
        <v/>
      </c>
      <c r="Z221" s="13" t="str">
        <f t="shared" si="63"/>
        <v/>
      </c>
      <c r="AA221" s="33" t="str">
        <f t="shared" si="64"/>
        <v/>
      </c>
    </row>
    <row r="222" spans="1:27" x14ac:dyDescent="0.3">
      <c r="A222" s="22">
        <v>1994</v>
      </c>
      <c r="B222">
        <v>5</v>
      </c>
      <c r="C222" s="1" t="s">
        <v>17</v>
      </c>
      <c r="D222" t="str">
        <f t="shared" si="49"/>
        <v>19945Spr</v>
      </c>
      <c r="E222" s="25">
        <f ca="1">VLOOKUP($D222,Monthly!$B$1:$H$685,7,FALSE)</f>
        <v>2061255</v>
      </c>
      <c r="F222" s="25">
        <f ca="1">VLOOKUP($D222,Monthly!$B$1:$I$685,8,FALSE)</f>
        <v>211830</v>
      </c>
      <c r="G222" s="11">
        <f ca="1">IF($C222="Win",IF($E222&gt;Summary!$B$6,1,""),(IF($C222="Spr",IF($E222&gt;Summary!$B$7,1,""),(IF($C222="Sum",IF($E222&gt;Summary!$B$8,1,""),(IF($C222="Fall",IF($E222&gt;Summary!$B$9,1,""),"")))))))</f>
        <v>1</v>
      </c>
      <c r="H222" s="13">
        <f ca="1">IF($C222="Win",IF($F222&gt;Summary!$C$6,1,""),(IF($C222="Spr",IF($F222&gt;Summary!$C$7,1,""),(IF($C222="Sum",IF($F222&gt;Summary!$C$8,1,""),(IF($C222="Fall",IF($F222&gt;Summary!$C$9,1,""),"")))))))</f>
        <v>1</v>
      </c>
      <c r="I222" s="13">
        <f t="shared" ca="1" si="51"/>
        <v>1</v>
      </c>
      <c r="J222" s="13" t="str">
        <f t="shared" si="52"/>
        <v/>
      </c>
      <c r="K222" s="13">
        <f t="shared" ca="1" si="53"/>
        <v>1</v>
      </c>
      <c r="L222" s="13" t="str">
        <f t="shared" si="54"/>
        <v/>
      </c>
      <c r="M222" s="33" t="str">
        <f t="shared" si="55"/>
        <v/>
      </c>
      <c r="N222" s="13">
        <f ca="1">IF($C222="Win",IF($E222&gt;Summary!$H$6,1,""),(IF($C222="Spr",IF($E222&gt;Summary!$H$7,1,""),(IF($C222="Sum",IF($E222&gt;Summary!$H$8,1,""),(IF($C222="Fall",IF($E222&gt;Summary!$H$9,1,""),"")))))))</f>
        <v>1</v>
      </c>
      <c r="O222" s="13">
        <f ca="1">IF($C222="Win",IF($F222&gt;Summary!$I$6,1,""),(IF($C222="Spr",IF($F222&gt;Summary!$I$7,1,""),(IF($C222="Sum",IF($F222&gt;Summary!$I$8,1,""),(IF($C222="Fall",IF($F222&gt;Summary!$I$9,1,""),"")))))))</f>
        <v>1</v>
      </c>
      <c r="P222" s="13">
        <f t="shared" ca="1" si="50"/>
        <v>1</v>
      </c>
      <c r="Q222" s="13" t="str">
        <f t="shared" si="56"/>
        <v/>
      </c>
      <c r="R222" s="13">
        <f t="shared" ca="1" si="57"/>
        <v>1</v>
      </c>
      <c r="S222" s="13" t="str">
        <f t="shared" si="58"/>
        <v/>
      </c>
      <c r="T222" s="33" t="str">
        <f t="shared" si="59"/>
        <v/>
      </c>
      <c r="U222" s="11">
        <f ca="1">IF($C222="Win",IF($E222&gt;Summary!$N$6,1,""),(IF($C222="Spr",IF($E222&gt;Summary!$N$7,1,""),(IF($C222="Sum",IF($E222&gt;Summary!$N$8,1,""),(IF($C222="Fall",IF($E222&gt;Summary!$N$9,1,""),"")))))))</f>
        <v>1</v>
      </c>
      <c r="V222" s="13">
        <f ca="1">IF($C222="Win",IF($F222&gt;Summary!$O$6,1,""),(IF($C222="Spr",IF($F222&gt;Summary!$O$7,1,""),(IF($C222="Sum",IF($F222&gt;Summary!$O$8,1,""),(IF($C222="Fall",IF($F222&gt;Summary!$O$9,1,""),"")))))))</f>
        <v>1</v>
      </c>
      <c r="W222" s="13">
        <f t="shared" ca="1" si="60"/>
        <v>1</v>
      </c>
      <c r="X222" s="13" t="str">
        <f t="shared" si="61"/>
        <v/>
      </c>
      <c r="Y222" s="13">
        <f t="shared" ca="1" si="62"/>
        <v>1</v>
      </c>
      <c r="Z222" s="13" t="str">
        <f t="shared" si="63"/>
        <v/>
      </c>
      <c r="AA222" s="33" t="str">
        <f t="shared" si="64"/>
        <v/>
      </c>
    </row>
    <row r="223" spans="1:27" x14ac:dyDescent="0.3">
      <c r="A223" s="22">
        <v>1994</v>
      </c>
      <c r="B223">
        <v>8</v>
      </c>
      <c r="C223" s="28" t="s">
        <v>18</v>
      </c>
      <c r="D223" t="str">
        <f t="shared" si="49"/>
        <v>19948Sum</v>
      </c>
      <c r="E223" s="25">
        <f ca="1">VLOOKUP($D223,Monthly!$B$1:$H$685,7,FALSE)</f>
        <v>236890</v>
      </c>
      <c r="F223" s="25">
        <f ca="1">VLOOKUP($D223,Monthly!$B$1:$I$685,8,FALSE)</f>
        <v>697</v>
      </c>
      <c r="G223" s="11">
        <f ca="1">IF($C223="Win",IF($E223&gt;Summary!$B$6,1,""),(IF($C223="Spr",IF($E223&gt;Summary!$B$7,1,""),(IF($C223="Sum",IF($E223&gt;Summary!$B$8,1,""),(IF($C223="Fall",IF($E223&gt;Summary!$B$9,1,""),"")))))))</f>
        <v>1</v>
      </c>
      <c r="H223" s="13">
        <f ca="1">IF($C223="Win",IF($F223&gt;Summary!$C$6,1,""),(IF($C223="Spr",IF($F223&gt;Summary!$C$7,1,""),(IF($C223="Sum",IF($F223&gt;Summary!$C$8,1,""),(IF($C223="Fall",IF($F223&gt;Summary!$C$9,1,""),"")))))))</f>
        <v>1</v>
      </c>
      <c r="I223" s="13">
        <f t="shared" ca="1" si="51"/>
        <v>1</v>
      </c>
      <c r="J223" s="13" t="str">
        <f t="shared" si="52"/>
        <v/>
      </c>
      <c r="K223" s="13" t="str">
        <f t="shared" si="53"/>
        <v/>
      </c>
      <c r="L223" s="13">
        <f t="shared" ca="1" si="54"/>
        <v>1</v>
      </c>
      <c r="M223" s="33" t="str">
        <f t="shared" si="55"/>
        <v/>
      </c>
      <c r="N223" s="13">
        <f ca="1">IF($C223="Win",IF($E223&gt;Summary!$H$6,1,""),(IF($C223="Spr",IF($E223&gt;Summary!$H$7,1,""),(IF($C223="Sum",IF($E223&gt;Summary!$H$8,1,""),(IF($C223="Fall",IF($E223&gt;Summary!$H$9,1,""),"")))))))</f>
        <v>1</v>
      </c>
      <c r="O223" s="13">
        <f ca="1">IF($C223="Win",IF($F223&gt;Summary!$I$6,1,""),(IF($C223="Spr",IF($F223&gt;Summary!$I$7,1,""),(IF($C223="Sum",IF($F223&gt;Summary!$I$8,1,""),(IF($C223="Fall",IF($F223&gt;Summary!$I$9,1,""),"")))))))</f>
        <v>1</v>
      </c>
      <c r="P223" s="13">
        <f t="shared" ca="1" si="50"/>
        <v>1</v>
      </c>
      <c r="Q223" s="13" t="str">
        <f t="shared" si="56"/>
        <v/>
      </c>
      <c r="R223" s="13" t="str">
        <f t="shared" si="57"/>
        <v/>
      </c>
      <c r="S223" s="13">
        <f t="shared" ca="1" si="58"/>
        <v>1</v>
      </c>
      <c r="T223" s="33" t="str">
        <f t="shared" si="59"/>
        <v/>
      </c>
      <c r="U223" s="11" t="str">
        <f ca="1">IF($C223="Win",IF($E223&gt;Summary!$N$6,1,""),(IF($C223="Spr",IF($E223&gt;Summary!$N$7,1,""),(IF($C223="Sum",IF($E223&gt;Summary!$N$8,1,""),(IF($C223="Fall",IF($E223&gt;Summary!$N$9,1,""),"")))))))</f>
        <v/>
      </c>
      <c r="V223" s="13">
        <f ca="1">IF($C223="Win",IF($F223&gt;Summary!$O$6,1,""),(IF($C223="Spr",IF($F223&gt;Summary!$O$7,1,""),(IF($C223="Sum",IF($F223&gt;Summary!$O$8,1,""),(IF($C223="Fall",IF($F223&gt;Summary!$O$9,1,""),"")))))))</f>
        <v>1</v>
      </c>
      <c r="W223" s="13" t="str">
        <f t="shared" ca="1" si="60"/>
        <v/>
      </c>
      <c r="X223" s="13" t="str">
        <f t="shared" si="61"/>
        <v/>
      </c>
      <c r="Y223" s="13" t="str">
        <f t="shared" si="62"/>
        <v/>
      </c>
      <c r="Z223" s="13" t="str">
        <f t="shared" ca="1" si="63"/>
        <v/>
      </c>
      <c r="AA223" s="33" t="str">
        <f t="shared" si="64"/>
        <v/>
      </c>
    </row>
    <row r="224" spans="1:27" x14ac:dyDescent="0.3">
      <c r="A224" s="23">
        <v>1994</v>
      </c>
      <c r="B224">
        <v>11</v>
      </c>
      <c r="C224" s="28" t="s">
        <v>6</v>
      </c>
      <c r="D224" t="str">
        <f t="shared" si="49"/>
        <v>199411Fall</v>
      </c>
      <c r="E224" s="25">
        <f ca="1">VLOOKUP($D224,Monthly!$B$1:$H$685,7,FALSE)</f>
        <v>2366539</v>
      </c>
      <c r="F224" s="25">
        <f ca="1">VLOOKUP($D224,Monthly!$B$1:$I$685,8,FALSE)</f>
        <v>10481</v>
      </c>
      <c r="G224" s="11">
        <f ca="1">IF($C224="Win",IF($E224&gt;Summary!$B$6,1,""),(IF($C224="Spr",IF($E224&gt;Summary!$B$7,1,""),(IF($C224="Sum",IF($E224&gt;Summary!$B$8,1,""),(IF($C224="Fall",IF($E224&gt;Summary!$B$9,1,""),"")))))))</f>
        <v>1</v>
      </c>
      <c r="H224" s="13">
        <f ca="1">IF($C224="Win",IF($F224&gt;Summary!$C$6,1,""),(IF($C224="Spr",IF($F224&gt;Summary!$C$7,1,""),(IF($C224="Sum",IF($F224&gt;Summary!$C$8,1,""),(IF($C224="Fall",IF($F224&gt;Summary!$C$9,1,""),"")))))))</f>
        <v>1</v>
      </c>
      <c r="I224" s="13">
        <f t="shared" ca="1" si="51"/>
        <v>1</v>
      </c>
      <c r="J224" s="13" t="str">
        <f t="shared" si="52"/>
        <v/>
      </c>
      <c r="K224" s="13" t="str">
        <f t="shared" si="53"/>
        <v/>
      </c>
      <c r="L224" s="13" t="str">
        <f t="shared" si="54"/>
        <v/>
      </c>
      <c r="M224" s="33">
        <f t="shared" ca="1" si="55"/>
        <v>1</v>
      </c>
      <c r="N224" s="13">
        <f ca="1">IF($C224="Win",IF($E224&gt;Summary!$H$6,1,""),(IF($C224="Spr",IF($E224&gt;Summary!$H$7,1,""),(IF($C224="Sum",IF($E224&gt;Summary!$H$8,1,""),(IF($C224="Fall",IF($E224&gt;Summary!$H$9,1,""),"")))))))</f>
        <v>1</v>
      </c>
      <c r="O224" s="13">
        <f ca="1">IF($C224="Win",IF($F224&gt;Summary!$I$6,1,""),(IF($C224="Spr",IF($F224&gt;Summary!$I$7,1,""),(IF($C224="Sum",IF($F224&gt;Summary!$I$8,1,""),(IF($C224="Fall",IF($F224&gt;Summary!$I$9,1,""),"")))))))</f>
        <v>1</v>
      </c>
      <c r="P224" s="13">
        <f t="shared" ca="1" si="50"/>
        <v>1</v>
      </c>
      <c r="Q224" s="13" t="str">
        <f t="shared" si="56"/>
        <v/>
      </c>
      <c r="R224" s="13" t="str">
        <f t="shared" si="57"/>
        <v/>
      </c>
      <c r="S224" s="13" t="str">
        <f t="shared" si="58"/>
        <v/>
      </c>
      <c r="T224" s="33">
        <f t="shared" ca="1" si="59"/>
        <v>1</v>
      </c>
      <c r="U224" s="11">
        <f ca="1">IF($C224="Win",IF($E224&gt;Summary!$N$6,1,""),(IF($C224="Spr",IF($E224&gt;Summary!$N$7,1,""),(IF($C224="Sum",IF($E224&gt;Summary!$N$8,1,""),(IF($C224="Fall",IF($E224&gt;Summary!$N$9,1,""),"")))))))</f>
        <v>1</v>
      </c>
      <c r="V224" s="13">
        <f ca="1">IF($C224="Win",IF($F224&gt;Summary!$O$6,1,""),(IF($C224="Spr",IF($F224&gt;Summary!$O$7,1,""),(IF($C224="Sum",IF($F224&gt;Summary!$O$8,1,""),(IF($C224="Fall",IF($F224&gt;Summary!$O$9,1,""),"")))))))</f>
        <v>1</v>
      </c>
      <c r="W224" s="13">
        <f t="shared" ca="1" si="60"/>
        <v>1</v>
      </c>
      <c r="X224" s="13" t="str">
        <f t="shared" si="61"/>
        <v/>
      </c>
      <c r="Y224" s="13" t="str">
        <f t="shared" si="62"/>
        <v/>
      </c>
      <c r="Z224" s="13" t="str">
        <f t="shared" si="63"/>
        <v/>
      </c>
      <c r="AA224" s="33">
        <f t="shared" ca="1" si="64"/>
        <v>1</v>
      </c>
    </row>
    <row r="225" spans="1:27" x14ac:dyDescent="0.3">
      <c r="A225" s="22">
        <v>1995</v>
      </c>
      <c r="B225">
        <v>2</v>
      </c>
      <c r="C225" s="1" t="s">
        <v>16</v>
      </c>
      <c r="D225" t="str">
        <f t="shared" si="49"/>
        <v>19952Win</v>
      </c>
      <c r="E225" s="25">
        <f ca="1">VLOOKUP($D225,Monthly!$B$1:$H$685,7,FALSE)</f>
        <v>3725928</v>
      </c>
      <c r="F225" s="25">
        <f ca="1">VLOOKUP($D225,Monthly!$B$1:$I$685,8,FALSE)</f>
        <v>277660</v>
      </c>
      <c r="G225" s="11">
        <f ca="1">IF($C225="Win",IF($E225&gt;Summary!$B$6,1,""),(IF($C225="Spr",IF($E225&gt;Summary!$B$7,1,""),(IF($C225="Sum",IF($E225&gt;Summary!$B$8,1,""),(IF($C225="Fall",IF($E225&gt;Summary!$B$9,1,""),"")))))))</f>
        <v>1</v>
      </c>
      <c r="H225" s="13">
        <f ca="1">IF($C225="Win",IF($F225&gt;Summary!$C$6,1,""),(IF($C225="Spr",IF($F225&gt;Summary!$C$7,1,""),(IF($C225="Sum",IF($F225&gt;Summary!$C$8,1,""),(IF($C225="Fall",IF($F225&gt;Summary!$C$9,1,""),"")))))))</f>
        <v>1</v>
      </c>
      <c r="I225" s="13">
        <f t="shared" ca="1" si="51"/>
        <v>1</v>
      </c>
      <c r="J225" s="13">
        <f t="shared" ca="1" si="52"/>
        <v>1</v>
      </c>
      <c r="K225" s="13" t="str">
        <f t="shared" si="53"/>
        <v/>
      </c>
      <c r="L225" s="13" t="str">
        <f t="shared" si="54"/>
        <v/>
      </c>
      <c r="M225" s="33" t="str">
        <f t="shared" si="55"/>
        <v/>
      </c>
      <c r="N225" s="13">
        <f ca="1">IF($C225="Win",IF($E225&gt;Summary!$H$6,1,""),(IF($C225="Spr",IF($E225&gt;Summary!$H$7,1,""),(IF($C225="Sum",IF($E225&gt;Summary!$H$8,1,""),(IF($C225="Fall",IF($E225&gt;Summary!$H$9,1,""),"")))))))</f>
        <v>1</v>
      </c>
      <c r="O225" s="13">
        <f ca="1">IF($C225="Win",IF($F225&gt;Summary!$I$6,1,""),(IF($C225="Spr",IF($F225&gt;Summary!$I$7,1,""),(IF($C225="Sum",IF($F225&gt;Summary!$I$8,1,""),(IF($C225="Fall",IF($F225&gt;Summary!$I$9,1,""),"")))))))</f>
        <v>1</v>
      </c>
      <c r="P225" s="13">
        <f t="shared" ca="1" si="50"/>
        <v>1</v>
      </c>
      <c r="Q225" s="13">
        <f t="shared" ca="1" si="56"/>
        <v>1</v>
      </c>
      <c r="R225" s="13" t="str">
        <f t="shared" si="57"/>
        <v/>
      </c>
      <c r="S225" s="13" t="str">
        <f t="shared" si="58"/>
        <v/>
      </c>
      <c r="T225" s="33" t="str">
        <f t="shared" si="59"/>
        <v/>
      </c>
      <c r="U225" s="11">
        <f ca="1">IF($C225="Win",IF($E225&gt;Summary!$N$6,1,""),(IF($C225="Spr",IF($E225&gt;Summary!$N$7,1,""),(IF($C225="Sum",IF($E225&gt;Summary!$N$8,1,""),(IF($C225="Fall",IF($E225&gt;Summary!$N$9,1,""),"")))))))</f>
        <v>1</v>
      </c>
      <c r="V225" s="13">
        <f ca="1">IF($C225="Win",IF($F225&gt;Summary!$O$6,1,""),(IF($C225="Spr",IF($F225&gt;Summary!$O$7,1,""),(IF($C225="Sum",IF($F225&gt;Summary!$O$8,1,""),(IF($C225="Fall",IF($F225&gt;Summary!$O$9,1,""),"")))))))</f>
        <v>1</v>
      </c>
      <c r="W225" s="13">
        <f t="shared" ca="1" si="60"/>
        <v>1</v>
      </c>
      <c r="X225" s="13">
        <f t="shared" ca="1" si="61"/>
        <v>1</v>
      </c>
      <c r="Y225" s="13" t="str">
        <f t="shared" si="62"/>
        <v/>
      </c>
      <c r="Z225" s="13" t="str">
        <f t="shared" si="63"/>
        <v/>
      </c>
      <c r="AA225" s="33" t="str">
        <f t="shared" si="64"/>
        <v/>
      </c>
    </row>
    <row r="226" spans="1:27" x14ac:dyDescent="0.3">
      <c r="A226" s="22">
        <v>1995</v>
      </c>
      <c r="B226">
        <v>5</v>
      </c>
      <c r="C226" s="1" t="s">
        <v>17</v>
      </c>
      <c r="D226" t="str">
        <f t="shared" si="49"/>
        <v>19955Spr</v>
      </c>
      <c r="E226" s="25">
        <f ca="1">VLOOKUP($D226,Monthly!$B$1:$H$685,7,FALSE)</f>
        <v>4009021</v>
      </c>
      <c r="F226" s="25">
        <f ca="1">VLOOKUP($D226,Monthly!$B$1:$I$685,8,FALSE)</f>
        <v>1108317</v>
      </c>
      <c r="G226" s="11">
        <f ca="1">IF($C226="Win",IF($E226&gt;Summary!$B$6,1,""),(IF($C226="Spr",IF($E226&gt;Summary!$B$7,1,""),(IF($C226="Sum",IF($E226&gt;Summary!$B$8,1,""),(IF($C226="Fall",IF($E226&gt;Summary!$B$9,1,""),"")))))))</f>
        <v>1</v>
      </c>
      <c r="H226" s="13">
        <f ca="1">IF($C226="Win",IF($F226&gt;Summary!$C$6,1,""),(IF($C226="Spr",IF($F226&gt;Summary!$C$7,1,""),(IF($C226="Sum",IF($F226&gt;Summary!$C$8,1,""),(IF($C226="Fall",IF($F226&gt;Summary!$C$9,1,""),"")))))))</f>
        <v>1</v>
      </c>
      <c r="I226" s="13">
        <f t="shared" ca="1" si="51"/>
        <v>1</v>
      </c>
      <c r="J226" s="13" t="str">
        <f t="shared" si="52"/>
        <v/>
      </c>
      <c r="K226" s="13">
        <f t="shared" ca="1" si="53"/>
        <v>1</v>
      </c>
      <c r="L226" s="13" t="str">
        <f t="shared" si="54"/>
        <v/>
      </c>
      <c r="M226" s="33" t="str">
        <f t="shared" si="55"/>
        <v/>
      </c>
      <c r="N226" s="13">
        <f ca="1">IF($C226="Win",IF($E226&gt;Summary!$H$6,1,""),(IF($C226="Spr",IF($E226&gt;Summary!$H$7,1,""),(IF($C226="Sum",IF($E226&gt;Summary!$H$8,1,""),(IF($C226="Fall",IF($E226&gt;Summary!$H$9,1,""),"")))))))</f>
        <v>1</v>
      </c>
      <c r="O226" s="13">
        <f ca="1">IF($C226="Win",IF($F226&gt;Summary!$I$6,1,""),(IF($C226="Spr",IF($F226&gt;Summary!$I$7,1,""),(IF($C226="Sum",IF($F226&gt;Summary!$I$8,1,""),(IF($C226="Fall",IF($F226&gt;Summary!$I$9,1,""),"")))))))</f>
        <v>1</v>
      </c>
      <c r="P226" s="13">
        <f t="shared" ca="1" si="50"/>
        <v>1</v>
      </c>
      <c r="Q226" s="13" t="str">
        <f t="shared" si="56"/>
        <v/>
      </c>
      <c r="R226" s="13">
        <f t="shared" ca="1" si="57"/>
        <v>1</v>
      </c>
      <c r="S226" s="13" t="str">
        <f t="shared" si="58"/>
        <v/>
      </c>
      <c r="T226" s="33" t="str">
        <f t="shared" si="59"/>
        <v/>
      </c>
      <c r="U226" s="11">
        <f ca="1">IF($C226="Win",IF($E226&gt;Summary!$N$6,1,""),(IF($C226="Spr",IF($E226&gt;Summary!$N$7,1,""),(IF($C226="Sum",IF($E226&gt;Summary!$N$8,1,""),(IF($C226="Fall",IF($E226&gt;Summary!$N$9,1,""),"")))))))</f>
        <v>1</v>
      </c>
      <c r="V226" s="13">
        <f ca="1">IF($C226="Win",IF($F226&gt;Summary!$O$6,1,""),(IF($C226="Spr",IF($F226&gt;Summary!$O$7,1,""),(IF($C226="Sum",IF($F226&gt;Summary!$O$8,1,""),(IF($C226="Fall",IF($F226&gt;Summary!$O$9,1,""),"")))))))</f>
        <v>1</v>
      </c>
      <c r="W226" s="13">
        <f t="shared" ca="1" si="60"/>
        <v>1</v>
      </c>
      <c r="X226" s="13" t="str">
        <f t="shared" si="61"/>
        <v/>
      </c>
      <c r="Y226" s="13">
        <f t="shared" ca="1" si="62"/>
        <v>1</v>
      </c>
      <c r="Z226" s="13" t="str">
        <f t="shared" si="63"/>
        <v/>
      </c>
      <c r="AA226" s="33" t="str">
        <f t="shared" si="64"/>
        <v/>
      </c>
    </row>
    <row r="227" spans="1:27" x14ac:dyDescent="0.3">
      <c r="A227" s="22">
        <v>1995</v>
      </c>
      <c r="B227">
        <v>8</v>
      </c>
      <c r="C227" s="28" t="s">
        <v>18</v>
      </c>
      <c r="D227" t="str">
        <f t="shared" si="49"/>
        <v>19958Sum</v>
      </c>
      <c r="E227" s="25">
        <f ca="1">VLOOKUP($D227,Monthly!$B$1:$H$685,7,FALSE)</f>
        <v>330864</v>
      </c>
      <c r="F227" s="25">
        <f ca="1">VLOOKUP($D227,Monthly!$B$1:$I$685,8,FALSE)</f>
        <v>626</v>
      </c>
      <c r="G227" s="11">
        <f ca="1">IF($C227="Win",IF($E227&gt;Summary!$B$6,1,""),(IF($C227="Spr",IF($E227&gt;Summary!$B$7,1,""),(IF($C227="Sum",IF($E227&gt;Summary!$B$8,1,""),(IF($C227="Fall",IF($E227&gt;Summary!$B$9,1,""),"")))))))</f>
        <v>1</v>
      </c>
      <c r="H227" s="13">
        <f ca="1">IF($C227="Win",IF($F227&gt;Summary!$C$6,1,""),(IF($C227="Spr",IF($F227&gt;Summary!$C$7,1,""),(IF($C227="Sum",IF($F227&gt;Summary!$C$8,1,""),(IF($C227="Fall",IF($F227&gt;Summary!$C$9,1,""),"")))))))</f>
        <v>1</v>
      </c>
      <c r="I227" s="13">
        <f t="shared" ca="1" si="51"/>
        <v>1</v>
      </c>
      <c r="J227" s="13" t="str">
        <f t="shared" si="52"/>
        <v/>
      </c>
      <c r="K227" s="13" t="str">
        <f t="shared" si="53"/>
        <v/>
      </c>
      <c r="L227" s="13">
        <f t="shared" ca="1" si="54"/>
        <v>1</v>
      </c>
      <c r="M227" s="33" t="str">
        <f t="shared" si="55"/>
        <v/>
      </c>
      <c r="N227" s="13">
        <f ca="1">IF($C227="Win",IF($E227&gt;Summary!$H$6,1,""),(IF($C227="Spr",IF($E227&gt;Summary!$H$7,1,""),(IF($C227="Sum",IF($E227&gt;Summary!$H$8,1,""),(IF($C227="Fall",IF($E227&gt;Summary!$H$9,1,""),"")))))))</f>
        <v>1</v>
      </c>
      <c r="O227" s="13">
        <f ca="1">IF($C227="Win",IF($F227&gt;Summary!$I$6,1,""),(IF($C227="Spr",IF($F227&gt;Summary!$I$7,1,""),(IF($C227="Sum",IF($F227&gt;Summary!$I$8,1,""),(IF($C227="Fall",IF($F227&gt;Summary!$I$9,1,""),"")))))))</f>
        <v>1</v>
      </c>
      <c r="P227" s="13">
        <f t="shared" ca="1" si="50"/>
        <v>1</v>
      </c>
      <c r="Q227" s="13" t="str">
        <f t="shared" si="56"/>
        <v/>
      </c>
      <c r="R227" s="13" t="str">
        <f t="shared" si="57"/>
        <v/>
      </c>
      <c r="S227" s="13">
        <f t="shared" ca="1" si="58"/>
        <v>1</v>
      </c>
      <c r="T227" s="33" t="str">
        <f t="shared" si="59"/>
        <v/>
      </c>
      <c r="U227" s="11">
        <f ca="1">IF($C227="Win",IF($E227&gt;Summary!$N$6,1,""),(IF($C227="Spr",IF($E227&gt;Summary!$N$7,1,""),(IF($C227="Sum",IF($E227&gt;Summary!$N$8,1,""),(IF($C227="Fall",IF($E227&gt;Summary!$N$9,1,""),"")))))))</f>
        <v>1</v>
      </c>
      <c r="V227" s="13">
        <f ca="1">IF($C227="Win",IF($F227&gt;Summary!$O$6,1,""),(IF($C227="Spr",IF($F227&gt;Summary!$O$7,1,""),(IF($C227="Sum",IF($F227&gt;Summary!$O$8,1,""),(IF($C227="Fall",IF($F227&gt;Summary!$O$9,1,""),"")))))))</f>
        <v>1</v>
      </c>
      <c r="W227" s="13">
        <f t="shared" ca="1" si="60"/>
        <v>1</v>
      </c>
      <c r="X227" s="13" t="str">
        <f t="shared" si="61"/>
        <v/>
      </c>
      <c r="Y227" s="13" t="str">
        <f t="shared" si="62"/>
        <v/>
      </c>
      <c r="Z227" s="13">
        <f t="shared" ca="1" si="63"/>
        <v>1</v>
      </c>
      <c r="AA227" s="33" t="str">
        <f t="shared" si="64"/>
        <v/>
      </c>
    </row>
    <row r="228" spans="1:27" x14ac:dyDescent="0.3">
      <c r="A228" s="23">
        <v>1995</v>
      </c>
      <c r="B228">
        <v>11</v>
      </c>
      <c r="C228" s="28" t="s">
        <v>6</v>
      </c>
      <c r="D228" t="str">
        <f t="shared" si="49"/>
        <v>199511Fall</v>
      </c>
      <c r="E228" s="25">
        <f ca="1">VLOOKUP($D228,Monthly!$B$1:$H$685,7,FALSE)</f>
        <v>1207</v>
      </c>
      <c r="F228" s="25">
        <f ca="1">VLOOKUP($D228,Monthly!$B$1:$I$685,8,FALSE)</f>
        <v>330</v>
      </c>
      <c r="G228" s="11">
        <f ca="1">IF($C228="Win",IF($E228&gt;Summary!$B$6,1,""),(IF($C228="Spr",IF($E228&gt;Summary!$B$7,1,""),(IF($C228="Sum",IF($E228&gt;Summary!$B$8,1,""),(IF($C228="Fall",IF($E228&gt;Summary!$B$9,1,""),"")))))))</f>
        <v>1</v>
      </c>
      <c r="H228" s="13">
        <f ca="1">IF($C228="Win",IF($F228&gt;Summary!$C$6,1,""),(IF($C228="Spr",IF($F228&gt;Summary!$C$7,1,""),(IF($C228="Sum",IF($F228&gt;Summary!$C$8,1,""),(IF($C228="Fall",IF($F228&gt;Summary!$C$9,1,""),"")))))))</f>
        <v>1</v>
      </c>
      <c r="I228" s="13">
        <f t="shared" ca="1" si="51"/>
        <v>1</v>
      </c>
      <c r="J228" s="13" t="str">
        <f t="shared" si="52"/>
        <v/>
      </c>
      <c r="K228" s="13" t="str">
        <f t="shared" si="53"/>
        <v/>
      </c>
      <c r="L228" s="13" t="str">
        <f t="shared" si="54"/>
        <v/>
      </c>
      <c r="M228" s="33">
        <f t="shared" ca="1" si="55"/>
        <v>1</v>
      </c>
      <c r="N228" s="13">
        <f ca="1">IF($C228="Win",IF($E228&gt;Summary!$H$6,1,""),(IF($C228="Spr",IF($E228&gt;Summary!$H$7,1,""),(IF($C228="Sum",IF($E228&gt;Summary!$H$8,1,""),(IF($C228="Fall",IF($E228&gt;Summary!$H$9,1,""),"")))))))</f>
        <v>1</v>
      </c>
      <c r="O228" s="13">
        <f ca="1">IF($C228="Win",IF($F228&gt;Summary!$I$6,1,""),(IF($C228="Spr",IF($F228&gt;Summary!$I$7,1,""),(IF($C228="Sum",IF($F228&gt;Summary!$I$8,1,""),(IF($C228="Fall",IF($F228&gt;Summary!$I$9,1,""),"")))))))</f>
        <v>1</v>
      </c>
      <c r="P228" s="13">
        <f t="shared" ca="1" si="50"/>
        <v>1</v>
      </c>
      <c r="Q228" s="13" t="str">
        <f t="shared" si="56"/>
        <v/>
      </c>
      <c r="R228" s="13" t="str">
        <f t="shared" si="57"/>
        <v/>
      </c>
      <c r="S228" s="13" t="str">
        <f t="shared" si="58"/>
        <v/>
      </c>
      <c r="T228" s="33">
        <f t="shared" ca="1" si="59"/>
        <v>1</v>
      </c>
      <c r="U228" s="11">
        <f ca="1">IF($C228="Win",IF($E228&gt;Summary!$N$6,1,""),(IF($C228="Spr",IF($E228&gt;Summary!$N$7,1,""),(IF($C228="Sum",IF($E228&gt;Summary!$N$8,1,""),(IF($C228="Fall",IF($E228&gt;Summary!$N$9,1,""),"")))))))</f>
        <v>1</v>
      </c>
      <c r="V228" s="13">
        <f ca="1">IF($C228="Win",IF($F228&gt;Summary!$O$6,1,""),(IF($C228="Spr",IF($F228&gt;Summary!$O$7,1,""),(IF($C228="Sum",IF($F228&gt;Summary!$O$8,1,""),(IF($C228="Fall",IF($F228&gt;Summary!$O$9,1,""),"")))))))</f>
        <v>1</v>
      </c>
      <c r="W228" s="13">
        <f t="shared" ca="1" si="60"/>
        <v>1</v>
      </c>
      <c r="X228" s="13" t="str">
        <f t="shared" si="61"/>
        <v/>
      </c>
      <c r="Y228" s="13" t="str">
        <f t="shared" si="62"/>
        <v/>
      </c>
      <c r="Z228" s="13" t="str">
        <f t="shared" si="63"/>
        <v/>
      </c>
      <c r="AA228" s="33">
        <f t="shared" ca="1" si="64"/>
        <v>1</v>
      </c>
    </row>
    <row r="229" spans="1:27" x14ac:dyDescent="0.3">
      <c r="A229" s="22">
        <v>1996</v>
      </c>
      <c r="B229">
        <v>2</v>
      </c>
      <c r="C229" s="1" t="s">
        <v>16</v>
      </c>
      <c r="D229" t="str">
        <f t="shared" si="49"/>
        <v>19962Win</v>
      </c>
      <c r="E229" s="25">
        <f ca="1">VLOOKUP($D229,Monthly!$B$1:$H$685,7,FALSE)</f>
        <v>11810</v>
      </c>
      <c r="F229" s="25">
        <f ca="1">VLOOKUP($D229,Monthly!$B$1:$I$685,8,FALSE)</f>
        <v>401</v>
      </c>
      <c r="G229" s="11" t="str">
        <f ca="1">IF($C229="Win",IF($E229&gt;Summary!$B$6,1,""),(IF($C229="Spr",IF($E229&gt;Summary!$B$7,1,""),(IF($C229="Sum",IF($E229&gt;Summary!$B$8,1,""),(IF($C229="Fall",IF($E229&gt;Summary!$B$9,1,""),"")))))))</f>
        <v/>
      </c>
      <c r="H229" s="13">
        <f ca="1">IF($C229="Win",IF($F229&gt;Summary!$C$6,1,""),(IF($C229="Spr",IF($F229&gt;Summary!$C$7,1,""),(IF($C229="Sum",IF($F229&gt;Summary!$C$8,1,""),(IF($C229="Fall",IF($F229&gt;Summary!$C$9,1,""),"")))))))</f>
        <v>1</v>
      </c>
      <c r="I229" s="13" t="str">
        <f t="shared" ca="1" si="51"/>
        <v/>
      </c>
      <c r="J229" s="13" t="str">
        <f t="shared" ca="1" si="52"/>
        <v/>
      </c>
      <c r="K229" s="13" t="str">
        <f t="shared" si="53"/>
        <v/>
      </c>
      <c r="L229" s="13" t="str">
        <f t="shared" si="54"/>
        <v/>
      </c>
      <c r="M229" s="33" t="str">
        <f t="shared" si="55"/>
        <v/>
      </c>
      <c r="N229" s="13" t="str">
        <f ca="1">IF($C229="Win",IF($E229&gt;Summary!$H$6,1,""),(IF($C229="Spr",IF($E229&gt;Summary!$H$7,1,""),(IF($C229="Sum",IF($E229&gt;Summary!$H$8,1,""),(IF($C229="Fall",IF($E229&gt;Summary!$H$9,1,""),"")))))))</f>
        <v/>
      </c>
      <c r="O229" s="13">
        <f ca="1">IF($C229="Win",IF($F229&gt;Summary!$I$6,1,""),(IF($C229="Spr",IF($F229&gt;Summary!$I$7,1,""),(IF($C229="Sum",IF($F229&gt;Summary!$I$8,1,""),(IF($C229="Fall",IF($F229&gt;Summary!$I$9,1,""),"")))))))</f>
        <v>1</v>
      </c>
      <c r="P229" s="13" t="str">
        <f t="shared" ca="1" si="50"/>
        <v/>
      </c>
      <c r="Q229" s="13" t="str">
        <f t="shared" ca="1" si="56"/>
        <v/>
      </c>
      <c r="R229" s="13" t="str">
        <f t="shared" si="57"/>
        <v/>
      </c>
      <c r="S229" s="13" t="str">
        <f t="shared" si="58"/>
        <v/>
      </c>
      <c r="T229" s="33" t="str">
        <f t="shared" si="59"/>
        <v/>
      </c>
      <c r="U229" s="11" t="str">
        <f ca="1">IF($C229="Win",IF($E229&gt;Summary!$N$6,1,""),(IF($C229="Spr",IF($E229&gt;Summary!$N$7,1,""),(IF($C229="Sum",IF($E229&gt;Summary!$N$8,1,""),(IF($C229="Fall",IF($E229&gt;Summary!$N$9,1,""),"")))))))</f>
        <v/>
      </c>
      <c r="V229" s="13">
        <f ca="1">IF($C229="Win",IF($F229&gt;Summary!$O$6,1,""),(IF($C229="Spr",IF($F229&gt;Summary!$O$7,1,""),(IF($C229="Sum",IF($F229&gt;Summary!$O$8,1,""),(IF($C229="Fall",IF($F229&gt;Summary!$O$9,1,""),"")))))))</f>
        <v>1</v>
      </c>
      <c r="W229" s="13" t="str">
        <f t="shared" ca="1" si="60"/>
        <v/>
      </c>
      <c r="X229" s="13" t="str">
        <f t="shared" ca="1" si="61"/>
        <v/>
      </c>
      <c r="Y229" s="13" t="str">
        <f t="shared" si="62"/>
        <v/>
      </c>
      <c r="Z229" s="13" t="str">
        <f t="shared" si="63"/>
        <v/>
      </c>
      <c r="AA229" s="33" t="str">
        <f t="shared" si="64"/>
        <v/>
      </c>
    </row>
    <row r="230" spans="1:27" x14ac:dyDescent="0.3">
      <c r="A230" s="22">
        <v>1996</v>
      </c>
      <c r="B230">
        <v>5</v>
      </c>
      <c r="C230" s="1" t="s">
        <v>17</v>
      </c>
      <c r="D230" t="str">
        <f t="shared" si="49"/>
        <v>19965Spr</v>
      </c>
      <c r="E230" s="25">
        <f ca="1">VLOOKUP($D230,Monthly!$B$1:$H$685,7,FALSE)</f>
        <v>1321</v>
      </c>
      <c r="F230" s="25">
        <f ca="1">VLOOKUP($D230,Monthly!$B$1:$I$685,8,FALSE)</f>
        <v>347</v>
      </c>
      <c r="G230" s="11" t="str">
        <f ca="1">IF($C230="Win",IF($E230&gt;Summary!$B$6,1,""),(IF($C230="Spr",IF($E230&gt;Summary!$B$7,1,""),(IF($C230="Sum",IF($E230&gt;Summary!$B$8,1,""),(IF($C230="Fall",IF($E230&gt;Summary!$B$9,1,""),"")))))))</f>
        <v/>
      </c>
      <c r="H230" s="13">
        <f ca="1">IF($C230="Win",IF($F230&gt;Summary!$C$6,1,""),(IF($C230="Spr",IF($F230&gt;Summary!$C$7,1,""),(IF($C230="Sum",IF($F230&gt;Summary!$C$8,1,""),(IF($C230="Fall",IF($F230&gt;Summary!$C$9,1,""),"")))))))</f>
        <v>1</v>
      </c>
      <c r="I230" s="13" t="str">
        <f t="shared" ca="1" si="51"/>
        <v/>
      </c>
      <c r="J230" s="13" t="str">
        <f t="shared" si="52"/>
        <v/>
      </c>
      <c r="K230" s="13" t="str">
        <f t="shared" ca="1" si="53"/>
        <v/>
      </c>
      <c r="L230" s="13" t="str">
        <f t="shared" si="54"/>
        <v/>
      </c>
      <c r="M230" s="33" t="str">
        <f t="shared" si="55"/>
        <v/>
      </c>
      <c r="N230" s="13" t="str">
        <f ca="1">IF($C230="Win",IF($E230&gt;Summary!$H$6,1,""),(IF($C230="Spr",IF($E230&gt;Summary!$H$7,1,""),(IF($C230="Sum",IF($E230&gt;Summary!$H$8,1,""),(IF($C230="Fall",IF($E230&gt;Summary!$H$9,1,""),"")))))))</f>
        <v/>
      </c>
      <c r="O230" s="13">
        <f ca="1">IF($C230="Win",IF($F230&gt;Summary!$I$6,1,""),(IF($C230="Spr",IF($F230&gt;Summary!$I$7,1,""),(IF($C230="Sum",IF($F230&gt;Summary!$I$8,1,""),(IF($C230="Fall",IF($F230&gt;Summary!$I$9,1,""),"")))))))</f>
        <v>1</v>
      </c>
      <c r="P230" s="13" t="str">
        <f t="shared" ca="1" si="50"/>
        <v/>
      </c>
      <c r="Q230" s="13" t="str">
        <f t="shared" si="56"/>
        <v/>
      </c>
      <c r="R230" s="13" t="str">
        <f t="shared" ca="1" si="57"/>
        <v/>
      </c>
      <c r="S230" s="13" t="str">
        <f t="shared" si="58"/>
        <v/>
      </c>
      <c r="T230" s="33" t="str">
        <f t="shared" si="59"/>
        <v/>
      </c>
      <c r="U230" s="11" t="str">
        <f ca="1">IF($C230="Win",IF($E230&gt;Summary!$N$6,1,""),(IF($C230="Spr",IF($E230&gt;Summary!$N$7,1,""),(IF($C230="Sum",IF($E230&gt;Summary!$N$8,1,""),(IF($C230="Fall",IF($E230&gt;Summary!$N$9,1,""),"")))))))</f>
        <v/>
      </c>
      <c r="V230" s="13">
        <f ca="1">IF($C230="Win",IF($F230&gt;Summary!$O$6,1,""),(IF($C230="Spr",IF($F230&gt;Summary!$O$7,1,""),(IF($C230="Sum",IF($F230&gt;Summary!$O$8,1,""),(IF($C230="Fall",IF($F230&gt;Summary!$O$9,1,""),"")))))))</f>
        <v>1</v>
      </c>
      <c r="W230" s="13" t="str">
        <f t="shared" ca="1" si="60"/>
        <v/>
      </c>
      <c r="X230" s="13" t="str">
        <f t="shared" si="61"/>
        <v/>
      </c>
      <c r="Y230" s="13" t="str">
        <f t="shared" ca="1" si="62"/>
        <v/>
      </c>
      <c r="Z230" s="13" t="str">
        <f t="shared" si="63"/>
        <v/>
      </c>
      <c r="AA230" s="33" t="str">
        <f t="shared" si="64"/>
        <v/>
      </c>
    </row>
    <row r="231" spans="1:27" x14ac:dyDescent="0.3">
      <c r="A231" s="22">
        <v>1996</v>
      </c>
      <c r="B231">
        <v>8</v>
      </c>
      <c r="C231" s="28" t="s">
        <v>18</v>
      </c>
      <c r="D231" t="str">
        <f t="shared" si="49"/>
        <v>19968Sum</v>
      </c>
      <c r="E231" s="25">
        <f ca="1">VLOOKUP($D231,Monthly!$B$1:$H$685,7,FALSE)</f>
        <v>1536</v>
      </c>
      <c r="F231" s="25">
        <f ca="1">VLOOKUP($D231,Monthly!$B$1:$I$685,8,FALSE)</f>
        <v>422</v>
      </c>
      <c r="G231" s="11" t="str">
        <f ca="1">IF($C231="Win",IF($E231&gt;Summary!$B$6,1,""),(IF($C231="Spr",IF($E231&gt;Summary!$B$7,1,""),(IF($C231="Sum",IF($E231&gt;Summary!$B$8,1,""),(IF($C231="Fall",IF($E231&gt;Summary!$B$9,1,""),"")))))))</f>
        <v/>
      </c>
      <c r="H231" s="13">
        <f ca="1">IF($C231="Win",IF($F231&gt;Summary!$C$6,1,""),(IF($C231="Spr",IF($F231&gt;Summary!$C$7,1,""),(IF($C231="Sum",IF($F231&gt;Summary!$C$8,1,""),(IF($C231="Fall",IF($F231&gt;Summary!$C$9,1,""),"")))))))</f>
        <v>1</v>
      </c>
      <c r="I231" s="13" t="str">
        <f t="shared" ca="1" si="51"/>
        <v/>
      </c>
      <c r="J231" s="13" t="str">
        <f t="shared" si="52"/>
        <v/>
      </c>
      <c r="K231" s="13" t="str">
        <f t="shared" si="53"/>
        <v/>
      </c>
      <c r="L231" s="13" t="str">
        <f t="shared" ca="1" si="54"/>
        <v/>
      </c>
      <c r="M231" s="33" t="str">
        <f t="shared" si="55"/>
        <v/>
      </c>
      <c r="N231" s="13" t="str">
        <f ca="1">IF($C231="Win",IF($E231&gt;Summary!$H$6,1,""),(IF($C231="Spr",IF($E231&gt;Summary!$H$7,1,""),(IF($C231="Sum",IF($E231&gt;Summary!$H$8,1,""),(IF($C231="Fall",IF($E231&gt;Summary!$H$9,1,""),"")))))))</f>
        <v/>
      </c>
      <c r="O231" s="13">
        <f ca="1">IF($C231="Win",IF($F231&gt;Summary!$I$6,1,""),(IF($C231="Spr",IF($F231&gt;Summary!$I$7,1,""),(IF($C231="Sum",IF($F231&gt;Summary!$I$8,1,""),(IF($C231="Fall",IF($F231&gt;Summary!$I$9,1,""),"")))))))</f>
        <v>1</v>
      </c>
      <c r="P231" s="13" t="str">
        <f t="shared" ca="1" si="50"/>
        <v/>
      </c>
      <c r="Q231" s="13" t="str">
        <f t="shared" si="56"/>
        <v/>
      </c>
      <c r="R231" s="13" t="str">
        <f t="shared" si="57"/>
        <v/>
      </c>
      <c r="S231" s="13" t="str">
        <f t="shared" ca="1" si="58"/>
        <v/>
      </c>
      <c r="T231" s="33" t="str">
        <f t="shared" si="59"/>
        <v/>
      </c>
      <c r="U231" s="11" t="str">
        <f ca="1">IF($C231="Win",IF($E231&gt;Summary!$N$6,1,""),(IF($C231="Spr",IF($E231&gt;Summary!$N$7,1,""),(IF($C231="Sum",IF($E231&gt;Summary!$N$8,1,""),(IF($C231="Fall",IF($E231&gt;Summary!$N$9,1,""),"")))))))</f>
        <v/>
      </c>
      <c r="V231" s="13">
        <f ca="1">IF($C231="Win",IF($F231&gt;Summary!$O$6,1,""),(IF($C231="Spr",IF($F231&gt;Summary!$O$7,1,""),(IF($C231="Sum",IF($F231&gt;Summary!$O$8,1,""),(IF($C231="Fall",IF($F231&gt;Summary!$O$9,1,""),"")))))))</f>
        <v>1</v>
      </c>
      <c r="W231" s="13" t="str">
        <f t="shared" ca="1" si="60"/>
        <v/>
      </c>
      <c r="X231" s="13" t="str">
        <f t="shared" si="61"/>
        <v/>
      </c>
      <c r="Y231" s="13" t="str">
        <f t="shared" si="62"/>
        <v/>
      </c>
      <c r="Z231" s="13" t="str">
        <f t="shared" ca="1" si="63"/>
        <v/>
      </c>
      <c r="AA231" s="33" t="str">
        <f t="shared" si="64"/>
        <v/>
      </c>
    </row>
    <row r="232" spans="1:27" x14ac:dyDescent="0.3">
      <c r="A232" s="24">
        <v>1996</v>
      </c>
      <c r="B232">
        <v>11</v>
      </c>
      <c r="C232" s="28" t="s">
        <v>6</v>
      </c>
      <c r="D232" t="str">
        <f t="shared" si="49"/>
        <v>199611Fall</v>
      </c>
      <c r="E232" s="25">
        <f ca="1">VLOOKUP($D232,Monthly!$B$1:$H$685,7,FALSE)</f>
        <v>27657</v>
      </c>
      <c r="F232" s="25">
        <f ca="1">VLOOKUP($D232,Monthly!$B$1:$I$685,8,FALSE)</f>
        <v>368</v>
      </c>
      <c r="G232" s="8">
        <f ca="1">IF($C232="Win",IF($E232&gt;Summary!$B$6,1,""),(IF($C232="Spr",IF($E232&gt;Summary!$B$7,1,""),(IF($C232="Sum",IF($E232&gt;Summary!$B$8,1,""),(IF($C232="Fall",IF($E232&gt;Summary!$B$9,1,""),"")))))))</f>
        <v>1</v>
      </c>
      <c r="H232" s="9">
        <f ca="1">IF($C232="Win",IF($F232&gt;Summary!$C$6,1,""),(IF($C232="Spr",IF($F232&gt;Summary!$C$7,1,""),(IF($C232="Sum",IF($F232&gt;Summary!$C$8,1,""),(IF($C232="Fall",IF($F232&gt;Summary!$C$9,1,""),"")))))))</f>
        <v>1</v>
      </c>
      <c r="I232" s="9">
        <f t="shared" ca="1" si="51"/>
        <v>1</v>
      </c>
      <c r="J232" s="9" t="str">
        <f t="shared" si="52"/>
        <v/>
      </c>
      <c r="K232" s="9" t="str">
        <f t="shared" si="53"/>
        <v/>
      </c>
      <c r="L232" s="9" t="str">
        <f t="shared" si="54"/>
        <v/>
      </c>
      <c r="M232" s="34">
        <f t="shared" ca="1" si="55"/>
        <v>1</v>
      </c>
      <c r="N232" s="8">
        <f ca="1">IF($C232="Win",IF($E232&gt;Summary!$H$6,1,""),(IF($C232="Spr",IF($E232&gt;Summary!$H$7,1,""),(IF($C232="Sum",IF($E232&gt;Summary!$H$8,1,""),(IF($C232="Fall",IF($E232&gt;Summary!$H$9,1,""),"")))))))</f>
        <v>1</v>
      </c>
      <c r="O232" s="9">
        <f ca="1">IF($C232="Win",IF($F232&gt;Summary!$I$6,1,""),(IF($C232="Spr",IF($F232&gt;Summary!$I$7,1,""),(IF($C232="Sum",IF($F232&gt;Summary!$I$8,1,""),(IF($C232="Fall",IF($F232&gt;Summary!$I$9,1,""),"")))))))</f>
        <v>1</v>
      </c>
      <c r="P232" s="9">
        <f t="shared" ca="1" si="50"/>
        <v>1</v>
      </c>
      <c r="Q232" s="9" t="str">
        <f t="shared" si="56"/>
        <v/>
      </c>
      <c r="R232" s="9" t="str">
        <f t="shared" si="57"/>
        <v/>
      </c>
      <c r="S232" s="9" t="str">
        <f t="shared" si="58"/>
        <v/>
      </c>
      <c r="T232" s="34">
        <f t="shared" ca="1" si="59"/>
        <v>1</v>
      </c>
      <c r="U232" s="8">
        <f ca="1">IF($C232="Win",IF($E232&gt;Summary!$N$6,1,""),(IF($C232="Spr",IF($E232&gt;Summary!$N$7,1,""),(IF($C232="Sum",IF($E232&gt;Summary!$N$8,1,""),(IF($C232="Fall",IF($E232&gt;Summary!$N$9,1,""),"")))))))</f>
        <v>1</v>
      </c>
      <c r="V232" s="9">
        <f ca="1">IF($C232="Win",IF($F232&gt;Summary!$O$6,1,""),(IF($C232="Spr",IF($F232&gt;Summary!$O$7,1,""),(IF($C232="Sum",IF($F232&gt;Summary!$O$8,1,""),(IF($C232="Fall",IF($F232&gt;Summary!$O$9,1,""),"")))))))</f>
        <v>1</v>
      </c>
      <c r="W232" s="9">
        <f t="shared" ca="1" si="60"/>
        <v>1</v>
      </c>
      <c r="X232" s="9" t="str">
        <f t="shared" si="61"/>
        <v/>
      </c>
      <c r="Y232" s="9" t="str">
        <f t="shared" si="62"/>
        <v/>
      </c>
      <c r="Z232" s="9" t="str">
        <f t="shared" si="63"/>
        <v/>
      </c>
      <c r="AA232" s="34">
        <f t="shared" ca="1" si="64"/>
        <v>1</v>
      </c>
    </row>
    <row r="233" spans="1:27" x14ac:dyDescent="0.3">
      <c r="C233" s="1"/>
      <c r="D233" s="3"/>
      <c r="E233" s="3"/>
      <c r="F233" s="3"/>
      <c r="G233" s="12"/>
      <c r="H233" s="13"/>
      <c r="I233" s="13"/>
      <c r="J233" s="13"/>
      <c r="K233" s="13"/>
      <c r="L233" s="13"/>
      <c r="M233" s="13"/>
    </row>
    <row r="234" spans="1:27" x14ac:dyDescent="0.3">
      <c r="C234" s="1"/>
      <c r="D234" s="3"/>
      <c r="E234" s="3"/>
      <c r="F234" s="3"/>
      <c r="G234" s="12"/>
      <c r="H234" s="12"/>
      <c r="I234" s="12"/>
      <c r="J234" s="37">
        <f ca="1">SUM(J5:J232)</f>
        <v>35</v>
      </c>
      <c r="K234" s="37">
        <f ca="1">SUM(K5:K232)</f>
        <v>38</v>
      </c>
      <c r="L234" s="37">
        <f ca="1">SUM(L5:L232)</f>
        <v>34</v>
      </c>
      <c r="M234" s="37">
        <f ca="1">SUM(M5:M232)</f>
        <v>57</v>
      </c>
      <c r="N234" s="12"/>
      <c r="O234" s="12"/>
      <c r="P234" s="12"/>
      <c r="Q234" s="39">
        <f ca="1">SUM(Q5:Q232)</f>
        <v>31</v>
      </c>
      <c r="R234" s="39">
        <f ca="1">SUM(R5:R232)</f>
        <v>33</v>
      </c>
      <c r="S234" s="39">
        <f ca="1">SUM(S5:S232)</f>
        <v>30</v>
      </c>
      <c r="T234" s="39">
        <f ca="1">SUM(T5:T232)</f>
        <v>57</v>
      </c>
      <c r="U234" s="3"/>
      <c r="V234" s="3"/>
      <c r="W234" s="3"/>
      <c r="X234" s="41">
        <f ca="1">SUM(X5:X232)</f>
        <v>27</v>
      </c>
      <c r="Y234" s="41">
        <f ca="1">SUM(Y5:Y232)</f>
        <v>28</v>
      </c>
      <c r="Z234" s="41">
        <f ca="1">SUM(Z5:Z232)</f>
        <v>27</v>
      </c>
      <c r="AA234" s="41">
        <f ca="1">SUM(AA5:AA232)</f>
        <v>57</v>
      </c>
    </row>
    <row r="235" spans="1:27" x14ac:dyDescent="0.3">
      <c r="C235" s="28"/>
      <c r="D235" s="3"/>
      <c r="E235" s="3"/>
      <c r="F235" s="3"/>
      <c r="G235" s="17"/>
      <c r="H235" s="17"/>
      <c r="I235" s="17"/>
      <c r="J235" s="38">
        <f ca="1">J234/57</f>
        <v>0.61403508771929827</v>
      </c>
      <c r="K235" s="38">
        <f ca="1">K234/57</f>
        <v>0.66666666666666663</v>
      </c>
      <c r="L235" s="38">
        <f t="shared" ref="L235:M235" ca="1" si="65">L234/57</f>
        <v>0.59649122807017541</v>
      </c>
      <c r="M235" s="38">
        <f t="shared" ca="1" si="65"/>
        <v>1</v>
      </c>
      <c r="N235" s="17"/>
      <c r="O235" s="17"/>
      <c r="P235" s="17"/>
      <c r="Q235" s="40">
        <f ca="1">Q234/57</f>
        <v>0.54385964912280704</v>
      </c>
      <c r="R235" s="40">
        <f ca="1">R234/57</f>
        <v>0.57894736842105265</v>
      </c>
      <c r="S235" s="40">
        <f t="shared" ref="S235" ca="1" si="66">S234/57</f>
        <v>0.52631578947368418</v>
      </c>
      <c r="T235" s="40">
        <f t="shared" ref="T235" ca="1" si="67">T234/57</f>
        <v>1</v>
      </c>
      <c r="U235" s="6"/>
      <c r="V235" s="6"/>
      <c r="W235" s="6"/>
      <c r="X235" s="42">
        <f ca="1">X234/57</f>
        <v>0.47368421052631576</v>
      </c>
      <c r="Y235" s="42">
        <f ca="1">Y234/57</f>
        <v>0.49122807017543857</v>
      </c>
      <c r="Z235" s="42">
        <f t="shared" ref="Z235" ca="1" si="68">Z234/57</f>
        <v>0.47368421052631576</v>
      </c>
      <c r="AA235" s="42">
        <f t="shared" ref="AA235" ca="1" si="69">AA234/57</f>
        <v>1</v>
      </c>
    </row>
    <row r="236" spans="1:27" x14ac:dyDescent="0.3">
      <c r="C236" s="28"/>
      <c r="D236" s="3"/>
      <c r="E236" s="3"/>
      <c r="F236" s="3"/>
      <c r="G236" s="3"/>
    </row>
    <row r="237" spans="1:27" x14ac:dyDescent="0.3">
      <c r="C237" s="1"/>
      <c r="D237" s="3"/>
      <c r="E237" s="3"/>
      <c r="F237" s="3"/>
      <c r="G237" s="3"/>
    </row>
    <row r="238" spans="1:27" x14ac:dyDescent="0.3">
      <c r="C238" s="1"/>
      <c r="D238" s="3"/>
      <c r="E238" s="3"/>
      <c r="F238" s="3"/>
      <c r="G238" s="3"/>
    </row>
    <row r="239" spans="1:27" x14ac:dyDescent="0.3">
      <c r="C239" s="28"/>
      <c r="D239" s="3"/>
      <c r="E239" s="3"/>
      <c r="F239" s="3"/>
      <c r="G239" s="3"/>
    </row>
    <row r="240" spans="1:27" x14ac:dyDescent="0.3">
      <c r="C240" s="28"/>
      <c r="D240" s="3"/>
      <c r="E240" s="3"/>
      <c r="F240" s="3"/>
      <c r="G240" s="3"/>
    </row>
    <row r="241" spans="3:7" x14ac:dyDescent="0.3">
      <c r="C241" s="1"/>
      <c r="D241" s="3"/>
      <c r="E241" s="3"/>
      <c r="F241" s="3"/>
      <c r="G241" s="3"/>
    </row>
    <row r="242" spans="3:7" x14ac:dyDescent="0.3">
      <c r="C242" s="1"/>
      <c r="D242" s="3"/>
      <c r="E242" s="3"/>
      <c r="F242" s="3"/>
      <c r="G242" s="3"/>
    </row>
    <row r="243" spans="3:7" x14ac:dyDescent="0.3">
      <c r="C243" s="28"/>
      <c r="D243" s="3"/>
      <c r="E243" s="3"/>
      <c r="F243" s="3"/>
      <c r="G243" s="3"/>
    </row>
    <row r="244" spans="3:7" x14ac:dyDescent="0.3">
      <c r="C244" s="28"/>
      <c r="D244" s="3"/>
      <c r="E244" s="3"/>
      <c r="F244" s="3"/>
      <c r="G244" s="3"/>
    </row>
    <row r="245" spans="3:7" x14ac:dyDescent="0.3">
      <c r="C245" s="1"/>
      <c r="D245" s="3"/>
      <c r="E245" s="3"/>
      <c r="F245" s="3"/>
      <c r="G245" s="3"/>
    </row>
    <row r="246" spans="3:7" x14ac:dyDescent="0.3">
      <c r="C246" s="1"/>
      <c r="D246" s="3"/>
      <c r="E246" s="3"/>
      <c r="F246" s="3"/>
      <c r="G246" s="3"/>
    </row>
    <row r="247" spans="3:7" x14ac:dyDescent="0.3">
      <c r="C247" s="28"/>
      <c r="D247" s="3"/>
      <c r="E247" s="3"/>
      <c r="F247" s="3"/>
      <c r="G247" s="3"/>
    </row>
    <row r="248" spans="3:7" x14ac:dyDescent="0.3">
      <c r="C248" s="28"/>
      <c r="D248" s="3"/>
      <c r="E248" s="3"/>
      <c r="F248" s="3"/>
      <c r="G248" s="3"/>
    </row>
    <row r="249" spans="3:7" x14ac:dyDescent="0.3">
      <c r="C249" s="1"/>
      <c r="D249" s="3"/>
      <c r="E249" s="3"/>
      <c r="F249" s="3"/>
      <c r="G249" s="3"/>
    </row>
    <row r="250" spans="3:7" x14ac:dyDescent="0.3">
      <c r="C250" s="1"/>
      <c r="D250" s="3"/>
      <c r="E250" s="3"/>
      <c r="F250" s="3"/>
      <c r="G250" s="3"/>
    </row>
    <row r="251" spans="3:7" x14ac:dyDescent="0.3">
      <c r="C251" s="28"/>
      <c r="D251" s="3"/>
      <c r="E251" s="3"/>
      <c r="F251" s="3"/>
      <c r="G251" s="3"/>
    </row>
    <row r="252" spans="3:7" x14ac:dyDescent="0.3">
      <c r="C252" s="28"/>
      <c r="D252" s="3"/>
      <c r="E252" s="3"/>
      <c r="F252" s="3"/>
      <c r="G252" s="3"/>
    </row>
    <row r="253" spans="3:7" x14ac:dyDescent="0.3">
      <c r="C253" s="1"/>
      <c r="D253" s="3"/>
      <c r="E253" s="3"/>
      <c r="F253" s="3"/>
      <c r="G253" s="3"/>
    </row>
    <row r="254" spans="3:7" x14ac:dyDescent="0.3">
      <c r="C254" s="1"/>
      <c r="D254" s="3"/>
      <c r="E254" s="3"/>
      <c r="F254" s="3"/>
      <c r="G254" s="3"/>
    </row>
    <row r="255" spans="3:7" x14ac:dyDescent="0.3">
      <c r="C255" s="28"/>
      <c r="D255" s="3"/>
      <c r="E255" s="3"/>
      <c r="F255" s="3"/>
      <c r="G255" s="3"/>
    </row>
    <row r="256" spans="3:7" x14ac:dyDescent="0.3">
      <c r="C256" s="28"/>
      <c r="D256" s="3"/>
      <c r="E256" s="3"/>
      <c r="F256" s="3"/>
      <c r="G256" s="3"/>
    </row>
    <row r="257" spans="2:7" x14ac:dyDescent="0.3">
      <c r="C257" s="1"/>
      <c r="D257" s="3"/>
      <c r="E257" s="3"/>
      <c r="F257" s="3"/>
      <c r="G257" s="3"/>
    </row>
    <row r="258" spans="2:7" x14ac:dyDescent="0.3">
      <c r="C258" s="1"/>
      <c r="D258" s="3"/>
      <c r="E258" s="3"/>
      <c r="F258" s="3"/>
      <c r="G258" s="3"/>
    </row>
    <row r="259" spans="2:7" x14ac:dyDescent="0.3">
      <c r="C259" s="28"/>
      <c r="D259" s="3"/>
      <c r="E259" s="3"/>
      <c r="F259" s="3"/>
      <c r="G259" s="3"/>
    </row>
    <row r="260" spans="2:7" x14ac:dyDescent="0.3">
      <c r="C260" s="28"/>
      <c r="D260" s="3"/>
      <c r="E260" s="3"/>
      <c r="F260" s="3"/>
      <c r="G260" s="3"/>
    </row>
    <row r="261" spans="2:7" x14ac:dyDescent="0.3">
      <c r="B261" s="4"/>
      <c r="C261" s="1"/>
      <c r="D261" s="3"/>
      <c r="E261" s="3"/>
      <c r="F261" s="3"/>
      <c r="G261" s="3"/>
    </row>
    <row r="262" spans="2:7" x14ac:dyDescent="0.3">
      <c r="B262" s="4"/>
      <c r="C262" s="1"/>
      <c r="D262" s="3"/>
      <c r="E262" s="3"/>
      <c r="F262" s="3"/>
      <c r="G262" s="3"/>
    </row>
    <row r="263" spans="2:7" x14ac:dyDescent="0.3">
      <c r="B263" s="4"/>
      <c r="C263" s="28"/>
      <c r="D263" s="3"/>
      <c r="E263" s="3"/>
      <c r="F263" s="3"/>
      <c r="G263" s="3"/>
    </row>
    <row r="264" spans="2:7" x14ac:dyDescent="0.3">
      <c r="B264" s="4"/>
      <c r="C264" s="28"/>
      <c r="D264" s="3"/>
      <c r="E264" s="3"/>
      <c r="F264" s="3"/>
      <c r="G264" s="3"/>
    </row>
    <row r="265" spans="2:7" x14ac:dyDescent="0.3">
      <c r="B265" s="4"/>
      <c r="C265" s="1"/>
      <c r="D265" s="3"/>
      <c r="E265" s="3"/>
      <c r="F265" s="3"/>
      <c r="G265" s="3"/>
    </row>
    <row r="266" spans="2:7" x14ac:dyDescent="0.3">
      <c r="B266" s="4"/>
      <c r="C266" s="1"/>
      <c r="D266" s="3"/>
      <c r="E266" s="3"/>
      <c r="F266" s="3"/>
      <c r="G266" s="3"/>
    </row>
    <row r="267" spans="2:7" x14ac:dyDescent="0.3">
      <c r="B267" s="4"/>
      <c r="C267" s="28"/>
      <c r="D267" s="3"/>
      <c r="E267" s="3"/>
      <c r="F267" s="3"/>
      <c r="G267" s="3"/>
    </row>
    <row r="268" spans="2:7" x14ac:dyDescent="0.3">
      <c r="B268" s="4"/>
      <c r="C268" s="28"/>
      <c r="D268" s="3"/>
      <c r="E268" s="3"/>
      <c r="F268" s="3"/>
      <c r="G268" s="3"/>
    </row>
    <row r="269" spans="2:7" x14ac:dyDescent="0.3">
      <c r="B269" s="4"/>
      <c r="C269" s="1"/>
      <c r="D269" s="3"/>
      <c r="E269" s="3"/>
      <c r="F269" s="3"/>
      <c r="G269" s="3"/>
    </row>
    <row r="270" spans="2:7" x14ac:dyDescent="0.3">
      <c r="B270" s="4"/>
      <c r="C270" s="1"/>
      <c r="D270" s="3"/>
      <c r="E270" s="3"/>
      <c r="F270" s="3"/>
      <c r="G270" s="3"/>
    </row>
    <row r="271" spans="2:7" x14ac:dyDescent="0.3">
      <c r="B271" s="4"/>
      <c r="C271" s="28"/>
      <c r="D271" s="3"/>
      <c r="E271" s="3"/>
      <c r="F271" s="3"/>
      <c r="G271" s="3"/>
    </row>
    <row r="272" spans="2:7" x14ac:dyDescent="0.3">
      <c r="B272" s="4"/>
      <c r="C272" s="28"/>
      <c r="D272" s="3"/>
      <c r="E272" s="3"/>
      <c r="F272" s="3"/>
      <c r="G272" s="3"/>
    </row>
    <row r="273" spans="2:7" x14ac:dyDescent="0.3">
      <c r="B273" s="4"/>
      <c r="C273" s="1"/>
      <c r="D273" s="3"/>
      <c r="E273" s="3"/>
      <c r="F273" s="3"/>
      <c r="G273" s="3"/>
    </row>
    <row r="274" spans="2:7" x14ac:dyDescent="0.3">
      <c r="B274" s="4"/>
      <c r="C274" s="1"/>
      <c r="D274" s="3"/>
      <c r="E274" s="3"/>
      <c r="F274" s="3"/>
      <c r="G274" s="3"/>
    </row>
    <row r="275" spans="2:7" x14ac:dyDescent="0.3">
      <c r="B275" s="4"/>
      <c r="C275" s="28"/>
      <c r="D275" s="3"/>
      <c r="E275" s="3"/>
      <c r="F275" s="3"/>
      <c r="G275" s="3"/>
    </row>
    <row r="276" spans="2:7" x14ac:dyDescent="0.3">
      <c r="B276" s="4"/>
      <c r="C276" s="28"/>
      <c r="D276" s="3"/>
      <c r="E276" s="3"/>
      <c r="F276" s="3"/>
      <c r="G276" s="3"/>
    </row>
    <row r="277" spans="2:7" x14ac:dyDescent="0.3">
      <c r="B277" s="4"/>
      <c r="C277" s="1"/>
      <c r="D277" s="3"/>
      <c r="E277" s="3"/>
      <c r="F277" s="3"/>
      <c r="G277" s="3"/>
    </row>
    <row r="278" spans="2:7" x14ac:dyDescent="0.3">
      <c r="B278" s="4"/>
      <c r="C278" s="1"/>
      <c r="D278" s="3"/>
      <c r="E278" s="3"/>
      <c r="F278" s="3"/>
      <c r="G278" s="3"/>
    </row>
    <row r="279" spans="2:7" x14ac:dyDescent="0.3">
      <c r="B279" s="4"/>
      <c r="C279" s="28"/>
      <c r="D279" s="3"/>
      <c r="E279" s="3"/>
      <c r="F279" s="3"/>
      <c r="G279" s="3"/>
    </row>
    <row r="280" spans="2:7" x14ac:dyDescent="0.3">
      <c r="B280" s="4"/>
      <c r="C280" s="28"/>
      <c r="D280" s="3"/>
      <c r="E280" s="3"/>
      <c r="F280" s="3"/>
      <c r="G280" s="3"/>
    </row>
    <row r="281" spans="2:7" x14ac:dyDescent="0.3">
      <c r="B281" s="4"/>
      <c r="C281" s="1"/>
      <c r="D281" s="3"/>
      <c r="E281" s="3"/>
      <c r="F281" s="3"/>
      <c r="G281" s="3"/>
    </row>
    <row r="282" spans="2:7" x14ac:dyDescent="0.3">
      <c r="B282" s="4"/>
      <c r="C282" s="1"/>
      <c r="D282" s="3"/>
      <c r="E282" s="3"/>
      <c r="F282" s="3"/>
      <c r="G282" s="3"/>
    </row>
    <row r="283" spans="2:7" x14ac:dyDescent="0.3">
      <c r="B283" s="4"/>
      <c r="C283" s="28"/>
      <c r="D283" s="3"/>
      <c r="E283" s="3"/>
      <c r="F283" s="3"/>
      <c r="G283" s="3"/>
    </row>
    <row r="284" spans="2:7" x14ac:dyDescent="0.3">
      <c r="B284" s="4"/>
      <c r="C284" s="28"/>
      <c r="D284" s="3"/>
      <c r="E284" s="3"/>
      <c r="F284" s="3"/>
      <c r="G284" s="3"/>
    </row>
    <row r="285" spans="2:7" x14ac:dyDescent="0.3">
      <c r="B285" s="4"/>
      <c r="C285" s="1"/>
      <c r="D285" s="3"/>
      <c r="E285" s="3"/>
      <c r="F285" s="3"/>
      <c r="G285" s="3"/>
    </row>
    <row r="286" spans="2:7" x14ac:dyDescent="0.3">
      <c r="B286" s="4"/>
      <c r="C286" s="1"/>
      <c r="D286" s="3"/>
      <c r="E286" s="3"/>
      <c r="F286" s="3"/>
      <c r="G286" s="3"/>
    </row>
    <row r="287" spans="2:7" x14ac:dyDescent="0.3">
      <c r="B287" s="4"/>
      <c r="C287" s="28"/>
      <c r="D287" s="3"/>
      <c r="E287" s="3"/>
      <c r="F287" s="3"/>
      <c r="G287" s="3"/>
    </row>
    <row r="288" spans="2:7" x14ac:dyDescent="0.3">
      <c r="B288" s="4"/>
      <c r="C288" s="28"/>
      <c r="D288" s="3"/>
      <c r="E288" s="3"/>
      <c r="F288" s="3"/>
      <c r="G288" s="3"/>
    </row>
    <row r="289" spans="2:7" x14ac:dyDescent="0.3">
      <c r="B289" s="4"/>
      <c r="C289" s="1"/>
      <c r="D289" s="3"/>
      <c r="E289" s="3"/>
      <c r="F289" s="3"/>
      <c r="G289" s="3"/>
    </row>
    <row r="290" spans="2:7" x14ac:dyDescent="0.3">
      <c r="B290" s="4"/>
      <c r="C290" s="1"/>
      <c r="D290" s="3"/>
      <c r="E290" s="3"/>
      <c r="F290" s="3"/>
      <c r="G290" s="3"/>
    </row>
    <row r="291" spans="2:7" x14ac:dyDescent="0.3">
      <c r="B291" s="4"/>
      <c r="C291" s="28"/>
      <c r="D291" s="3"/>
      <c r="E291" s="3"/>
      <c r="F291" s="3"/>
      <c r="G291" s="3"/>
    </row>
    <row r="292" spans="2:7" x14ac:dyDescent="0.3">
      <c r="B292" s="4"/>
      <c r="C292" s="28"/>
      <c r="D292" s="3"/>
      <c r="E292" s="3"/>
      <c r="F292" s="3"/>
      <c r="G292" s="3"/>
    </row>
    <row r="293" spans="2:7" x14ac:dyDescent="0.3">
      <c r="B293" s="4"/>
      <c r="C293" s="1"/>
      <c r="D293" s="3"/>
      <c r="E293" s="3"/>
      <c r="F293" s="3"/>
      <c r="G293" s="3"/>
    </row>
    <row r="294" spans="2:7" x14ac:dyDescent="0.3">
      <c r="B294" s="4"/>
      <c r="C294" s="1"/>
      <c r="D294" s="3"/>
      <c r="E294" s="3"/>
      <c r="F294" s="3"/>
      <c r="G294" s="3"/>
    </row>
    <row r="295" spans="2:7" x14ac:dyDescent="0.3">
      <c r="B295" s="4"/>
      <c r="C295" s="28"/>
      <c r="D295" s="3"/>
      <c r="E295" s="3"/>
      <c r="F295" s="3"/>
      <c r="G295" s="3"/>
    </row>
    <row r="296" spans="2:7" x14ac:dyDescent="0.3">
      <c r="B296" s="4"/>
      <c r="C296" s="28"/>
      <c r="D296" s="3"/>
      <c r="E296" s="3"/>
      <c r="F296" s="3"/>
      <c r="G296" s="3"/>
    </row>
    <row r="297" spans="2:7" x14ac:dyDescent="0.3">
      <c r="B297" s="4"/>
      <c r="C297" s="1"/>
      <c r="D297" s="3"/>
      <c r="E297" s="3"/>
      <c r="F297" s="3"/>
      <c r="G297" s="3"/>
    </row>
    <row r="298" spans="2:7" x14ac:dyDescent="0.3">
      <c r="B298" s="4"/>
      <c r="C298" s="1"/>
      <c r="D298" s="3"/>
      <c r="E298" s="3"/>
      <c r="F298" s="3"/>
      <c r="G298" s="3"/>
    </row>
    <row r="299" spans="2:7" x14ac:dyDescent="0.3">
      <c r="B299" s="4"/>
      <c r="C299" s="28"/>
      <c r="D299" s="3"/>
      <c r="E299" s="3"/>
      <c r="F299" s="3"/>
      <c r="G299" s="3"/>
    </row>
    <row r="300" spans="2:7" x14ac:dyDescent="0.3">
      <c r="B300" s="4"/>
      <c r="C300" s="28"/>
      <c r="D300" s="3"/>
      <c r="E300" s="3"/>
      <c r="F300" s="3"/>
      <c r="G300" s="3"/>
    </row>
    <row r="301" spans="2:7" x14ac:dyDescent="0.3">
      <c r="B301" s="4"/>
      <c r="C301" s="1"/>
      <c r="D301" s="3"/>
      <c r="E301" s="3"/>
      <c r="F301" s="3"/>
      <c r="G301" s="3"/>
    </row>
    <row r="302" spans="2:7" x14ac:dyDescent="0.3">
      <c r="B302" s="4"/>
      <c r="C302" s="1"/>
      <c r="D302" s="3"/>
      <c r="E302" s="3"/>
      <c r="F302" s="3"/>
      <c r="G302" s="3"/>
    </row>
    <row r="303" spans="2:7" x14ac:dyDescent="0.3">
      <c r="B303" s="4"/>
      <c r="C303" s="28"/>
      <c r="D303" s="3"/>
      <c r="E303" s="3"/>
      <c r="F303" s="3"/>
      <c r="G303" s="3"/>
    </row>
    <row r="304" spans="2:7" x14ac:dyDescent="0.3">
      <c r="B304" s="4"/>
      <c r="C304" s="28"/>
      <c r="D304" s="3"/>
      <c r="E304" s="3"/>
      <c r="F304" s="3"/>
      <c r="G304" s="3"/>
    </row>
    <row r="305" spans="2:7" x14ac:dyDescent="0.3">
      <c r="B305" s="4"/>
      <c r="C305" s="1"/>
      <c r="D305" s="3"/>
      <c r="E305" s="3"/>
      <c r="F305" s="3"/>
      <c r="G305" s="3"/>
    </row>
    <row r="306" spans="2:7" x14ac:dyDescent="0.3">
      <c r="B306" s="4"/>
      <c r="C306" s="1"/>
      <c r="D306" s="3"/>
      <c r="E306" s="3"/>
      <c r="F306" s="3"/>
      <c r="G306" s="3"/>
    </row>
    <row r="307" spans="2:7" x14ac:dyDescent="0.3">
      <c r="B307" s="4"/>
      <c r="C307" s="28"/>
      <c r="D307" s="3"/>
      <c r="E307" s="3"/>
      <c r="F307" s="3"/>
      <c r="G307" s="3"/>
    </row>
    <row r="308" spans="2:7" x14ac:dyDescent="0.3">
      <c r="B308" s="4"/>
      <c r="C308" s="28"/>
      <c r="D308" s="3"/>
      <c r="E308" s="3"/>
      <c r="F308" s="3"/>
      <c r="G308" s="3"/>
    </row>
    <row r="309" spans="2:7" x14ac:dyDescent="0.3">
      <c r="B309" s="4"/>
      <c r="C309" s="1"/>
      <c r="D309" s="3"/>
      <c r="E309" s="3"/>
      <c r="F309" s="3"/>
      <c r="G309" s="3"/>
    </row>
    <row r="310" spans="2:7" x14ac:dyDescent="0.3">
      <c r="B310" s="4"/>
      <c r="C310" s="1"/>
      <c r="D310" s="3"/>
      <c r="E310" s="3"/>
      <c r="F310" s="3"/>
      <c r="G310" s="3"/>
    </row>
    <row r="311" spans="2:7" x14ac:dyDescent="0.3">
      <c r="B311" s="4"/>
      <c r="C311" s="28"/>
      <c r="D311" s="3"/>
      <c r="E311" s="3"/>
      <c r="F311" s="3"/>
      <c r="G311" s="3"/>
    </row>
    <row r="312" spans="2:7" x14ac:dyDescent="0.3">
      <c r="B312" s="4"/>
      <c r="C312" s="28"/>
      <c r="D312" s="3"/>
      <c r="E312" s="3"/>
      <c r="F312" s="3"/>
      <c r="G312" s="3"/>
    </row>
    <row r="313" spans="2:7" x14ac:dyDescent="0.3">
      <c r="B313" s="4"/>
      <c r="C313" s="1"/>
      <c r="D313" s="3"/>
      <c r="E313" s="3"/>
      <c r="F313" s="3"/>
      <c r="G313" s="3"/>
    </row>
    <row r="314" spans="2:7" x14ac:dyDescent="0.3">
      <c r="B314" s="4"/>
      <c r="C314" s="1"/>
      <c r="D314" s="3"/>
      <c r="E314" s="3"/>
      <c r="F314" s="3"/>
      <c r="G314" s="3"/>
    </row>
    <row r="315" spans="2:7" x14ac:dyDescent="0.3">
      <c r="B315" s="4"/>
      <c r="C315" s="28"/>
      <c r="D315" s="3"/>
      <c r="E315" s="3"/>
      <c r="F315" s="3"/>
      <c r="G315" s="3"/>
    </row>
    <row r="316" spans="2:7" x14ac:dyDescent="0.3">
      <c r="B316" s="4"/>
      <c r="C316" s="28"/>
      <c r="D316" s="3"/>
      <c r="E316" s="3"/>
      <c r="F316" s="3"/>
      <c r="G316" s="3"/>
    </row>
    <row r="317" spans="2:7" x14ac:dyDescent="0.3">
      <c r="B317" s="4"/>
      <c r="C317" s="1"/>
      <c r="D317" s="3"/>
      <c r="E317" s="3"/>
      <c r="F317" s="3"/>
      <c r="G317" s="3"/>
    </row>
    <row r="318" spans="2:7" x14ac:dyDescent="0.3">
      <c r="B318" s="4"/>
      <c r="C318" s="1"/>
      <c r="D318" s="3"/>
      <c r="E318" s="3"/>
      <c r="F318" s="3"/>
      <c r="G318" s="3"/>
    </row>
    <row r="319" spans="2:7" x14ac:dyDescent="0.3">
      <c r="B319" s="4"/>
      <c r="C319" s="28"/>
      <c r="D319" s="3"/>
      <c r="E319" s="3"/>
      <c r="F319" s="3"/>
      <c r="G319" s="3"/>
    </row>
    <row r="320" spans="2:7" x14ac:dyDescent="0.3">
      <c r="B320" s="4"/>
      <c r="C320" s="28"/>
      <c r="D320" s="3"/>
      <c r="E320" s="3"/>
      <c r="F320" s="3"/>
      <c r="G320" s="3"/>
    </row>
    <row r="321" spans="2:7" x14ac:dyDescent="0.3">
      <c r="B321" s="4"/>
      <c r="C321" s="1"/>
      <c r="D321" s="3"/>
      <c r="E321" s="3"/>
      <c r="F321" s="3"/>
      <c r="G321" s="3"/>
    </row>
    <row r="322" spans="2:7" x14ac:dyDescent="0.3">
      <c r="B322" s="4"/>
      <c r="C322" s="1"/>
      <c r="D322" s="3"/>
      <c r="E322" s="3"/>
      <c r="F322" s="3"/>
      <c r="G322" s="3"/>
    </row>
    <row r="323" spans="2:7" x14ac:dyDescent="0.3">
      <c r="B323" s="4"/>
      <c r="C323" s="28"/>
      <c r="D323" s="3"/>
      <c r="E323" s="3"/>
      <c r="F323" s="3"/>
      <c r="G323" s="3"/>
    </row>
    <row r="324" spans="2:7" x14ac:dyDescent="0.3">
      <c r="B324" s="4"/>
      <c r="C324" s="28"/>
      <c r="D324" s="3"/>
      <c r="E324" s="3"/>
      <c r="F324" s="3"/>
      <c r="G324" s="3"/>
    </row>
    <row r="325" spans="2:7" x14ac:dyDescent="0.3">
      <c r="B325" s="4"/>
      <c r="C325" s="4"/>
      <c r="D325" s="3"/>
      <c r="E325" s="3"/>
      <c r="F325" s="3"/>
      <c r="G325" s="3"/>
    </row>
    <row r="326" spans="2:7" x14ac:dyDescent="0.3">
      <c r="B326" s="4"/>
      <c r="C326" s="4"/>
      <c r="D326" s="3"/>
      <c r="E326" s="3"/>
      <c r="F326" s="3"/>
      <c r="G326" s="3"/>
    </row>
    <row r="327" spans="2:7" x14ac:dyDescent="0.3">
      <c r="B327" s="4"/>
      <c r="C327" s="4"/>
      <c r="D327" s="3"/>
      <c r="E327" s="3"/>
      <c r="F327" s="3"/>
      <c r="G327" s="3"/>
    </row>
    <row r="328" spans="2:7" x14ac:dyDescent="0.3">
      <c r="B328" s="4"/>
      <c r="C328" s="4"/>
      <c r="D328" s="3"/>
      <c r="E328" s="3"/>
      <c r="F328" s="3"/>
      <c r="G328" s="3"/>
    </row>
    <row r="329" spans="2:7" x14ac:dyDescent="0.3">
      <c r="B329" s="4"/>
      <c r="C329" s="4"/>
      <c r="D329" s="3"/>
      <c r="E329" s="3"/>
      <c r="F329" s="3"/>
      <c r="G329" s="3"/>
    </row>
    <row r="330" spans="2:7" x14ac:dyDescent="0.3">
      <c r="B330" s="4"/>
      <c r="C330" s="4"/>
      <c r="D330" s="3"/>
      <c r="E330" s="3"/>
      <c r="F330" s="3"/>
      <c r="G330" s="3"/>
    </row>
    <row r="331" spans="2:7" x14ac:dyDescent="0.3">
      <c r="B331" s="4"/>
      <c r="C331" s="4"/>
      <c r="D331" s="3"/>
      <c r="E331" s="3"/>
      <c r="F331" s="3"/>
      <c r="G331" s="3"/>
    </row>
    <row r="332" spans="2:7" x14ac:dyDescent="0.3">
      <c r="B332" s="4"/>
      <c r="C332" s="4"/>
      <c r="D332" s="3"/>
      <c r="E332" s="3"/>
      <c r="F332" s="3"/>
      <c r="G332" s="3"/>
    </row>
    <row r="333" spans="2:7" x14ac:dyDescent="0.3">
      <c r="B333" s="4"/>
      <c r="C333" s="4"/>
      <c r="D333" s="3"/>
      <c r="E333" s="3"/>
      <c r="F333" s="3"/>
      <c r="G333" s="3"/>
    </row>
    <row r="334" spans="2:7" x14ac:dyDescent="0.3">
      <c r="B334" s="4"/>
      <c r="C334" s="4"/>
      <c r="D334" s="3"/>
      <c r="E334" s="3"/>
      <c r="F334" s="3"/>
      <c r="G334" s="3"/>
    </row>
    <row r="335" spans="2:7" x14ac:dyDescent="0.3">
      <c r="B335" s="4"/>
      <c r="C335" s="4"/>
      <c r="D335" s="3"/>
      <c r="E335" s="3"/>
      <c r="F335" s="3"/>
      <c r="G335" s="3"/>
    </row>
    <row r="336" spans="2:7" x14ac:dyDescent="0.3">
      <c r="B336" s="4"/>
      <c r="C336" s="4"/>
      <c r="D336" s="3"/>
      <c r="E336" s="3"/>
      <c r="F336" s="3"/>
      <c r="G336" s="3"/>
    </row>
    <row r="337" spans="2:7" x14ac:dyDescent="0.3">
      <c r="B337" s="4"/>
      <c r="C337" s="4"/>
      <c r="D337" s="3"/>
      <c r="E337" s="3"/>
      <c r="F337" s="3"/>
      <c r="G337" s="3"/>
    </row>
    <row r="338" spans="2:7" x14ac:dyDescent="0.3">
      <c r="B338" s="4"/>
      <c r="C338" s="4"/>
      <c r="D338" s="3"/>
      <c r="E338" s="3"/>
      <c r="F338" s="3"/>
      <c r="G338" s="3"/>
    </row>
    <row r="339" spans="2:7" x14ac:dyDescent="0.3">
      <c r="B339" s="4"/>
      <c r="C339" s="4"/>
      <c r="D339" s="3"/>
      <c r="E339" s="3"/>
      <c r="F339" s="3"/>
      <c r="G339" s="3"/>
    </row>
    <row r="340" spans="2:7" x14ac:dyDescent="0.3">
      <c r="B340" s="4"/>
      <c r="C340" s="4"/>
      <c r="D340" s="3"/>
      <c r="E340" s="3"/>
      <c r="F340" s="3"/>
      <c r="G340" s="3"/>
    </row>
    <row r="341" spans="2:7" x14ac:dyDescent="0.3">
      <c r="B341" s="4"/>
      <c r="C341" s="4"/>
      <c r="D341" s="3"/>
      <c r="E341" s="3"/>
      <c r="F341" s="3"/>
      <c r="G341" s="3"/>
    </row>
    <row r="342" spans="2:7" x14ac:dyDescent="0.3">
      <c r="B342" s="4"/>
      <c r="C342" s="4"/>
      <c r="D342" s="3"/>
      <c r="E342" s="3"/>
      <c r="F342" s="3"/>
      <c r="G342" s="3"/>
    </row>
    <row r="343" spans="2:7" x14ac:dyDescent="0.3">
      <c r="B343" s="4"/>
      <c r="C343" s="4"/>
      <c r="D343" s="3"/>
      <c r="E343" s="3"/>
      <c r="F343" s="3"/>
      <c r="G343" s="3"/>
    </row>
    <row r="344" spans="2:7" x14ac:dyDescent="0.3">
      <c r="B344" s="4"/>
      <c r="C344" s="4"/>
      <c r="D344" s="3"/>
      <c r="E344" s="3"/>
      <c r="F344" s="3"/>
      <c r="G344" s="3"/>
    </row>
    <row r="345" spans="2:7" x14ac:dyDescent="0.3">
      <c r="B345" s="4"/>
      <c r="C345" s="4"/>
      <c r="D345" s="3"/>
      <c r="E345" s="3"/>
      <c r="F345" s="3"/>
      <c r="G345" s="3"/>
    </row>
    <row r="346" spans="2:7" x14ac:dyDescent="0.3">
      <c r="B346" s="4"/>
      <c r="C346" s="4"/>
      <c r="D346" s="3"/>
      <c r="E346" s="3"/>
      <c r="F346" s="3"/>
      <c r="G346" s="3"/>
    </row>
    <row r="347" spans="2:7" x14ac:dyDescent="0.3">
      <c r="B347" s="4"/>
      <c r="C347" s="4"/>
      <c r="D347" s="3"/>
      <c r="E347" s="3"/>
      <c r="F347" s="3"/>
      <c r="G347" s="3"/>
    </row>
    <row r="348" spans="2:7" x14ac:dyDescent="0.3">
      <c r="B348" s="4"/>
      <c r="C348" s="4"/>
      <c r="D348" s="3"/>
      <c r="E348" s="3"/>
      <c r="F348" s="3"/>
      <c r="G348" s="3"/>
    </row>
    <row r="349" spans="2:7" x14ac:dyDescent="0.3">
      <c r="B349" s="4"/>
      <c r="C349" s="4"/>
      <c r="D349" s="3"/>
      <c r="E349" s="3"/>
      <c r="F349" s="3"/>
      <c r="G349" s="3"/>
    </row>
    <row r="350" spans="2:7" x14ac:dyDescent="0.3">
      <c r="B350" s="4"/>
      <c r="C350" s="4"/>
      <c r="D350" s="3"/>
      <c r="E350" s="3"/>
      <c r="F350" s="3"/>
      <c r="G350" s="3"/>
    </row>
    <row r="351" spans="2:7" x14ac:dyDescent="0.3">
      <c r="B351" s="4"/>
      <c r="C351" s="4"/>
      <c r="D351" s="3"/>
      <c r="E351" s="3"/>
      <c r="F351" s="3"/>
      <c r="G351" s="3"/>
    </row>
    <row r="352" spans="2:7" x14ac:dyDescent="0.3">
      <c r="B352" s="4"/>
      <c r="C352" s="4"/>
      <c r="D352" s="3"/>
      <c r="E352" s="3"/>
      <c r="F352" s="3"/>
      <c r="G352" s="3"/>
    </row>
    <row r="353" spans="2:7" x14ac:dyDescent="0.3">
      <c r="B353" s="4"/>
      <c r="C353" s="4"/>
      <c r="D353" s="3"/>
      <c r="E353" s="3"/>
      <c r="F353" s="3"/>
      <c r="G353" s="3"/>
    </row>
    <row r="354" spans="2:7" x14ac:dyDescent="0.3">
      <c r="B354" s="4"/>
      <c r="C354" s="4"/>
      <c r="D354" s="3"/>
      <c r="E354" s="3"/>
      <c r="F354" s="3"/>
      <c r="G354" s="3"/>
    </row>
    <row r="355" spans="2:7" x14ac:dyDescent="0.3">
      <c r="B355" s="4"/>
      <c r="C355" s="4"/>
      <c r="D355" s="3"/>
      <c r="E355" s="3"/>
      <c r="F355" s="3"/>
      <c r="G355" s="3"/>
    </row>
    <row r="356" spans="2:7" x14ac:dyDescent="0.3">
      <c r="B356" s="4"/>
      <c r="C356" s="4"/>
      <c r="D356" s="3"/>
      <c r="E356" s="3"/>
      <c r="F356" s="3"/>
      <c r="G356" s="3"/>
    </row>
    <row r="357" spans="2:7" x14ac:dyDescent="0.3">
      <c r="B357" s="4"/>
      <c r="C357" s="4"/>
      <c r="D357" s="3"/>
      <c r="E357" s="3"/>
      <c r="F357" s="3"/>
      <c r="G357" s="3"/>
    </row>
    <row r="358" spans="2:7" x14ac:dyDescent="0.3">
      <c r="B358" s="4"/>
      <c r="C358" s="4"/>
      <c r="D358" s="3"/>
      <c r="E358" s="3"/>
      <c r="F358" s="3"/>
      <c r="G358" s="3"/>
    </row>
    <row r="359" spans="2:7" x14ac:dyDescent="0.3">
      <c r="B359" s="4"/>
      <c r="C359" s="4"/>
      <c r="D359" s="3"/>
      <c r="E359" s="3"/>
      <c r="F359" s="3"/>
      <c r="G359" s="3"/>
    </row>
    <row r="360" spans="2:7" x14ac:dyDescent="0.3">
      <c r="B360" s="4"/>
      <c r="C360" s="4"/>
      <c r="D360" s="3"/>
      <c r="E360" s="3"/>
      <c r="F360" s="3"/>
      <c r="G360" s="3"/>
    </row>
    <row r="361" spans="2:7" x14ac:dyDescent="0.3">
      <c r="B361" s="4"/>
      <c r="C361" s="4"/>
      <c r="D361" s="3"/>
      <c r="E361" s="3"/>
      <c r="F361" s="3"/>
      <c r="G361" s="3"/>
    </row>
    <row r="362" spans="2:7" x14ac:dyDescent="0.3">
      <c r="B362" s="4"/>
      <c r="C362" s="4"/>
      <c r="D362" s="3"/>
      <c r="E362" s="3"/>
      <c r="F362" s="3"/>
      <c r="G362" s="3"/>
    </row>
    <row r="363" spans="2:7" x14ac:dyDescent="0.3">
      <c r="B363" s="4"/>
      <c r="C363" s="4"/>
      <c r="D363" s="3"/>
      <c r="E363" s="3"/>
      <c r="F363" s="3"/>
      <c r="G363" s="3"/>
    </row>
    <row r="364" spans="2:7" x14ac:dyDescent="0.3">
      <c r="B364" s="4"/>
      <c r="C364" s="4"/>
      <c r="D364" s="3"/>
      <c r="E364" s="3"/>
      <c r="F364" s="3"/>
      <c r="G364" s="3"/>
    </row>
    <row r="365" spans="2:7" x14ac:dyDescent="0.3">
      <c r="B365" s="4"/>
      <c r="C365" s="4"/>
      <c r="D365" s="3"/>
      <c r="E365" s="3"/>
      <c r="F365" s="3"/>
      <c r="G365" s="3"/>
    </row>
    <row r="366" spans="2:7" x14ac:dyDescent="0.3">
      <c r="B366" s="4"/>
      <c r="C366" s="4"/>
      <c r="D366" s="3"/>
      <c r="E366" s="3"/>
      <c r="F366" s="3"/>
      <c r="G366" s="3"/>
    </row>
    <row r="367" spans="2:7" x14ac:dyDescent="0.3">
      <c r="B367" s="4"/>
      <c r="C367" s="4"/>
      <c r="D367" s="3"/>
      <c r="E367" s="3"/>
      <c r="F367" s="3"/>
      <c r="G367" s="3"/>
    </row>
    <row r="368" spans="2:7" x14ac:dyDescent="0.3">
      <c r="B368" s="4"/>
      <c r="C368" s="4"/>
      <c r="D368" s="3"/>
      <c r="E368" s="3"/>
      <c r="F368" s="3"/>
      <c r="G368" s="3"/>
    </row>
    <row r="369" spans="2:7" x14ac:dyDescent="0.3">
      <c r="B369" s="4"/>
      <c r="C369" s="4"/>
      <c r="D369" s="3"/>
      <c r="E369" s="3"/>
      <c r="F369" s="3"/>
      <c r="G369" s="3"/>
    </row>
    <row r="370" spans="2:7" x14ac:dyDescent="0.3">
      <c r="B370" s="4"/>
      <c r="C370" s="4"/>
      <c r="D370" s="3"/>
      <c r="E370" s="3"/>
      <c r="F370" s="3"/>
      <c r="G370" s="3"/>
    </row>
    <row r="371" spans="2:7" x14ac:dyDescent="0.3">
      <c r="B371" s="4"/>
      <c r="C371" s="4"/>
      <c r="D371" s="3"/>
      <c r="E371" s="3"/>
      <c r="F371" s="3"/>
      <c r="G371" s="3"/>
    </row>
    <row r="372" spans="2:7" x14ac:dyDescent="0.3">
      <c r="B372" s="4"/>
      <c r="C372" s="4"/>
      <c r="D372" s="3"/>
      <c r="E372" s="3"/>
      <c r="F372" s="3"/>
      <c r="G372" s="3"/>
    </row>
    <row r="373" spans="2:7" x14ac:dyDescent="0.3">
      <c r="B373" s="4"/>
      <c r="C373" s="4"/>
      <c r="D373" s="3"/>
      <c r="E373" s="3"/>
      <c r="F373" s="3"/>
      <c r="G373" s="3"/>
    </row>
    <row r="374" spans="2:7" x14ac:dyDescent="0.3">
      <c r="B374" s="4"/>
      <c r="C374" s="4"/>
      <c r="D374" s="3"/>
      <c r="E374" s="3"/>
      <c r="F374" s="3"/>
      <c r="G374" s="3"/>
    </row>
    <row r="375" spans="2:7" x14ac:dyDescent="0.3">
      <c r="B375" s="4"/>
      <c r="C375" s="4"/>
      <c r="D375" s="3"/>
      <c r="E375" s="3"/>
      <c r="F375" s="3"/>
      <c r="G375" s="3"/>
    </row>
    <row r="376" spans="2:7" x14ac:dyDescent="0.3">
      <c r="B376" s="4"/>
      <c r="C376" s="4"/>
      <c r="D376" s="3"/>
      <c r="E376" s="3"/>
      <c r="F376" s="3"/>
      <c r="G376" s="3"/>
    </row>
    <row r="377" spans="2:7" x14ac:dyDescent="0.3">
      <c r="B377" s="4"/>
      <c r="C377" s="4"/>
      <c r="D377" s="3"/>
      <c r="E377" s="3"/>
      <c r="F377" s="3"/>
      <c r="G377" s="3"/>
    </row>
    <row r="378" spans="2:7" x14ac:dyDescent="0.3">
      <c r="B378" s="4"/>
      <c r="C378" s="4"/>
      <c r="D378" s="3"/>
      <c r="E378" s="3"/>
      <c r="F378" s="3"/>
      <c r="G378" s="3"/>
    </row>
    <row r="379" spans="2:7" x14ac:dyDescent="0.3">
      <c r="B379" s="4"/>
      <c r="C379" s="4"/>
      <c r="D379" s="3"/>
      <c r="E379" s="3"/>
      <c r="F379" s="3"/>
      <c r="G379" s="3"/>
    </row>
    <row r="380" spans="2:7" x14ac:dyDescent="0.3">
      <c r="B380" s="4"/>
      <c r="C380" s="4"/>
      <c r="D380" s="3"/>
      <c r="E380" s="3"/>
      <c r="F380" s="3"/>
      <c r="G380" s="3"/>
    </row>
    <row r="381" spans="2:7" x14ac:dyDescent="0.3">
      <c r="B381" s="4"/>
      <c r="C381" s="4"/>
      <c r="D381" s="3"/>
      <c r="E381" s="3"/>
      <c r="F381" s="3"/>
      <c r="G381" s="3"/>
    </row>
    <row r="382" spans="2:7" x14ac:dyDescent="0.3">
      <c r="B382" s="4"/>
      <c r="C382" s="4"/>
      <c r="D382" s="3"/>
      <c r="E382" s="3"/>
      <c r="F382" s="3"/>
      <c r="G382" s="3"/>
    </row>
    <row r="383" spans="2:7" x14ac:dyDescent="0.3">
      <c r="B383" s="4"/>
      <c r="C383" s="4"/>
      <c r="D383" s="3"/>
      <c r="E383" s="3"/>
      <c r="F383" s="3"/>
      <c r="G383" s="3"/>
    </row>
    <row r="384" spans="2:7" x14ac:dyDescent="0.3">
      <c r="B384" s="4"/>
      <c r="C384" s="4"/>
      <c r="D384" s="3"/>
      <c r="E384" s="3"/>
      <c r="F384" s="3"/>
      <c r="G384" s="3"/>
    </row>
    <row r="385" spans="2:7" x14ac:dyDescent="0.3">
      <c r="B385" s="4"/>
      <c r="C385" s="4"/>
      <c r="D385" s="3"/>
      <c r="E385" s="3"/>
      <c r="F385" s="3"/>
      <c r="G385" s="3"/>
    </row>
    <row r="386" spans="2:7" x14ac:dyDescent="0.3">
      <c r="B386" s="4"/>
      <c r="C386" s="4"/>
      <c r="D386" s="3"/>
      <c r="E386" s="3"/>
      <c r="F386" s="3"/>
      <c r="G386" s="3"/>
    </row>
    <row r="387" spans="2:7" x14ac:dyDescent="0.3">
      <c r="B387" s="4"/>
      <c r="C387" s="4"/>
      <c r="D387" s="3"/>
      <c r="E387" s="3"/>
      <c r="F387" s="3"/>
      <c r="G387" s="3"/>
    </row>
    <row r="388" spans="2:7" x14ac:dyDescent="0.3">
      <c r="B388" s="4"/>
      <c r="C388" s="4"/>
      <c r="D388" s="3"/>
      <c r="E388" s="3"/>
      <c r="F388" s="3"/>
      <c r="G388" s="3"/>
    </row>
    <row r="389" spans="2:7" x14ac:dyDescent="0.3">
      <c r="B389" s="4"/>
      <c r="C389" s="4"/>
      <c r="D389" s="3"/>
      <c r="E389" s="3"/>
      <c r="F389" s="3"/>
      <c r="G389" s="3"/>
    </row>
    <row r="390" spans="2:7" x14ac:dyDescent="0.3">
      <c r="B390" s="4"/>
      <c r="C390" s="4"/>
      <c r="D390" s="3"/>
      <c r="E390" s="3"/>
      <c r="F390" s="3"/>
      <c r="G390" s="3"/>
    </row>
    <row r="391" spans="2:7" x14ac:dyDescent="0.3">
      <c r="B391" s="4"/>
      <c r="C391" s="4"/>
      <c r="D391" s="3"/>
      <c r="E391" s="3"/>
      <c r="F391" s="3"/>
      <c r="G391" s="3"/>
    </row>
    <row r="392" spans="2:7" x14ac:dyDescent="0.3">
      <c r="B392" s="4"/>
      <c r="C392" s="4"/>
      <c r="D392" s="3"/>
      <c r="E392" s="3"/>
      <c r="F392" s="3"/>
      <c r="G392" s="3"/>
    </row>
    <row r="393" spans="2:7" x14ac:dyDescent="0.3">
      <c r="B393" s="4"/>
      <c r="C393" s="4"/>
      <c r="D393" s="3"/>
      <c r="E393" s="3"/>
      <c r="F393" s="3"/>
      <c r="G393" s="3"/>
    </row>
    <row r="394" spans="2:7" x14ac:dyDescent="0.3">
      <c r="B394" s="4"/>
      <c r="C394" s="4"/>
      <c r="D394" s="3"/>
      <c r="E394" s="3"/>
      <c r="F394" s="3"/>
      <c r="G394" s="3"/>
    </row>
    <row r="395" spans="2:7" x14ac:dyDescent="0.3">
      <c r="B395" s="4"/>
      <c r="C395" s="4"/>
      <c r="D395" s="3"/>
      <c r="E395" s="3"/>
      <c r="F395" s="3"/>
      <c r="G395" s="3"/>
    </row>
    <row r="396" spans="2:7" x14ac:dyDescent="0.3">
      <c r="B396" s="4"/>
      <c r="C396" s="4"/>
      <c r="D396" s="3"/>
      <c r="E396" s="3"/>
      <c r="F396" s="3"/>
      <c r="G396" s="3"/>
    </row>
    <row r="397" spans="2:7" x14ac:dyDescent="0.3">
      <c r="B397" s="4"/>
      <c r="C397" s="4"/>
      <c r="D397" s="3"/>
      <c r="E397" s="3"/>
      <c r="F397" s="3"/>
      <c r="G397" s="3"/>
    </row>
    <row r="398" spans="2:7" x14ac:dyDescent="0.3">
      <c r="B398" s="4"/>
      <c r="C398" s="4"/>
      <c r="D398" s="3"/>
      <c r="E398" s="3"/>
      <c r="F398" s="3"/>
      <c r="G398" s="3"/>
    </row>
    <row r="399" spans="2:7" x14ac:dyDescent="0.3">
      <c r="B399" s="4"/>
      <c r="C399" s="4"/>
      <c r="D399" s="3"/>
      <c r="E399" s="3"/>
      <c r="F399" s="3"/>
      <c r="G399" s="3"/>
    </row>
    <row r="400" spans="2:7" x14ac:dyDescent="0.3">
      <c r="B400" s="4"/>
      <c r="C400" s="4"/>
      <c r="D400" s="3"/>
      <c r="E400" s="3"/>
      <c r="F400" s="3"/>
      <c r="G400" s="3"/>
    </row>
    <row r="401" spans="2:7" x14ac:dyDescent="0.3">
      <c r="B401" s="4"/>
      <c r="C401" s="4"/>
      <c r="D401" s="3"/>
      <c r="E401" s="3"/>
      <c r="F401" s="3"/>
      <c r="G401" s="3"/>
    </row>
    <row r="402" spans="2:7" x14ac:dyDescent="0.3">
      <c r="B402" s="4"/>
      <c r="C402" s="4"/>
      <c r="D402" s="3"/>
      <c r="E402" s="3"/>
      <c r="F402" s="3"/>
      <c r="G402" s="3"/>
    </row>
    <row r="403" spans="2:7" x14ac:dyDescent="0.3">
      <c r="B403" s="4"/>
      <c r="C403" s="4"/>
      <c r="D403" s="3"/>
      <c r="E403" s="3"/>
      <c r="F403" s="3"/>
      <c r="G403" s="3"/>
    </row>
    <row r="404" spans="2:7" x14ac:dyDescent="0.3">
      <c r="B404" s="4"/>
      <c r="C404" s="4"/>
      <c r="D404" s="3"/>
      <c r="E404" s="3"/>
      <c r="F404" s="3"/>
      <c r="G404" s="3"/>
    </row>
    <row r="405" spans="2:7" x14ac:dyDescent="0.3">
      <c r="B405" s="4"/>
      <c r="C405" s="4"/>
      <c r="D405" s="3"/>
      <c r="E405" s="3"/>
      <c r="F405" s="3"/>
      <c r="G405" s="3"/>
    </row>
    <row r="406" spans="2:7" x14ac:dyDescent="0.3">
      <c r="B406" s="4"/>
      <c r="C406" s="4"/>
      <c r="D406" s="3"/>
      <c r="E406" s="3"/>
      <c r="F406" s="3"/>
      <c r="G406" s="3"/>
    </row>
    <row r="407" spans="2:7" x14ac:dyDescent="0.3">
      <c r="B407" s="4"/>
      <c r="C407" s="4"/>
      <c r="D407" s="3"/>
      <c r="E407" s="3"/>
      <c r="F407" s="3"/>
      <c r="G407" s="3"/>
    </row>
    <row r="408" spans="2:7" x14ac:dyDescent="0.3">
      <c r="B408" s="4"/>
      <c r="C408" s="4"/>
      <c r="D408" s="3"/>
      <c r="E408" s="3"/>
      <c r="F408" s="3"/>
      <c r="G408" s="3"/>
    </row>
    <row r="409" spans="2:7" x14ac:dyDescent="0.3">
      <c r="B409" s="4"/>
      <c r="C409" s="4"/>
      <c r="D409" s="3"/>
      <c r="E409" s="3"/>
      <c r="F409" s="3"/>
      <c r="G409" s="3"/>
    </row>
    <row r="410" spans="2:7" x14ac:dyDescent="0.3">
      <c r="B410" s="4"/>
      <c r="C410" s="4"/>
      <c r="D410" s="3"/>
      <c r="E410" s="3"/>
      <c r="F410" s="3"/>
      <c r="G410" s="3"/>
    </row>
    <row r="411" spans="2:7" x14ac:dyDescent="0.3">
      <c r="B411" s="4"/>
      <c r="C411" s="4"/>
      <c r="D411" s="3"/>
      <c r="E411" s="3"/>
      <c r="F411" s="3"/>
      <c r="G411" s="3"/>
    </row>
    <row r="412" spans="2:7" x14ac:dyDescent="0.3">
      <c r="B412" s="4"/>
      <c r="C412" s="4"/>
      <c r="D412" s="3"/>
      <c r="E412" s="3"/>
      <c r="F412" s="3"/>
      <c r="G412" s="3"/>
    </row>
    <row r="413" spans="2:7" x14ac:dyDescent="0.3">
      <c r="B413" s="4"/>
      <c r="C413" s="4"/>
      <c r="D413" s="3"/>
      <c r="E413" s="3"/>
      <c r="F413" s="3"/>
      <c r="G413" s="3"/>
    </row>
    <row r="414" spans="2:7" x14ac:dyDescent="0.3">
      <c r="B414" s="4"/>
      <c r="C414" s="4"/>
      <c r="D414" s="3"/>
      <c r="E414" s="3"/>
      <c r="F414" s="3"/>
      <c r="G414" s="3"/>
    </row>
    <row r="415" spans="2:7" x14ac:dyDescent="0.3">
      <c r="B415" s="4"/>
      <c r="C415" s="4"/>
      <c r="D415" s="3"/>
      <c r="E415" s="3"/>
      <c r="F415" s="3"/>
      <c r="G415" s="3"/>
    </row>
    <row r="416" spans="2:7" x14ac:dyDescent="0.3">
      <c r="B416" s="4"/>
      <c r="C416" s="4"/>
      <c r="D416" s="3"/>
      <c r="E416" s="3"/>
      <c r="F416" s="3"/>
      <c r="G416" s="3"/>
    </row>
    <row r="417" spans="2:7" x14ac:dyDescent="0.3">
      <c r="B417" s="4"/>
      <c r="C417" s="4"/>
      <c r="D417" s="3"/>
      <c r="E417" s="3"/>
      <c r="F417" s="3"/>
      <c r="G417" s="3"/>
    </row>
    <row r="418" spans="2:7" x14ac:dyDescent="0.3">
      <c r="B418" s="4"/>
      <c r="C418" s="4"/>
      <c r="D418" s="3"/>
      <c r="E418" s="3"/>
      <c r="F418" s="3"/>
      <c r="G418" s="3"/>
    </row>
    <row r="419" spans="2:7" x14ac:dyDescent="0.3">
      <c r="B419" s="4"/>
      <c r="C419" s="4"/>
      <c r="D419" s="3"/>
      <c r="E419" s="3"/>
      <c r="F419" s="3"/>
      <c r="G419" s="3"/>
    </row>
    <row r="420" spans="2:7" x14ac:dyDescent="0.3">
      <c r="B420" s="4"/>
      <c r="C420" s="4"/>
      <c r="D420" s="3"/>
      <c r="E420" s="3"/>
      <c r="F420" s="3"/>
      <c r="G420" s="3"/>
    </row>
    <row r="421" spans="2:7" x14ac:dyDescent="0.3">
      <c r="B421" s="4"/>
      <c r="C421" s="4"/>
      <c r="D421" s="3"/>
      <c r="E421" s="3"/>
      <c r="F421" s="3"/>
      <c r="G421" s="3"/>
    </row>
    <row r="422" spans="2:7" x14ac:dyDescent="0.3">
      <c r="B422" s="4"/>
      <c r="C422" s="4"/>
      <c r="D422" s="3"/>
      <c r="E422" s="3"/>
      <c r="F422" s="3"/>
      <c r="G422" s="3"/>
    </row>
    <row r="423" spans="2:7" x14ac:dyDescent="0.3">
      <c r="B423" s="4"/>
      <c r="C423" s="4"/>
      <c r="D423" s="3"/>
      <c r="E423" s="3"/>
      <c r="F423" s="3"/>
      <c r="G423" s="3"/>
    </row>
    <row r="424" spans="2:7" x14ac:dyDescent="0.3">
      <c r="B424" s="4"/>
      <c r="C424" s="4"/>
      <c r="D424" s="3"/>
      <c r="E424" s="3"/>
      <c r="F424" s="3"/>
      <c r="G424" s="3"/>
    </row>
    <row r="425" spans="2:7" x14ac:dyDescent="0.3">
      <c r="B425" s="4"/>
      <c r="C425" s="4"/>
      <c r="D425" s="3"/>
      <c r="E425" s="3"/>
      <c r="F425" s="3"/>
      <c r="G425" s="3"/>
    </row>
    <row r="426" spans="2:7" x14ac:dyDescent="0.3">
      <c r="B426" s="4"/>
      <c r="C426" s="4"/>
      <c r="D426" s="3"/>
      <c r="E426" s="3"/>
      <c r="F426" s="3"/>
      <c r="G426" s="3"/>
    </row>
    <row r="427" spans="2:7" x14ac:dyDescent="0.3">
      <c r="B427" s="4"/>
      <c r="C427" s="4"/>
      <c r="D427" s="3"/>
      <c r="E427" s="3"/>
      <c r="F427" s="3"/>
      <c r="G427" s="3"/>
    </row>
    <row r="428" spans="2:7" x14ac:dyDescent="0.3">
      <c r="B428" s="4"/>
      <c r="C428" s="4"/>
      <c r="D428" s="3"/>
      <c r="E428" s="3"/>
      <c r="F428" s="3"/>
      <c r="G428" s="3"/>
    </row>
    <row r="429" spans="2:7" x14ac:dyDescent="0.3">
      <c r="B429" s="4"/>
      <c r="C429" s="4"/>
      <c r="D429" s="3"/>
      <c r="E429" s="3"/>
      <c r="F429" s="3"/>
      <c r="G429" s="3"/>
    </row>
    <row r="430" spans="2:7" x14ac:dyDescent="0.3">
      <c r="B430" s="4"/>
      <c r="C430" s="4"/>
      <c r="D430" s="3"/>
      <c r="E430" s="3"/>
      <c r="F430" s="3"/>
      <c r="G430" s="3"/>
    </row>
    <row r="431" spans="2:7" x14ac:dyDescent="0.3">
      <c r="B431" s="4"/>
      <c r="C431" s="4"/>
      <c r="D431" s="3"/>
      <c r="E431" s="3"/>
      <c r="F431" s="3"/>
      <c r="G431" s="3"/>
    </row>
    <row r="432" spans="2:7" x14ac:dyDescent="0.3">
      <c r="B432" s="4"/>
      <c r="C432" s="4"/>
      <c r="D432" s="3"/>
      <c r="E432" s="3"/>
      <c r="F432" s="3"/>
      <c r="G432" s="3"/>
    </row>
    <row r="433" spans="2:7" x14ac:dyDescent="0.3">
      <c r="B433" s="4"/>
      <c r="C433" s="4"/>
      <c r="D433" s="3"/>
      <c r="E433" s="3"/>
      <c r="F433" s="3"/>
      <c r="G433" s="3"/>
    </row>
    <row r="434" spans="2:7" x14ac:dyDescent="0.3">
      <c r="B434" s="4"/>
      <c r="C434" s="4"/>
      <c r="D434" s="3"/>
      <c r="E434" s="3"/>
      <c r="F434" s="3"/>
      <c r="G434" s="3"/>
    </row>
    <row r="435" spans="2:7" x14ac:dyDescent="0.3">
      <c r="B435" s="4"/>
      <c r="C435" s="4"/>
      <c r="D435" s="3"/>
      <c r="E435" s="3"/>
      <c r="F435" s="3"/>
      <c r="G435" s="3"/>
    </row>
    <row r="436" spans="2:7" x14ac:dyDescent="0.3">
      <c r="B436" s="4"/>
      <c r="C436" s="4"/>
      <c r="D436" s="3"/>
      <c r="E436" s="3"/>
      <c r="F436" s="3"/>
      <c r="G436" s="3"/>
    </row>
    <row r="437" spans="2:7" x14ac:dyDescent="0.3">
      <c r="B437" s="4"/>
      <c r="C437" s="4"/>
      <c r="D437" s="3"/>
      <c r="E437" s="3"/>
      <c r="F437" s="3"/>
      <c r="G437" s="3"/>
    </row>
    <row r="438" spans="2:7" x14ac:dyDescent="0.3">
      <c r="B438" s="4"/>
      <c r="C438" s="4"/>
      <c r="D438" s="3"/>
      <c r="E438" s="3"/>
      <c r="F438" s="3"/>
      <c r="G438" s="3"/>
    </row>
    <row r="439" spans="2:7" x14ac:dyDescent="0.3">
      <c r="B439" s="4"/>
      <c r="C439" s="4"/>
      <c r="D439" s="3"/>
      <c r="E439" s="3"/>
      <c r="F439" s="3"/>
      <c r="G439" s="3"/>
    </row>
    <row r="440" spans="2:7" x14ac:dyDescent="0.3">
      <c r="B440" s="4"/>
      <c r="C440" s="4"/>
      <c r="D440" s="3"/>
      <c r="E440" s="3"/>
      <c r="F440" s="3"/>
      <c r="G440" s="3"/>
    </row>
    <row r="441" spans="2:7" x14ac:dyDescent="0.3">
      <c r="B441" s="4"/>
      <c r="C441" s="4"/>
      <c r="D441" s="3"/>
      <c r="E441" s="3"/>
      <c r="F441" s="3"/>
      <c r="G441" s="3"/>
    </row>
    <row r="442" spans="2:7" x14ac:dyDescent="0.3">
      <c r="B442" s="4"/>
      <c r="C442" s="4"/>
      <c r="D442" s="3"/>
      <c r="E442" s="3"/>
      <c r="F442" s="3"/>
      <c r="G442" s="3"/>
    </row>
    <row r="443" spans="2:7" x14ac:dyDescent="0.3">
      <c r="B443" s="4"/>
      <c r="C443" s="4"/>
      <c r="D443" s="3"/>
      <c r="E443" s="3"/>
      <c r="F443" s="3"/>
      <c r="G443" s="3"/>
    </row>
    <row r="444" spans="2:7" x14ac:dyDescent="0.3">
      <c r="B444" s="4"/>
      <c r="C444" s="4"/>
      <c r="D444" s="3"/>
      <c r="E444" s="3"/>
      <c r="F444" s="3"/>
      <c r="G444" s="3"/>
    </row>
    <row r="445" spans="2:7" x14ac:dyDescent="0.3">
      <c r="B445" s="4"/>
      <c r="C445" s="4"/>
      <c r="D445" s="3"/>
      <c r="E445" s="3"/>
      <c r="F445" s="3"/>
      <c r="G445" s="3"/>
    </row>
    <row r="446" spans="2:7" x14ac:dyDescent="0.3">
      <c r="B446" s="4"/>
      <c r="C446" s="4"/>
      <c r="D446" s="3"/>
      <c r="E446" s="3"/>
      <c r="F446" s="3"/>
      <c r="G446" s="3"/>
    </row>
    <row r="447" spans="2:7" x14ac:dyDescent="0.3">
      <c r="B447" s="4"/>
      <c r="C447" s="4"/>
      <c r="D447" s="3"/>
      <c r="E447" s="3"/>
      <c r="F447" s="3"/>
      <c r="G447" s="3"/>
    </row>
    <row r="448" spans="2:7" x14ac:dyDescent="0.3">
      <c r="B448" s="4"/>
      <c r="C448" s="4"/>
      <c r="D448" s="3"/>
      <c r="E448" s="3"/>
      <c r="F448" s="3"/>
      <c r="G448" s="3"/>
    </row>
    <row r="449" spans="2:7" x14ac:dyDescent="0.3">
      <c r="B449" s="4"/>
      <c r="C449" s="4"/>
      <c r="D449" s="3"/>
      <c r="E449" s="3"/>
      <c r="F449" s="3"/>
      <c r="G449" s="3"/>
    </row>
    <row r="450" spans="2:7" x14ac:dyDescent="0.3">
      <c r="B450" s="4"/>
      <c r="C450" s="4"/>
      <c r="D450" s="3"/>
      <c r="E450" s="3"/>
      <c r="F450" s="3"/>
      <c r="G450" s="3"/>
    </row>
    <row r="451" spans="2:7" x14ac:dyDescent="0.3">
      <c r="B451" s="4"/>
      <c r="C451" s="4"/>
      <c r="D451" s="3"/>
      <c r="E451" s="3"/>
      <c r="F451" s="3"/>
      <c r="G451" s="3"/>
    </row>
    <row r="452" spans="2:7" x14ac:dyDescent="0.3">
      <c r="B452" s="4"/>
      <c r="C452" s="4"/>
      <c r="D452" s="3"/>
      <c r="E452" s="3"/>
      <c r="F452" s="3"/>
      <c r="G452" s="3"/>
    </row>
    <row r="453" spans="2:7" x14ac:dyDescent="0.3">
      <c r="B453" s="4"/>
      <c r="C453" s="4"/>
      <c r="D453" s="3"/>
      <c r="E453" s="3"/>
      <c r="F453" s="3"/>
      <c r="G453" s="3"/>
    </row>
    <row r="454" spans="2:7" x14ac:dyDescent="0.3">
      <c r="B454" s="4"/>
      <c r="C454" s="4"/>
      <c r="D454" s="3"/>
      <c r="E454" s="3"/>
      <c r="F454" s="3"/>
      <c r="G454" s="3"/>
    </row>
    <row r="455" spans="2:7" x14ac:dyDescent="0.3">
      <c r="B455" s="4"/>
      <c r="C455" s="4"/>
      <c r="D455" s="3"/>
      <c r="E455" s="3"/>
      <c r="F455" s="3"/>
      <c r="G455" s="3"/>
    </row>
    <row r="456" spans="2:7" x14ac:dyDescent="0.3">
      <c r="B456" s="4"/>
      <c r="C456" s="4"/>
      <c r="D456" s="3"/>
      <c r="E456" s="3"/>
      <c r="F456" s="3"/>
      <c r="G456" s="3"/>
    </row>
    <row r="457" spans="2:7" x14ac:dyDescent="0.3">
      <c r="B457" s="4"/>
      <c r="C457" s="4"/>
      <c r="D457" s="3"/>
      <c r="E457" s="3"/>
      <c r="F457" s="3"/>
      <c r="G457" s="3"/>
    </row>
    <row r="458" spans="2:7" x14ac:dyDescent="0.3">
      <c r="B458" s="4"/>
      <c r="C458" s="4"/>
      <c r="D458" s="3"/>
      <c r="E458" s="3"/>
      <c r="F458" s="3"/>
      <c r="G458" s="3"/>
    </row>
    <row r="459" spans="2:7" x14ac:dyDescent="0.3">
      <c r="B459" s="4"/>
      <c r="C459" s="4"/>
      <c r="D459" s="3"/>
      <c r="E459" s="3"/>
      <c r="F459" s="3"/>
      <c r="G459" s="3"/>
    </row>
    <row r="460" spans="2:7" x14ac:dyDescent="0.3">
      <c r="B460" s="4"/>
      <c r="C460" s="4"/>
      <c r="D460" s="3"/>
      <c r="E460" s="3"/>
      <c r="F460" s="3"/>
      <c r="G460" s="3"/>
    </row>
    <row r="461" spans="2:7" x14ac:dyDescent="0.3">
      <c r="B461" s="4"/>
      <c r="C461" s="4"/>
      <c r="D461" s="3"/>
      <c r="E461" s="3"/>
      <c r="F461" s="3"/>
      <c r="G461" s="3"/>
    </row>
    <row r="462" spans="2:7" x14ac:dyDescent="0.3">
      <c r="B462" s="4"/>
      <c r="C462" s="4"/>
      <c r="D462" s="3"/>
      <c r="E462" s="3"/>
      <c r="F462" s="3"/>
      <c r="G462" s="3"/>
    </row>
    <row r="463" spans="2:7" x14ac:dyDescent="0.3">
      <c r="B463" s="4"/>
      <c r="C463" s="4"/>
      <c r="D463" s="3"/>
      <c r="E463" s="3"/>
      <c r="F463" s="3"/>
      <c r="G463" s="3"/>
    </row>
    <row r="464" spans="2:7" x14ac:dyDescent="0.3">
      <c r="B464" s="4"/>
      <c r="C464" s="4"/>
      <c r="D464" s="3"/>
      <c r="E464" s="3"/>
      <c r="F464" s="3"/>
      <c r="G464" s="3"/>
    </row>
    <row r="465" spans="2:7" x14ac:dyDescent="0.3">
      <c r="B465" s="4"/>
      <c r="C465" s="4"/>
      <c r="D465" s="3"/>
      <c r="E465" s="3"/>
      <c r="F465" s="3"/>
      <c r="G465" s="3"/>
    </row>
    <row r="466" spans="2:7" x14ac:dyDescent="0.3">
      <c r="B466" s="4"/>
      <c r="C466" s="4"/>
      <c r="D466" s="3"/>
      <c r="E466" s="3"/>
      <c r="F466" s="3"/>
      <c r="G466" s="3"/>
    </row>
    <row r="467" spans="2:7" x14ac:dyDescent="0.3">
      <c r="B467" s="4"/>
      <c r="C467" s="4"/>
      <c r="D467" s="3"/>
      <c r="E467" s="3"/>
      <c r="F467" s="3"/>
      <c r="G467" s="3"/>
    </row>
    <row r="468" spans="2:7" x14ac:dyDescent="0.3">
      <c r="B468" s="4"/>
      <c r="C468" s="4"/>
      <c r="D468" s="3"/>
      <c r="E468" s="3"/>
      <c r="F468" s="3"/>
      <c r="G468" s="3"/>
    </row>
    <row r="469" spans="2:7" x14ac:dyDescent="0.3">
      <c r="B469" s="4"/>
      <c r="C469" s="4"/>
      <c r="D469" s="3"/>
      <c r="E469" s="3"/>
      <c r="F469" s="3"/>
      <c r="G469" s="3"/>
    </row>
    <row r="470" spans="2:7" x14ac:dyDescent="0.3">
      <c r="B470" s="4"/>
      <c r="C470" s="4"/>
      <c r="D470" s="3"/>
      <c r="E470" s="3"/>
      <c r="F470" s="3"/>
      <c r="G470" s="3"/>
    </row>
    <row r="471" spans="2:7" x14ac:dyDescent="0.3">
      <c r="B471" s="4"/>
      <c r="C471" s="4"/>
      <c r="D471" s="3"/>
      <c r="E471" s="3"/>
      <c r="F471" s="3"/>
      <c r="G471" s="3"/>
    </row>
    <row r="472" spans="2:7" x14ac:dyDescent="0.3">
      <c r="B472" s="4"/>
      <c r="C472" s="4"/>
      <c r="D472" s="3"/>
      <c r="E472" s="3"/>
      <c r="F472" s="3"/>
      <c r="G472" s="3"/>
    </row>
    <row r="473" spans="2:7" x14ac:dyDescent="0.3">
      <c r="B473" s="4"/>
      <c r="C473" s="4"/>
      <c r="D473" s="3"/>
      <c r="E473" s="3"/>
      <c r="F473" s="3"/>
      <c r="G473" s="3"/>
    </row>
    <row r="474" spans="2:7" x14ac:dyDescent="0.3">
      <c r="B474" s="4"/>
      <c r="C474" s="4"/>
      <c r="D474" s="3"/>
      <c r="E474" s="3"/>
      <c r="F474" s="3"/>
      <c r="G474" s="3"/>
    </row>
    <row r="475" spans="2:7" x14ac:dyDescent="0.3">
      <c r="B475" s="4"/>
      <c r="C475" s="4"/>
      <c r="D475" s="3"/>
      <c r="E475" s="3"/>
      <c r="F475" s="3"/>
      <c r="G475" s="3"/>
    </row>
    <row r="476" spans="2:7" x14ac:dyDescent="0.3">
      <c r="B476" s="4"/>
      <c r="C476" s="4"/>
      <c r="D476" s="3"/>
      <c r="E476" s="3"/>
      <c r="F476" s="3"/>
      <c r="G476" s="3"/>
    </row>
    <row r="477" spans="2:7" x14ac:dyDescent="0.3">
      <c r="B477" s="4"/>
      <c r="C477" s="4"/>
      <c r="D477" s="3"/>
      <c r="E477" s="3"/>
      <c r="F477" s="3"/>
      <c r="G477" s="3"/>
    </row>
    <row r="478" spans="2:7" x14ac:dyDescent="0.3">
      <c r="B478" s="4"/>
      <c r="C478" s="4"/>
      <c r="D478" s="3"/>
      <c r="E478" s="3"/>
      <c r="F478" s="3"/>
      <c r="G478" s="3"/>
    </row>
    <row r="479" spans="2:7" x14ac:dyDescent="0.3">
      <c r="B479" s="4"/>
      <c r="C479" s="4"/>
      <c r="D479" s="3"/>
      <c r="E479" s="3"/>
      <c r="F479" s="3"/>
      <c r="G479" s="3"/>
    </row>
    <row r="480" spans="2:7" x14ac:dyDescent="0.3">
      <c r="B480" s="4"/>
      <c r="C480" s="4"/>
      <c r="D480" s="3"/>
      <c r="E480" s="3"/>
      <c r="F480" s="3"/>
      <c r="G480" s="3"/>
    </row>
    <row r="481" spans="2:7" x14ac:dyDescent="0.3">
      <c r="B481" s="4"/>
      <c r="C481" s="4"/>
      <c r="D481" s="3"/>
      <c r="E481" s="3"/>
      <c r="F481" s="3"/>
      <c r="G481" s="3"/>
    </row>
    <row r="482" spans="2:7" x14ac:dyDescent="0.3">
      <c r="B482" s="4"/>
      <c r="C482" s="4"/>
      <c r="D482" s="3"/>
      <c r="E482" s="3"/>
      <c r="F482" s="3"/>
      <c r="G482" s="3"/>
    </row>
    <row r="483" spans="2:7" x14ac:dyDescent="0.3">
      <c r="B483" s="4"/>
      <c r="C483" s="4"/>
      <c r="D483" s="3"/>
      <c r="E483" s="3"/>
      <c r="F483" s="3"/>
      <c r="G483" s="3"/>
    </row>
    <row r="484" spans="2:7" x14ac:dyDescent="0.3">
      <c r="B484" s="4"/>
      <c r="C484" s="4"/>
      <c r="D484" s="3"/>
      <c r="E484" s="3"/>
      <c r="F484" s="3"/>
      <c r="G484" s="3"/>
    </row>
    <row r="485" spans="2:7" x14ac:dyDescent="0.3">
      <c r="B485" s="4"/>
      <c r="C485" s="4"/>
      <c r="D485" s="3"/>
      <c r="E485" s="3"/>
      <c r="F485" s="3"/>
      <c r="G485" s="3"/>
    </row>
    <row r="486" spans="2:7" x14ac:dyDescent="0.3">
      <c r="B486" s="4"/>
      <c r="C486" s="4"/>
      <c r="D486" s="3"/>
      <c r="E486" s="3"/>
      <c r="F486" s="3"/>
      <c r="G486" s="3"/>
    </row>
    <row r="487" spans="2:7" x14ac:dyDescent="0.3">
      <c r="B487" s="4"/>
      <c r="C487" s="4"/>
      <c r="D487" s="3"/>
      <c r="E487" s="3"/>
      <c r="F487" s="3"/>
      <c r="G487" s="3"/>
    </row>
    <row r="488" spans="2:7" x14ac:dyDescent="0.3">
      <c r="B488" s="4"/>
      <c r="C488" s="4"/>
      <c r="D488" s="3"/>
      <c r="E488" s="3"/>
      <c r="F488" s="3"/>
      <c r="G488" s="3"/>
    </row>
    <row r="489" spans="2:7" x14ac:dyDescent="0.3">
      <c r="B489" s="4"/>
      <c r="C489" s="4"/>
      <c r="D489" s="3"/>
      <c r="E489" s="3"/>
      <c r="F489" s="3"/>
      <c r="G489" s="3"/>
    </row>
    <row r="490" spans="2:7" x14ac:dyDescent="0.3">
      <c r="B490" s="4"/>
      <c r="C490" s="4"/>
      <c r="D490" s="3"/>
      <c r="E490" s="3"/>
      <c r="F490" s="3"/>
      <c r="G490" s="3"/>
    </row>
    <row r="491" spans="2:7" x14ac:dyDescent="0.3">
      <c r="B491" s="4"/>
      <c r="C491" s="4"/>
      <c r="D491" s="3"/>
      <c r="E491" s="3"/>
      <c r="F491" s="3"/>
      <c r="G491" s="3"/>
    </row>
    <row r="492" spans="2:7" x14ac:dyDescent="0.3">
      <c r="B492" s="4"/>
      <c r="C492" s="4"/>
      <c r="D492" s="3"/>
      <c r="E492" s="3"/>
      <c r="F492" s="3"/>
      <c r="G492" s="3"/>
    </row>
    <row r="493" spans="2:7" x14ac:dyDescent="0.3">
      <c r="B493" s="4"/>
      <c r="C493" s="4"/>
      <c r="D493" s="3"/>
      <c r="E493" s="3"/>
      <c r="F493" s="3"/>
      <c r="G493" s="3"/>
    </row>
    <row r="494" spans="2:7" x14ac:dyDescent="0.3">
      <c r="B494" s="4"/>
      <c r="C494" s="4"/>
      <c r="D494" s="3"/>
      <c r="E494" s="3"/>
      <c r="F494" s="3"/>
      <c r="G494" s="3"/>
    </row>
    <row r="495" spans="2:7" x14ac:dyDescent="0.3">
      <c r="B495" s="4"/>
      <c r="C495" s="4"/>
      <c r="D495" s="3"/>
      <c r="E495" s="3"/>
      <c r="F495" s="3"/>
      <c r="G495" s="3"/>
    </row>
    <row r="496" spans="2:7" x14ac:dyDescent="0.3">
      <c r="B496" s="4"/>
      <c r="C496" s="4"/>
      <c r="D496" s="3"/>
      <c r="E496" s="3"/>
      <c r="F496" s="3"/>
      <c r="G496" s="3"/>
    </row>
    <row r="497" spans="2:7" x14ac:dyDescent="0.3">
      <c r="B497" s="4"/>
      <c r="C497" s="4"/>
      <c r="D497" s="3"/>
      <c r="E497" s="3"/>
      <c r="F497" s="3"/>
      <c r="G497" s="3"/>
    </row>
    <row r="498" spans="2:7" x14ac:dyDescent="0.3">
      <c r="B498" s="4"/>
      <c r="C498" s="4"/>
      <c r="D498" s="3"/>
      <c r="E498" s="3"/>
      <c r="F498" s="3"/>
      <c r="G498" s="3"/>
    </row>
    <row r="499" spans="2:7" x14ac:dyDescent="0.3">
      <c r="B499" s="4"/>
      <c r="C499" s="4"/>
      <c r="D499" s="3"/>
      <c r="E499" s="3"/>
      <c r="F499" s="3"/>
      <c r="G499" s="3"/>
    </row>
    <row r="500" spans="2:7" x14ac:dyDescent="0.3">
      <c r="B500" s="4"/>
      <c r="C500" s="4"/>
      <c r="D500" s="3"/>
      <c r="E500" s="3"/>
      <c r="F500" s="3"/>
      <c r="G500" s="3"/>
    </row>
    <row r="501" spans="2:7" x14ac:dyDescent="0.3">
      <c r="B501" s="4"/>
      <c r="C501" s="4"/>
      <c r="D501" s="3"/>
      <c r="E501" s="3"/>
      <c r="F501" s="3"/>
      <c r="G501" s="3"/>
    </row>
    <row r="502" spans="2:7" x14ac:dyDescent="0.3">
      <c r="B502" s="4"/>
      <c r="C502" s="4"/>
      <c r="D502" s="3"/>
      <c r="E502" s="3"/>
      <c r="F502" s="3"/>
      <c r="G502" s="3"/>
    </row>
    <row r="503" spans="2:7" x14ac:dyDescent="0.3">
      <c r="B503" s="4"/>
      <c r="C503" s="4"/>
      <c r="D503" s="3"/>
      <c r="E503" s="3"/>
      <c r="F503" s="3"/>
      <c r="G503" s="3"/>
    </row>
    <row r="504" spans="2:7" x14ac:dyDescent="0.3">
      <c r="B504" s="4"/>
      <c r="C504" s="4"/>
      <c r="D504" s="3"/>
      <c r="E504" s="3"/>
      <c r="F504" s="3"/>
      <c r="G504" s="3"/>
    </row>
    <row r="505" spans="2:7" x14ac:dyDescent="0.3">
      <c r="B505" s="4"/>
      <c r="C505" s="4"/>
      <c r="D505" s="3"/>
      <c r="E505" s="3"/>
      <c r="F505" s="3"/>
      <c r="G505" s="3"/>
    </row>
    <row r="506" spans="2:7" x14ac:dyDescent="0.3">
      <c r="B506" s="4"/>
      <c r="C506" s="4"/>
      <c r="D506" s="3"/>
      <c r="E506" s="3"/>
      <c r="F506" s="3"/>
      <c r="G506" s="3"/>
    </row>
    <row r="507" spans="2:7" x14ac:dyDescent="0.3">
      <c r="B507" s="4"/>
      <c r="C507" s="4"/>
      <c r="D507" s="3"/>
      <c r="E507" s="3"/>
      <c r="F507" s="3"/>
      <c r="G507" s="3"/>
    </row>
    <row r="508" spans="2:7" x14ac:dyDescent="0.3">
      <c r="B508" s="4"/>
      <c r="C508" s="4"/>
      <c r="D508" s="3"/>
      <c r="E508" s="3"/>
      <c r="F508" s="3"/>
      <c r="G508" s="3"/>
    </row>
    <row r="509" spans="2:7" x14ac:dyDescent="0.3">
      <c r="B509" s="4"/>
      <c r="C509" s="4"/>
      <c r="D509" s="3"/>
      <c r="E509" s="3"/>
      <c r="F509" s="3"/>
      <c r="G509" s="3"/>
    </row>
    <row r="510" spans="2:7" x14ac:dyDescent="0.3">
      <c r="B510" s="4"/>
      <c r="C510" s="4"/>
      <c r="D510" s="3"/>
      <c r="E510" s="3"/>
      <c r="F510" s="3"/>
      <c r="G510" s="3"/>
    </row>
    <row r="511" spans="2:7" x14ac:dyDescent="0.3">
      <c r="B511" s="4"/>
      <c r="C511" s="4"/>
      <c r="D511" s="3"/>
      <c r="E511" s="3"/>
      <c r="F511" s="3"/>
      <c r="G511" s="3"/>
    </row>
    <row r="512" spans="2:7" x14ac:dyDescent="0.3">
      <c r="B512" s="4"/>
      <c r="C512" s="4"/>
      <c r="D512" s="3"/>
      <c r="E512" s="3"/>
      <c r="F512" s="3"/>
      <c r="G512" s="3"/>
    </row>
    <row r="513" spans="2:7" x14ac:dyDescent="0.3">
      <c r="B513" s="4"/>
      <c r="C513" s="4"/>
      <c r="D513" s="3"/>
      <c r="E513" s="3"/>
      <c r="F513" s="3"/>
      <c r="G513" s="3"/>
    </row>
    <row r="514" spans="2:7" x14ac:dyDescent="0.3">
      <c r="B514" s="4"/>
      <c r="C514" s="4"/>
      <c r="D514" s="3"/>
      <c r="E514" s="3"/>
      <c r="F514" s="3"/>
      <c r="G514" s="3"/>
    </row>
    <row r="515" spans="2:7" x14ac:dyDescent="0.3">
      <c r="B515" s="4"/>
      <c r="C515" s="4"/>
      <c r="D515" s="3"/>
      <c r="E515" s="3"/>
      <c r="F515" s="3"/>
      <c r="G515" s="3"/>
    </row>
    <row r="516" spans="2:7" x14ac:dyDescent="0.3">
      <c r="B516" s="4"/>
      <c r="C516" s="4"/>
      <c r="D516" s="3"/>
      <c r="E516" s="3"/>
      <c r="F516" s="3"/>
      <c r="G516" s="3"/>
    </row>
    <row r="517" spans="2:7" x14ac:dyDescent="0.3">
      <c r="B517" s="4"/>
      <c r="C517" s="4"/>
      <c r="D517" s="3"/>
      <c r="E517" s="3"/>
      <c r="F517" s="3"/>
      <c r="G517" s="3"/>
    </row>
    <row r="518" spans="2:7" x14ac:dyDescent="0.3">
      <c r="B518" s="4"/>
      <c r="C518" s="4"/>
      <c r="D518" s="3"/>
      <c r="E518" s="3"/>
      <c r="F518" s="3"/>
      <c r="G518" s="3"/>
    </row>
    <row r="519" spans="2:7" x14ac:dyDescent="0.3">
      <c r="B519" s="4"/>
      <c r="C519" s="4"/>
      <c r="D519" s="3"/>
      <c r="E519" s="3"/>
      <c r="F519" s="3"/>
      <c r="G519" s="3"/>
    </row>
    <row r="520" spans="2:7" x14ac:dyDescent="0.3">
      <c r="B520" s="4"/>
      <c r="C520" s="4"/>
      <c r="D520" s="3"/>
      <c r="E520" s="3"/>
      <c r="F520" s="3"/>
      <c r="G520" s="3"/>
    </row>
    <row r="521" spans="2:7" x14ac:dyDescent="0.3">
      <c r="B521" s="4"/>
      <c r="C521" s="4"/>
      <c r="D521" s="3"/>
      <c r="E521" s="3"/>
      <c r="F521" s="3"/>
      <c r="G521" s="3"/>
    </row>
    <row r="522" spans="2:7" x14ac:dyDescent="0.3">
      <c r="B522" s="4"/>
      <c r="C522" s="4"/>
      <c r="D522" s="3"/>
      <c r="E522" s="3"/>
      <c r="F522" s="3"/>
      <c r="G522" s="3"/>
    </row>
    <row r="523" spans="2:7" x14ac:dyDescent="0.3">
      <c r="B523" s="4"/>
      <c r="C523" s="4"/>
      <c r="D523" s="3"/>
      <c r="E523" s="3"/>
      <c r="F523" s="3"/>
      <c r="G523" s="3"/>
    </row>
    <row r="524" spans="2:7" x14ac:dyDescent="0.3">
      <c r="B524" s="4"/>
      <c r="C524" s="4"/>
      <c r="D524" s="3"/>
      <c r="E524" s="3"/>
      <c r="F524" s="3"/>
      <c r="G524" s="3"/>
    </row>
    <row r="525" spans="2:7" x14ac:dyDescent="0.3">
      <c r="B525" s="4"/>
      <c r="C525" s="4"/>
      <c r="D525" s="3"/>
      <c r="E525" s="3"/>
      <c r="F525" s="3"/>
      <c r="G525" s="3"/>
    </row>
    <row r="526" spans="2:7" x14ac:dyDescent="0.3">
      <c r="B526" s="4"/>
      <c r="C526" s="4"/>
      <c r="D526" s="3"/>
      <c r="E526" s="3"/>
      <c r="F526" s="3"/>
      <c r="G526" s="3"/>
    </row>
    <row r="527" spans="2:7" x14ac:dyDescent="0.3">
      <c r="B527" s="4"/>
      <c r="C527" s="4"/>
      <c r="D527" s="3"/>
      <c r="E527" s="3"/>
      <c r="F527" s="3"/>
      <c r="G527" s="3"/>
    </row>
    <row r="528" spans="2:7" x14ac:dyDescent="0.3">
      <c r="B528" s="4"/>
      <c r="C528" s="4"/>
      <c r="D528" s="3"/>
      <c r="E528" s="3"/>
      <c r="F528" s="3"/>
      <c r="G528" s="3"/>
    </row>
    <row r="529" spans="2:7" x14ac:dyDescent="0.3">
      <c r="B529" s="4"/>
      <c r="C529" s="4"/>
      <c r="D529" s="3"/>
      <c r="E529" s="3"/>
      <c r="F529" s="3"/>
      <c r="G529" s="3"/>
    </row>
    <row r="530" spans="2:7" x14ac:dyDescent="0.3">
      <c r="B530" s="4"/>
      <c r="C530" s="4"/>
      <c r="D530" s="3"/>
      <c r="E530" s="3"/>
      <c r="F530" s="3"/>
      <c r="G530" s="3"/>
    </row>
    <row r="531" spans="2:7" x14ac:dyDescent="0.3">
      <c r="B531" s="4"/>
      <c r="C531" s="4"/>
      <c r="D531" s="3"/>
      <c r="E531" s="3"/>
      <c r="F531" s="3"/>
      <c r="G531" s="3"/>
    </row>
    <row r="532" spans="2:7" x14ac:dyDescent="0.3">
      <c r="B532" s="4"/>
      <c r="C532" s="4"/>
      <c r="D532" s="3"/>
      <c r="E532" s="3"/>
      <c r="F532" s="3"/>
      <c r="G532" s="3"/>
    </row>
    <row r="533" spans="2:7" x14ac:dyDescent="0.3">
      <c r="B533" s="4"/>
      <c r="C533" s="4"/>
      <c r="D533" s="3"/>
      <c r="E533" s="3"/>
      <c r="F533" s="3"/>
      <c r="G533" s="3"/>
    </row>
    <row r="534" spans="2:7" x14ac:dyDescent="0.3">
      <c r="B534" s="4"/>
      <c r="C534" s="4"/>
      <c r="D534" s="3"/>
      <c r="E534" s="3"/>
      <c r="F534" s="3"/>
      <c r="G534" s="3"/>
    </row>
    <row r="535" spans="2:7" x14ac:dyDescent="0.3">
      <c r="B535" s="4"/>
      <c r="C535" s="4"/>
      <c r="D535" s="3"/>
      <c r="E535" s="3"/>
      <c r="F535" s="3"/>
      <c r="G535" s="3"/>
    </row>
    <row r="536" spans="2:7" x14ac:dyDescent="0.3">
      <c r="B536" s="4"/>
      <c r="C536" s="4"/>
      <c r="D536" s="3"/>
      <c r="E536" s="3"/>
      <c r="F536" s="3"/>
      <c r="G536" s="3"/>
    </row>
    <row r="537" spans="2:7" x14ac:dyDescent="0.3">
      <c r="B537" s="4"/>
      <c r="C537" s="4"/>
      <c r="D537" s="3"/>
      <c r="E537" s="3"/>
      <c r="F537" s="3"/>
      <c r="G537" s="3"/>
    </row>
    <row r="538" spans="2:7" x14ac:dyDescent="0.3">
      <c r="B538" s="4"/>
      <c r="C538" s="4"/>
      <c r="D538" s="3"/>
      <c r="E538" s="3"/>
      <c r="F538" s="3"/>
      <c r="G538" s="3"/>
    </row>
    <row r="539" spans="2:7" x14ac:dyDescent="0.3">
      <c r="B539" s="4"/>
      <c r="C539" s="4"/>
      <c r="D539" s="3"/>
      <c r="E539" s="3"/>
      <c r="F539" s="3"/>
      <c r="G539" s="3"/>
    </row>
    <row r="540" spans="2:7" x14ac:dyDescent="0.3">
      <c r="B540" s="4"/>
      <c r="C540" s="4"/>
      <c r="D540" s="3"/>
      <c r="E540" s="3"/>
      <c r="F540" s="3"/>
      <c r="G540" s="3"/>
    </row>
    <row r="541" spans="2:7" x14ac:dyDescent="0.3">
      <c r="B541" s="4"/>
      <c r="C541" s="4"/>
      <c r="D541" s="3"/>
      <c r="E541" s="3"/>
      <c r="F541" s="3"/>
      <c r="G541" s="3"/>
    </row>
    <row r="542" spans="2:7" x14ac:dyDescent="0.3">
      <c r="B542" s="4"/>
      <c r="C542" s="4"/>
      <c r="D542" s="3"/>
      <c r="E542" s="3"/>
      <c r="F542" s="3"/>
      <c r="G542" s="3"/>
    </row>
    <row r="543" spans="2:7" x14ac:dyDescent="0.3">
      <c r="B543" s="4"/>
      <c r="C543" s="4"/>
      <c r="D543" s="3"/>
      <c r="E543" s="3"/>
      <c r="F543" s="3"/>
      <c r="G543" s="3"/>
    </row>
    <row r="544" spans="2:7" x14ac:dyDescent="0.3">
      <c r="B544" s="4"/>
      <c r="C544" s="4"/>
      <c r="D544" s="3"/>
      <c r="E544" s="3"/>
      <c r="F544" s="3"/>
      <c r="G544" s="3"/>
    </row>
    <row r="545" spans="2:7" x14ac:dyDescent="0.3">
      <c r="B545" s="4"/>
      <c r="C545" s="4"/>
      <c r="D545" s="3"/>
      <c r="E545" s="3"/>
      <c r="F545" s="3"/>
      <c r="G545" s="3"/>
    </row>
    <row r="546" spans="2:7" x14ac:dyDescent="0.3">
      <c r="B546" s="4"/>
      <c r="C546" s="4"/>
      <c r="D546" s="3"/>
      <c r="E546" s="3"/>
      <c r="F546" s="3"/>
      <c r="G546" s="3"/>
    </row>
    <row r="547" spans="2:7" x14ac:dyDescent="0.3">
      <c r="B547" s="4"/>
      <c r="C547" s="4"/>
      <c r="D547" s="3"/>
      <c r="E547" s="3"/>
      <c r="F547" s="3"/>
      <c r="G547" s="3"/>
    </row>
    <row r="548" spans="2:7" x14ac:dyDescent="0.3">
      <c r="B548" s="4"/>
      <c r="C548" s="4"/>
      <c r="D548" s="3"/>
      <c r="E548" s="3"/>
      <c r="F548" s="3"/>
      <c r="G548" s="3"/>
    </row>
    <row r="549" spans="2:7" x14ac:dyDescent="0.3">
      <c r="B549" s="4"/>
      <c r="C549" s="4"/>
      <c r="D549" s="3"/>
      <c r="E549" s="3"/>
      <c r="F549" s="3"/>
      <c r="G549" s="3"/>
    </row>
    <row r="550" spans="2:7" x14ac:dyDescent="0.3">
      <c r="B550" s="4"/>
      <c r="C550" s="4"/>
      <c r="D550" s="3"/>
      <c r="E550" s="3"/>
      <c r="F550" s="3"/>
      <c r="G550" s="3"/>
    </row>
    <row r="551" spans="2:7" x14ac:dyDescent="0.3">
      <c r="B551" s="4"/>
      <c r="C551" s="4"/>
      <c r="D551" s="3"/>
      <c r="E551" s="3"/>
      <c r="F551" s="3"/>
      <c r="G551" s="3"/>
    </row>
    <row r="552" spans="2:7" x14ac:dyDescent="0.3">
      <c r="B552" s="4"/>
      <c r="C552" s="4"/>
      <c r="D552" s="3"/>
      <c r="E552" s="3"/>
      <c r="F552" s="3"/>
      <c r="G552" s="3"/>
    </row>
    <row r="553" spans="2:7" x14ac:dyDescent="0.3">
      <c r="B553" s="4"/>
      <c r="C553" s="4"/>
      <c r="D553" s="3"/>
      <c r="E553" s="3"/>
      <c r="F553" s="3"/>
      <c r="G553" s="3"/>
    </row>
    <row r="554" spans="2:7" x14ac:dyDescent="0.3">
      <c r="B554" s="4"/>
      <c r="C554" s="4"/>
      <c r="D554" s="3"/>
      <c r="E554" s="3"/>
      <c r="F554" s="3"/>
      <c r="G554" s="3"/>
    </row>
    <row r="555" spans="2:7" x14ac:dyDescent="0.3">
      <c r="B555" s="4"/>
      <c r="C555" s="4"/>
      <c r="D555" s="3"/>
      <c r="E555" s="3"/>
      <c r="F555" s="3"/>
      <c r="G555" s="3"/>
    </row>
    <row r="556" spans="2:7" x14ac:dyDescent="0.3">
      <c r="B556" s="4"/>
      <c r="C556" s="4"/>
      <c r="D556" s="3"/>
      <c r="E556" s="3"/>
      <c r="F556" s="3"/>
      <c r="G556" s="3"/>
    </row>
    <row r="557" spans="2:7" x14ac:dyDescent="0.3">
      <c r="B557" s="4"/>
      <c r="C557" s="4"/>
      <c r="D557" s="3"/>
      <c r="E557" s="3"/>
      <c r="F557" s="3"/>
      <c r="G557" s="3"/>
    </row>
    <row r="558" spans="2:7" x14ac:dyDescent="0.3">
      <c r="B558" s="4"/>
      <c r="C558" s="4"/>
      <c r="D558" s="3"/>
      <c r="E558" s="3"/>
      <c r="F558" s="3"/>
      <c r="G558" s="3"/>
    </row>
    <row r="559" spans="2:7" x14ac:dyDescent="0.3">
      <c r="B559" s="4"/>
      <c r="C559" s="4"/>
      <c r="D559" s="3"/>
      <c r="E559" s="3"/>
      <c r="F559" s="3"/>
      <c r="G559" s="3"/>
    </row>
    <row r="560" spans="2:7" x14ac:dyDescent="0.3">
      <c r="B560" s="4"/>
      <c r="C560" s="4"/>
      <c r="D560" s="3"/>
      <c r="E560" s="3"/>
      <c r="F560" s="3"/>
      <c r="G560" s="3"/>
    </row>
    <row r="561" spans="2:7" x14ac:dyDescent="0.3">
      <c r="B561" s="4"/>
      <c r="C561" s="4"/>
      <c r="D561" s="3"/>
      <c r="E561" s="3"/>
      <c r="F561" s="3"/>
      <c r="G561" s="3"/>
    </row>
    <row r="562" spans="2:7" x14ac:dyDescent="0.3">
      <c r="B562" s="4"/>
      <c r="C562" s="4"/>
      <c r="D562" s="3"/>
      <c r="E562" s="3"/>
      <c r="F562" s="3"/>
      <c r="G562" s="3"/>
    </row>
    <row r="563" spans="2:7" x14ac:dyDescent="0.3">
      <c r="B563" s="4"/>
      <c r="C563" s="4"/>
      <c r="D563" s="3"/>
      <c r="E563" s="3"/>
      <c r="F563" s="3"/>
      <c r="G563" s="3"/>
    </row>
    <row r="564" spans="2:7" x14ac:dyDescent="0.3">
      <c r="B564" s="4"/>
      <c r="C564" s="4"/>
      <c r="D564" s="3"/>
      <c r="E564" s="3"/>
      <c r="F564" s="3"/>
      <c r="G564" s="3"/>
    </row>
    <row r="565" spans="2:7" x14ac:dyDescent="0.3">
      <c r="B565" s="4"/>
      <c r="C565" s="4"/>
      <c r="D565" s="3"/>
      <c r="E565" s="3"/>
      <c r="F565" s="3"/>
      <c r="G565" s="3"/>
    </row>
    <row r="566" spans="2:7" x14ac:dyDescent="0.3">
      <c r="B566" s="4"/>
      <c r="C566" s="4"/>
      <c r="D566" s="3"/>
      <c r="E566" s="3"/>
      <c r="F566" s="3"/>
      <c r="G566" s="3"/>
    </row>
    <row r="567" spans="2:7" x14ac:dyDescent="0.3">
      <c r="B567" s="4"/>
      <c r="C567" s="4"/>
      <c r="D567" s="3"/>
      <c r="E567" s="3"/>
      <c r="F567" s="3"/>
      <c r="G567" s="3"/>
    </row>
    <row r="568" spans="2:7" x14ac:dyDescent="0.3">
      <c r="B568" s="4"/>
      <c r="C568" s="4"/>
      <c r="D568" s="3"/>
      <c r="E568" s="3"/>
      <c r="F568" s="3"/>
      <c r="G568" s="3"/>
    </row>
    <row r="569" spans="2:7" x14ac:dyDescent="0.3">
      <c r="B569" s="4"/>
      <c r="C569" s="4"/>
      <c r="D569" s="3"/>
      <c r="E569" s="3"/>
      <c r="F569" s="3"/>
      <c r="G569" s="3"/>
    </row>
    <row r="570" spans="2:7" x14ac:dyDescent="0.3">
      <c r="B570" s="4"/>
      <c r="C570" s="4"/>
      <c r="D570" s="3"/>
      <c r="E570" s="3"/>
      <c r="F570" s="3"/>
      <c r="G570" s="3"/>
    </row>
    <row r="571" spans="2:7" x14ac:dyDescent="0.3">
      <c r="B571" s="4"/>
      <c r="C571" s="4"/>
      <c r="D571" s="3"/>
      <c r="E571" s="3"/>
      <c r="F571" s="3"/>
      <c r="G571" s="3"/>
    </row>
    <row r="572" spans="2:7" x14ac:dyDescent="0.3">
      <c r="B572" s="4"/>
      <c r="C572" s="4"/>
      <c r="D572" s="3"/>
      <c r="E572" s="3"/>
      <c r="F572" s="3"/>
      <c r="G572" s="3"/>
    </row>
    <row r="573" spans="2:7" x14ac:dyDescent="0.3">
      <c r="B573" s="4"/>
      <c r="C573" s="4"/>
      <c r="D573" s="3"/>
      <c r="E573" s="3"/>
      <c r="F573" s="3"/>
      <c r="G573" s="3"/>
    </row>
    <row r="574" spans="2:7" x14ac:dyDescent="0.3">
      <c r="B574" s="4"/>
      <c r="C574" s="4"/>
      <c r="D574" s="3"/>
      <c r="E574" s="3"/>
      <c r="F574" s="3"/>
      <c r="G574" s="3"/>
    </row>
    <row r="575" spans="2:7" x14ac:dyDescent="0.3">
      <c r="B575" s="4"/>
      <c r="C575" s="4"/>
      <c r="D575" s="3"/>
      <c r="E575" s="3"/>
      <c r="F575" s="3"/>
      <c r="G575" s="3"/>
    </row>
    <row r="576" spans="2:7" x14ac:dyDescent="0.3">
      <c r="B576" s="4"/>
      <c r="C576" s="4"/>
      <c r="D576" s="3"/>
      <c r="E576" s="3"/>
      <c r="F576" s="3"/>
      <c r="G576" s="3"/>
    </row>
    <row r="577" spans="2:7" x14ac:dyDescent="0.3">
      <c r="B577" s="4"/>
      <c r="C577" s="4"/>
      <c r="D577" s="3"/>
      <c r="E577" s="3"/>
      <c r="F577" s="3"/>
      <c r="G577" s="3"/>
    </row>
    <row r="578" spans="2:7" x14ac:dyDescent="0.3">
      <c r="B578" s="4"/>
      <c r="C578" s="4"/>
      <c r="D578" s="3"/>
      <c r="E578" s="3"/>
      <c r="F578" s="3"/>
      <c r="G578" s="3"/>
    </row>
    <row r="579" spans="2:7" x14ac:dyDescent="0.3">
      <c r="B579" s="4"/>
      <c r="C579" s="4"/>
      <c r="D579" s="3"/>
      <c r="E579" s="3"/>
      <c r="F579" s="3"/>
      <c r="G579" s="3"/>
    </row>
    <row r="580" spans="2:7" x14ac:dyDescent="0.3">
      <c r="B580" s="4"/>
      <c r="C580" s="4"/>
      <c r="D580" s="3"/>
      <c r="E580" s="3"/>
      <c r="F580" s="3"/>
      <c r="G580" s="3"/>
    </row>
    <row r="581" spans="2:7" x14ac:dyDescent="0.3">
      <c r="B581" s="4"/>
      <c r="C581" s="4"/>
      <c r="D581" s="3"/>
      <c r="E581" s="3"/>
      <c r="F581" s="3"/>
      <c r="G581" s="3"/>
    </row>
    <row r="582" spans="2:7" x14ac:dyDescent="0.3">
      <c r="B582" s="4"/>
      <c r="C582" s="4"/>
      <c r="D582" s="3"/>
      <c r="E582" s="3"/>
      <c r="F582" s="3"/>
      <c r="G582" s="3"/>
    </row>
    <row r="583" spans="2:7" x14ac:dyDescent="0.3">
      <c r="B583" s="4"/>
      <c r="C583" s="4"/>
      <c r="D583" s="3"/>
      <c r="E583" s="3"/>
      <c r="F583" s="3"/>
      <c r="G583" s="3"/>
    </row>
    <row r="584" spans="2:7" x14ac:dyDescent="0.3">
      <c r="B584" s="4"/>
      <c r="C584" s="4"/>
      <c r="D584" s="3"/>
      <c r="E584" s="3"/>
      <c r="F584" s="3"/>
      <c r="G584" s="3"/>
    </row>
    <row r="585" spans="2:7" x14ac:dyDescent="0.3">
      <c r="B585" s="4"/>
      <c r="C585" s="4"/>
      <c r="D585" s="3"/>
      <c r="E585" s="3"/>
      <c r="F585" s="3"/>
      <c r="G585" s="3"/>
    </row>
    <row r="586" spans="2:7" x14ac:dyDescent="0.3">
      <c r="B586" s="4"/>
      <c r="C586" s="4"/>
      <c r="D586" s="3"/>
      <c r="E586" s="3"/>
      <c r="F586" s="3"/>
      <c r="G586" s="3"/>
    </row>
    <row r="587" spans="2:7" x14ac:dyDescent="0.3">
      <c r="B587" s="4"/>
      <c r="C587" s="4"/>
      <c r="D587" s="3"/>
      <c r="E587" s="3"/>
      <c r="F587" s="3"/>
      <c r="G587" s="3"/>
    </row>
    <row r="588" spans="2:7" x14ac:dyDescent="0.3">
      <c r="B588" s="4"/>
      <c r="C588" s="4"/>
      <c r="D588" s="3"/>
      <c r="E588" s="3"/>
      <c r="F588" s="3"/>
      <c r="G588" s="3"/>
    </row>
    <row r="589" spans="2:7" x14ac:dyDescent="0.3">
      <c r="B589" s="4"/>
      <c r="C589" s="4"/>
      <c r="D589" s="3"/>
      <c r="E589" s="3"/>
      <c r="F589" s="3"/>
      <c r="G589" s="3"/>
    </row>
    <row r="590" spans="2:7" x14ac:dyDescent="0.3">
      <c r="B590" s="4"/>
      <c r="C590" s="4"/>
      <c r="D590" s="3"/>
      <c r="E590" s="3"/>
      <c r="F590" s="3"/>
      <c r="G590" s="3"/>
    </row>
    <row r="591" spans="2:7" x14ac:dyDescent="0.3">
      <c r="B591" s="4"/>
      <c r="C591" s="4"/>
      <c r="D591" s="3"/>
      <c r="E591" s="3"/>
      <c r="F591" s="3"/>
      <c r="G591" s="3"/>
    </row>
    <row r="592" spans="2:7" x14ac:dyDescent="0.3">
      <c r="B592" s="4"/>
      <c r="C592" s="4"/>
      <c r="D592" s="3"/>
      <c r="E592" s="3"/>
      <c r="F592" s="3"/>
      <c r="G592" s="3"/>
    </row>
    <row r="593" spans="2:7" x14ac:dyDescent="0.3">
      <c r="B593" s="4"/>
      <c r="C593" s="4"/>
      <c r="D593" s="3"/>
      <c r="E593" s="3"/>
      <c r="F593" s="3"/>
      <c r="G593" s="3"/>
    </row>
    <row r="594" spans="2:7" x14ac:dyDescent="0.3">
      <c r="B594" s="4"/>
      <c r="C594" s="4"/>
      <c r="D594" s="3"/>
      <c r="E594" s="3"/>
      <c r="F594" s="3"/>
      <c r="G594" s="3"/>
    </row>
    <row r="595" spans="2:7" x14ac:dyDescent="0.3">
      <c r="B595" s="4"/>
      <c r="C595" s="4"/>
      <c r="D595" s="3"/>
      <c r="E595" s="3"/>
      <c r="F595" s="3"/>
      <c r="G595" s="3"/>
    </row>
    <row r="596" spans="2:7" x14ac:dyDescent="0.3">
      <c r="B596" s="4"/>
      <c r="C596" s="4"/>
      <c r="D596" s="3"/>
      <c r="E596" s="3"/>
      <c r="F596" s="3"/>
      <c r="G596" s="3"/>
    </row>
    <row r="597" spans="2:7" x14ac:dyDescent="0.3">
      <c r="B597" s="4"/>
      <c r="C597" s="4"/>
      <c r="D597" s="3"/>
      <c r="E597" s="3"/>
      <c r="F597" s="3"/>
      <c r="G597" s="3"/>
    </row>
    <row r="598" spans="2:7" x14ac:dyDescent="0.3">
      <c r="B598" s="4"/>
      <c r="C598" s="4"/>
      <c r="D598" s="3"/>
      <c r="E598" s="3"/>
      <c r="F598" s="3"/>
      <c r="G598" s="3"/>
    </row>
    <row r="599" spans="2:7" x14ac:dyDescent="0.3">
      <c r="B599" s="4"/>
      <c r="C599" s="4"/>
      <c r="D599" s="3"/>
      <c r="E599" s="3"/>
      <c r="F599" s="3"/>
      <c r="G599" s="3"/>
    </row>
    <row r="600" spans="2:7" x14ac:dyDescent="0.3">
      <c r="B600" s="4"/>
      <c r="C600" s="4"/>
      <c r="D600" s="3"/>
      <c r="E600" s="3"/>
      <c r="F600" s="3"/>
      <c r="G600" s="3"/>
    </row>
    <row r="601" spans="2:7" x14ac:dyDescent="0.3">
      <c r="B601" s="4"/>
      <c r="C601" s="4"/>
      <c r="D601" s="3"/>
      <c r="E601" s="3"/>
      <c r="F601" s="3"/>
      <c r="G601" s="3"/>
    </row>
    <row r="602" spans="2:7" x14ac:dyDescent="0.3">
      <c r="B602" s="4"/>
      <c r="C602" s="4"/>
      <c r="D602" s="3"/>
      <c r="E602" s="3"/>
      <c r="F602" s="3"/>
      <c r="G602" s="3"/>
    </row>
    <row r="603" spans="2:7" x14ac:dyDescent="0.3">
      <c r="B603" s="4"/>
      <c r="C603" s="4"/>
      <c r="D603" s="3"/>
      <c r="E603" s="3"/>
      <c r="F603" s="3"/>
      <c r="G603" s="3"/>
    </row>
    <row r="604" spans="2:7" x14ac:dyDescent="0.3">
      <c r="B604" s="4"/>
      <c r="C604" s="4"/>
      <c r="D604" s="3"/>
      <c r="E604" s="3"/>
      <c r="F604" s="3"/>
      <c r="G604" s="3"/>
    </row>
    <row r="605" spans="2:7" x14ac:dyDescent="0.3">
      <c r="B605" s="4"/>
      <c r="C605" s="4"/>
      <c r="D605" s="3"/>
      <c r="E605" s="3"/>
      <c r="F605" s="3"/>
      <c r="G605" s="3"/>
    </row>
    <row r="606" spans="2:7" x14ac:dyDescent="0.3">
      <c r="B606" s="4"/>
      <c r="C606" s="4"/>
      <c r="D606" s="3"/>
      <c r="E606" s="3"/>
      <c r="F606" s="3"/>
      <c r="G606" s="3"/>
    </row>
    <row r="607" spans="2:7" x14ac:dyDescent="0.3">
      <c r="B607" s="4"/>
      <c r="C607" s="4"/>
      <c r="D607" s="3"/>
      <c r="E607" s="3"/>
      <c r="F607" s="3"/>
      <c r="G607" s="3"/>
    </row>
    <row r="608" spans="2:7" x14ac:dyDescent="0.3">
      <c r="B608" s="4"/>
      <c r="C608" s="4"/>
      <c r="D608" s="3"/>
      <c r="E608" s="3"/>
      <c r="F608" s="3"/>
      <c r="G608" s="3"/>
    </row>
    <row r="609" spans="2:7" x14ac:dyDescent="0.3">
      <c r="B609" s="4"/>
      <c r="C609" s="4"/>
      <c r="D609" s="3"/>
      <c r="E609" s="3"/>
      <c r="F609" s="3"/>
      <c r="G609" s="3"/>
    </row>
    <row r="610" spans="2:7" x14ac:dyDescent="0.3">
      <c r="B610" s="4"/>
      <c r="C610" s="4"/>
      <c r="D610" s="3"/>
      <c r="E610" s="3"/>
      <c r="F610" s="3"/>
      <c r="G610" s="3"/>
    </row>
    <row r="611" spans="2:7" x14ac:dyDescent="0.3">
      <c r="B611" s="4"/>
      <c r="C611" s="4"/>
      <c r="D611" s="3"/>
      <c r="E611" s="3"/>
      <c r="F611" s="3"/>
      <c r="G611" s="3"/>
    </row>
    <row r="612" spans="2:7" x14ac:dyDescent="0.3">
      <c r="B612" s="4"/>
      <c r="C612" s="4"/>
      <c r="D612" s="3"/>
      <c r="E612" s="3"/>
      <c r="F612" s="3"/>
      <c r="G612" s="3"/>
    </row>
    <row r="613" spans="2:7" x14ac:dyDescent="0.3">
      <c r="B613" s="4"/>
      <c r="C613" s="4"/>
      <c r="D613" s="3"/>
      <c r="E613" s="3"/>
      <c r="F613" s="3"/>
      <c r="G613" s="3"/>
    </row>
    <row r="614" spans="2:7" x14ac:dyDescent="0.3">
      <c r="B614" s="4"/>
      <c r="C614" s="4"/>
      <c r="D614" s="3"/>
      <c r="E614" s="3"/>
      <c r="F614" s="3"/>
      <c r="G614" s="3"/>
    </row>
    <row r="615" spans="2:7" x14ac:dyDescent="0.3">
      <c r="B615" s="4"/>
      <c r="C615" s="4"/>
      <c r="D615" s="3"/>
      <c r="E615" s="3"/>
      <c r="F615" s="3"/>
      <c r="G615" s="3"/>
    </row>
    <row r="616" spans="2:7" x14ac:dyDescent="0.3">
      <c r="B616" s="4"/>
      <c r="C616" s="4"/>
      <c r="D616" s="3"/>
      <c r="E616" s="3"/>
      <c r="F616" s="3"/>
      <c r="G616" s="3"/>
    </row>
    <row r="617" spans="2:7" x14ac:dyDescent="0.3">
      <c r="B617" s="4"/>
      <c r="C617" s="4"/>
      <c r="D617" s="3"/>
      <c r="E617" s="3"/>
      <c r="F617" s="3"/>
      <c r="G617" s="3"/>
    </row>
    <row r="618" spans="2:7" x14ac:dyDescent="0.3">
      <c r="B618" s="4"/>
      <c r="C618" s="4"/>
      <c r="D618" s="3"/>
      <c r="E618" s="3"/>
      <c r="F618" s="3"/>
      <c r="G618" s="3"/>
    </row>
    <row r="619" spans="2:7" x14ac:dyDescent="0.3">
      <c r="B619" s="4"/>
      <c r="C619" s="4"/>
      <c r="D619" s="3"/>
      <c r="E619" s="3"/>
      <c r="F619" s="3"/>
      <c r="G619" s="3"/>
    </row>
    <row r="620" spans="2:7" x14ac:dyDescent="0.3">
      <c r="B620" s="4"/>
      <c r="C620" s="4"/>
      <c r="D620" s="3"/>
      <c r="E620" s="3"/>
      <c r="F620" s="3"/>
      <c r="G620" s="3"/>
    </row>
    <row r="621" spans="2:7" x14ac:dyDescent="0.3">
      <c r="B621" s="4"/>
      <c r="C621" s="4"/>
      <c r="D621" s="3"/>
      <c r="E621" s="3"/>
      <c r="F621" s="3"/>
      <c r="G621" s="3"/>
    </row>
    <row r="622" spans="2:7" x14ac:dyDescent="0.3">
      <c r="B622" s="4"/>
      <c r="C622" s="4"/>
      <c r="D622" s="3"/>
      <c r="E622" s="3"/>
      <c r="F622" s="3"/>
      <c r="G622" s="3"/>
    </row>
    <row r="623" spans="2:7" x14ac:dyDescent="0.3">
      <c r="B623" s="4"/>
      <c r="C623" s="4"/>
      <c r="D623" s="3"/>
      <c r="E623" s="3"/>
      <c r="F623" s="3"/>
      <c r="G623" s="3"/>
    </row>
    <row r="624" spans="2:7" x14ac:dyDescent="0.3">
      <c r="B624" s="4"/>
      <c r="C624" s="4"/>
      <c r="D624" s="3"/>
      <c r="E624" s="3"/>
      <c r="F624" s="3"/>
      <c r="G624" s="3"/>
    </row>
    <row r="625" spans="2:7" x14ac:dyDescent="0.3">
      <c r="B625" s="4"/>
      <c r="C625" s="4"/>
      <c r="D625" s="3"/>
      <c r="E625" s="3"/>
      <c r="F625" s="3"/>
      <c r="G625" s="3"/>
    </row>
    <row r="626" spans="2:7" x14ac:dyDescent="0.3">
      <c r="B626" s="4"/>
      <c r="C626" s="4"/>
      <c r="D626" s="3"/>
      <c r="E626" s="3"/>
      <c r="F626" s="3"/>
      <c r="G626" s="3"/>
    </row>
    <row r="627" spans="2:7" x14ac:dyDescent="0.3">
      <c r="B627" s="4"/>
      <c r="C627" s="4"/>
      <c r="D627" s="3"/>
      <c r="E627" s="3"/>
      <c r="F627" s="3"/>
      <c r="G627" s="3"/>
    </row>
    <row r="628" spans="2:7" x14ac:dyDescent="0.3">
      <c r="B628" s="4"/>
      <c r="C628" s="4"/>
      <c r="D628" s="3"/>
      <c r="E628" s="3"/>
      <c r="F628" s="3"/>
      <c r="G628" s="3"/>
    </row>
    <row r="629" spans="2:7" x14ac:dyDescent="0.3">
      <c r="B629" s="4"/>
      <c r="C629" s="4"/>
      <c r="D629" s="3"/>
      <c r="E629" s="3"/>
      <c r="F629" s="3"/>
      <c r="G629" s="3"/>
    </row>
    <row r="630" spans="2:7" x14ac:dyDescent="0.3">
      <c r="B630" s="4"/>
      <c r="C630" s="4"/>
      <c r="D630" s="3"/>
      <c r="E630" s="3"/>
      <c r="F630" s="3"/>
      <c r="G630" s="3"/>
    </row>
    <row r="631" spans="2:7" x14ac:dyDescent="0.3">
      <c r="B631" s="4"/>
      <c r="C631" s="4"/>
      <c r="D631" s="3"/>
      <c r="E631" s="3"/>
      <c r="F631" s="3"/>
      <c r="G631" s="3"/>
    </row>
    <row r="632" spans="2:7" x14ac:dyDescent="0.3">
      <c r="B632" s="4"/>
      <c r="C632" s="4"/>
      <c r="D632" s="3"/>
      <c r="E632" s="3"/>
      <c r="F632" s="3"/>
      <c r="G632" s="3"/>
    </row>
    <row r="633" spans="2:7" x14ac:dyDescent="0.3">
      <c r="B633" s="4"/>
      <c r="C633" s="4"/>
      <c r="D633" s="3"/>
      <c r="E633" s="3"/>
      <c r="F633" s="3"/>
      <c r="G633" s="3"/>
    </row>
    <row r="634" spans="2:7" x14ac:dyDescent="0.3">
      <c r="B634" s="4"/>
      <c r="C634" s="4"/>
      <c r="D634" s="3"/>
      <c r="E634" s="3"/>
      <c r="F634" s="3"/>
      <c r="G634" s="3"/>
    </row>
    <row r="635" spans="2:7" x14ac:dyDescent="0.3">
      <c r="B635" s="4"/>
      <c r="C635" s="4"/>
      <c r="D635" s="3"/>
      <c r="E635" s="3"/>
      <c r="F635" s="3"/>
      <c r="G635" s="3"/>
    </row>
    <row r="636" spans="2:7" x14ac:dyDescent="0.3">
      <c r="B636" s="4"/>
      <c r="C636" s="4"/>
      <c r="D636" s="3"/>
      <c r="E636" s="3"/>
      <c r="F636" s="3"/>
      <c r="G636" s="3"/>
    </row>
    <row r="637" spans="2:7" x14ac:dyDescent="0.3">
      <c r="B637" s="4"/>
      <c r="C637" s="4"/>
      <c r="D637" s="3"/>
      <c r="E637" s="3"/>
      <c r="F637" s="3"/>
      <c r="G637" s="3"/>
    </row>
    <row r="638" spans="2:7" x14ac:dyDescent="0.3">
      <c r="B638" s="4"/>
      <c r="C638" s="4"/>
      <c r="D638" s="3"/>
      <c r="E638" s="3"/>
      <c r="F638" s="3"/>
      <c r="G638" s="3"/>
    </row>
    <row r="639" spans="2:7" x14ac:dyDescent="0.3">
      <c r="B639" s="4"/>
      <c r="C639" s="4"/>
      <c r="D639" s="3"/>
      <c r="E639" s="3"/>
      <c r="F639" s="3"/>
      <c r="G639" s="3"/>
    </row>
    <row r="640" spans="2:7" x14ac:dyDescent="0.3">
      <c r="B640" s="4"/>
      <c r="C640" s="4"/>
      <c r="D640" s="3"/>
      <c r="E640" s="3"/>
      <c r="F640" s="3"/>
      <c r="G640" s="3"/>
    </row>
    <row r="641" spans="2:7" x14ac:dyDescent="0.3">
      <c r="B641" s="4"/>
      <c r="C641" s="4"/>
      <c r="D641" s="3"/>
      <c r="E641" s="3"/>
      <c r="F641" s="3"/>
      <c r="G641" s="3"/>
    </row>
    <row r="642" spans="2:7" x14ac:dyDescent="0.3">
      <c r="B642" s="4"/>
      <c r="C642" s="4"/>
      <c r="D642" s="3"/>
      <c r="E642" s="3"/>
      <c r="F642" s="3"/>
      <c r="G642" s="3"/>
    </row>
    <row r="643" spans="2:7" x14ac:dyDescent="0.3">
      <c r="B643" s="4"/>
      <c r="C643" s="4"/>
      <c r="D643" s="3"/>
      <c r="E643" s="3"/>
      <c r="F643" s="3"/>
      <c r="G643" s="3"/>
    </row>
    <row r="644" spans="2:7" x14ac:dyDescent="0.3">
      <c r="B644" s="4"/>
      <c r="C644" s="4"/>
      <c r="D644" s="3"/>
      <c r="E644" s="3"/>
      <c r="F644" s="3"/>
      <c r="G644" s="3"/>
    </row>
    <row r="645" spans="2:7" x14ac:dyDescent="0.3">
      <c r="B645" s="4"/>
      <c r="C645" s="4"/>
      <c r="D645" s="3"/>
      <c r="E645" s="3"/>
      <c r="F645" s="3"/>
      <c r="G645" s="3"/>
    </row>
    <row r="646" spans="2:7" x14ac:dyDescent="0.3">
      <c r="B646" s="4"/>
      <c r="C646" s="4"/>
      <c r="D646" s="3"/>
      <c r="E646" s="3"/>
      <c r="F646" s="3"/>
      <c r="G646" s="3"/>
    </row>
    <row r="647" spans="2:7" x14ac:dyDescent="0.3">
      <c r="B647" s="4"/>
      <c r="C647" s="4"/>
      <c r="D647" s="3"/>
      <c r="E647" s="3"/>
      <c r="F647" s="3"/>
      <c r="G647" s="3"/>
    </row>
    <row r="648" spans="2:7" x14ac:dyDescent="0.3">
      <c r="B648" s="4"/>
      <c r="C648" s="4"/>
      <c r="D648" s="3"/>
      <c r="E648" s="3"/>
      <c r="F648" s="3"/>
      <c r="G648" s="3"/>
    </row>
    <row r="649" spans="2:7" x14ac:dyDescent="0.3">
      <c r="B649" s="4"/>
      <c r="C649" s="4"/>
      <c r="D649" s="3"/>
      <c r="E649" s="3"/>
      <c r="F649" s="3"/>
      <c r="G649" s="3"/>
    </row>
    <row r="650" spans="2:7" x14ac:dyDescent="0.3">
      <c r="B650" s="4"/>
      <c r="C650" s="4"/>
      <c r="D650" s="3"/>
      <c r="E650" s="3"/>
      <c r="F650" s="3"/>
      <c r="G650" s="3"/>
    </row>
    <row r="651" spans="2:7" x14ac:dyDescent="0.3">
      <c r="B651" s="4"/>
      <c r="C651" s="4"/>
      <c r="D651" s="3"/>
      <c r="E651" s="3"/>
      <c r="F651" s="3"/>
      <c r="G651" s="3"/>
    </row>
    <row r="652" spans="2:7" x14ac:dyDescent="0.3">
      <c r="B652" s="4"/>
      <c r="C652" s="4"/>
      <c r="D652" s="3"/>
      <c r="E652" s="3"/>
      <c r="F652" s="3"/>
      <c r="G652" s="3"/>
    </row>
    <row r="653" spans="2:7" x14ac:dyDescent="0.3">
      <c r="B653" s="4"/>
      <c r="C653" s="4"/>
      <c r="D653" s="3"/>
      <c r="E653" s="3"/>
      <c r="F653" s="3"/>
      <c r="G653" s="3"/>
    </row>
    <row r="654" spans="2:7" x14ac:dyDescent="0.3">
      <c r="B654" s="4"/>
      <c r="C654" s="4"/>
      <c r="D654" s="3"/>
      <c r="E654" s="3"/>
      <c r="F654" s="3"/>
      <c r="G654" s="3"/>
    </row>
    <row r="655" spans="2:7" x14ac:dyDescent="0.3">
      <c r="B655" s="4"/>
      <c r="C655" s="4"/>
      <c r="D655" s="3"/>
      <c r="E655" s="3"/>
      <c r="F655" s="3"/>
      <c r="G655" s="3"/>
    </row>
    <row r="656" spans="2:7" x14ac:dyDescent="0.3">
      <c r="B656" s="4"/>
      <c r="C656" s="4"/>
      <c r="D656" s="3"/>
      <c r="E656" s="3"/>
      <c r="F656" s="3"/>
      <c r="G656" s="3"/>
    </row>
    <row r="657" spans="1:7" x14ac:dyDescent="0.3">
      <c r="B657" s="4"/>
      <c r="C657" s="4"/>
      <c r="D657" s="3"/>
      <c r="E657" s="3"/>
      <c r="F657" s="3"/>
      <c r="G657" s="3"/>
    </row>
    <row r="658" spans="1:7" x14ac:dyDescent="0.3">
      <c r="B658" s="4"/>
      <c r="C658" s="4"/>
      <c r="D658" s="3"/>
      <c r="E658" s="3"/>
      <c r="F658" s="3"/>
      <c r="G658" s="3"/>
    </row>
    <row r="659" spans="1:7" x14ac:dyDescent="0.3">
      <c r="B659" s="4"/>
      <c r="C659" s="4"/>
      <c r="D659" s="3"/>
      <c r="E659" s="3"/>
      <c r="F659" s="3"/>
      <c r="G659" s="3"/>
    </row>
    <row r="660" spans="1:7" x14ac:dyDescent="0.3">
      <c r="B660" s="4"/>
      <c r="C660" s="4"/>
      <c r="D660" s="3"/>
      <c r="E660" s="3"/>
      <c r="F660" s="3"/>
      <c r="G660" s="3"/>
    </row>
    <row r="661" spans="1:7" x14ac:dyDescent="0.3">
      <c r="B661" s="4"/>
      <c r="C661" s="4"/>
      <c r="D661" s="3"/>
      <c r="E661" s="3"/>
      <c r="F661" s="3"/>
      <c r="G661" s="3"/>
    </row>
    <row r="662" spans="1:7" x14ac:dyDescent="0.3">
      <c r="B662" s="4"/>
      <c r="C662" s="4"/>
      <c r="D662" s="3"/>
      <c r="E662" s="3"/>
      <c r="F662" s="3"/>
      <c r="G662" s="3"/>
    </row>
    <row r="663" spans="1:7" x14ac:dyDescent="0.3">
      <c r="B663" s="4"/>
      <c r="C663" s="4"/>
      <c r="D663" s="3"/>
      <c r="E663" s="3"/>
      <c r="F663" s="3"/>
      <c r="G663" s="3"/>
    </row>
    <row r="664" spans="1:7" x14ac:dyDescent="0.3">
      <c r="B664" s="4"/>
      <c r="C664" s="4"/>
      <c r="D664" s="3"/>
      <c r="E664" s="3"/>
      <c r="F664" s="3"/>
      <c r="G664" s="3"/>
    </row>
    <row r="665" spans="1:7" x14ac:dyDescent="0.3">
      <c r="B665" s="4"/>
      <c r="C665" s="4"/>
      <c r="D665" s="3"/>
      <c r="E665" s="3"/>
      <c r="F665" s="3"/>
      <c r="G665" s="3"/>
    </row>
    <row r="666" spans="1:7" x14ac:dyDescent="0.3">
      <c r="A666" s="22"/>
      <c r="D666" s="4"/>
      <c r="E666" s="4"/>
      <c r="F666" s="4"/>
      <c r="G666" s="4"/>
    </row>
    <row r="667" spans="1:7" x14ac:dyDescent="0.3">
      <c r="A667" s="22"/>
      <c r="D667" s="4"/>
      <c r="E667" s="4"/>
      <c r="F667" s="4"/>
      <c r="G667" s="4"/>
    </row>
    <row r="668" spans="1:7" x14ac:dyDescent="0.3">
      <c r="A668" s="22"/>
      <c r="D668" s="4"/>
      <c r="E668" s="4"/>
      <c r="F668" s="4"/>
      <c r="G668" s="4"/>
    </row>
    <row r="669" spans="1:7" x14ac:dyDescent="0.3">
      <c r="A669" s="23"/>
      <c r="D669" s="4"/>
      <c r="E669" s="4"/>
      <c r="F669" s="4"/>
      <c r="G669" s="4"/>
    </row>
    <row r="670" spans="1:7" x14ac:dyDescent="0.3">
      <c r="A670" s="22"/>
      <c r="D670" s="4"/>
      <c r="E670" s="4"/>
      <c r="F670" s="4"/>
      <c r="G670" s="4"/>
    </row>
    <row r="671" spans="1:7" x14ac:dyDescent="0.3">
      <c r="A671" s="22"/>
      <c r="D671" s="4"/>
      <c r="E671" s="4"/>
      <c r="F671" s="4"/>
      <c r="G671" s="4"/>
    </row>
    <row r="672" spans="1:7" x14ac:dyDescent="0.3">
      <c r="A672" s="22"/>
      <c r="D672" s="4"/>
      <c r="E672" s="4"/>
      <c r="F672" s="4"/>
      <c r="G672" s="4"/>
    </row>
    <row r="673" spans="1:7" x14ac:dyDescent="0.3">
      <c r="A673" s="23"/>
      <c r="D673" s="4"/>
      <c r="E673" s="4"/>
      <c r="F673" s="4"/>
      <c r="G673" s="4"/>
    </row>
    <row r="674" spans="1:7" x14ac:dyDescent="0.3">
      <c r="A674" s="22"/>
      <c r="D674" s="4"/>
      <c r="E674" s="4"/>
      <c r="F674" s="4"/>
      <c r="G674" s="4"/>
    </row>
    <row r="675" spans="1:7" x14ac:dyDescent="0.3">
      <c r="A675" s="22"/>
      <c r="D675" s="4"/>
      <c r="E675" s="4"/>
      <c r="F675" s="4"/>
      <c r="G675" s="4"/>
    </row>
    <row r="676" spans="1:7" x14ac:dyDescent="0.3">
      <c r="A676" s="22"/>
      <c r="D676" s="4"/>
      <c r="E676" s="4"/>
      <c r="F676" s="4"/>
      <c r="G676" s="4"/>
    </row>
    <row r="677" spans="1:7" x14ac:dyDescent="0.3">
      <c r="A677" s="23"/>
      <c r="D677" s="4"/>
      <c r="E677" s="4"/>
      <c r="F677" s="4"/>
      <c r="G677" s="4"/>
    </row>
    <row r="678" spans="1:7" x14ac:dyDescent="0.3">
      <c r="A678" s="22"/>
      <c r="D678" s="4"/>
      <c r="E678" s="4"/>
      <c r="F678" s="4"/>
      <c r="G678" s="4"/>
    </row>
    <row r="679" spans="1:7" x14ac:dyDescent="0.3">
      <c r="A679" s="22"/>
      <c r="D679" s="4"/>
      <c r="E679" s="4"/>
      <c r="F679" s="4"/>
      <c r="G679" s="4"/>
    </row>
    <row r="680" spans="1:7" x14ac:dyDescent="0.3">
      <c r="A680" s="22"/>
      <c r="D680" s="4"/>
      <c r="E680" s="4"/>
      <c r="F680" s="4"/>
      <c r="G680" s="4"/>
    </row>
    <row r="681" spans="1:7" x14ac:dyDescent="0.3">
      <c r="A681" s="23"/>
      <c r="D681" s="4"/>
      <c r="E681" s="4"/>
      <c r="F681" s="4"/>
      <c r="G681" s="4"/>
    </row>
    <row r="682" spans="1:7" x14ac:dyDescent="0.3">
      <c r="A682" s="22"/>
      <c r="D682" s="4"/>
      <c r="E682" s="4"/>
      <c r="F682" s="4"/>
      <c r="G682" s="4"/>
    </row>
    <row r="683" spans="1:7" x14ac:dyDescent="0.3">
      <c r="A683" s="22"/>
      <c r="D683" s="4"/>
      <c r="E683" s="4"/>
      <c r="F683" s="4"/>
      <c r="G683" s="4"/>
    </row>
    <row r="684" spans="1:7" x14ac:dyDescent="0.3">
      <c r="A684" s="22"/>
      <c r="D684" s="4"/>
      <c r="E684" s="4"/>
      <c r="F684" s="4"/>
      <c r="G684" s="4"/>
    </row>
    <row r="685" spans="1:7" x14ac:dyDescent="0.3">
      <c r="A685" s="23"/>
      <c r="D685" s="4"/>
      <c r="E685" s="4"/>
      <c r="F685" s="4"/>
      <c r="G685" s="4"/>
    </row>
    <row r="686" spans="1:7" x14ac:dyDescent="0.3">
      <c r="A686" s="22"/>
      <c r="D686" s="4"/>
      <c r="E686" s="4"/>
      <c r="F686" s="4"/>
      <c r="G686" s="4"/>
    </row>
    <row r="687" spans="1:7" x14ac:dyDescent="0.3">
      <c r="A687" s="22"/>
      <c r="D687" s="4"/>
      <c r="E687" s="4"/>
      <c r="F687" s="4"/>
      <c r="G687" s="4"/>
    </row>
    <row r="688" spans="1:7" x14ac:dyDescent="0.3">
      <c r="A688" s="22"/>
      <c r="D688" s="4"/>
      <c r="E688" s="4"/>
      <c r="F688" s="4"/>
      <c r="G688" s="4"/>
    </row>
    <row r="689" spans="1:27" x14ac:dyDescent="0.3">
      <c r="A689" s="23"/>
      <c r="D689" s="4"/>
      <c r="E689" s="4"/>
      <c r="F689" s="4"/>
      <c r="G689" s="4"/>
    </row>
    <row r="690" spans="1:27" x14ac:dyDescent="0.3">
      <c r="A690" s="22"/>
      <c r="D690" s="4"/>
      <c r="E690" s="4"/>
      <c r="F690" s="4"/>
      <c r="G690" s="4"/>
    </row>
    <row r="691" spans="1:27" x14ac:dyDescent="0.3">
      <c r="A691" s="22"/>
      <c r="D691" s="4"/>
      <c r="E691" s="4"/>
      <c r="F691" s="4"/>
      <c r="G691" s="4"/>
    </row>
    <row r="692" spans="1:27" x14ac:dyDescent="0.3">
      <c r="A692" s="22"/>
      <c r="D692" s="4"/>
      <c r="E692" s="4"/>
      <c r="F692" s="4"/>
      <c r="G692" s="4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</row>
    <row r="693" spans="1:27" x14ac:dyDescent="0.3">
      <c r="A693" s="23"/>
      <c r="D693" s="4"/>
      <c r="E693" s="4"/>
      <c r="F693" s="4"/>
      <c r="G693" s="4"/>
    </row>
    <row r="694" spans="1:27" x14ac:dyDescent="0.3">
      <c r="A694" s="22"/>
      <c r="D694" s="4"/>
      <c r="E694" s="4"/>
      <c r="F694" s="4"/>
      <c r="G694" s="4"/>
    </row>
    <row r="695" spans="1:27" x14ac:dyDescent="0.3">
      <c r="A695" s="22"/>
      <c r="D695" s="4"/>
      <c r="E695" s="4"/>
      <c r="F695" s="4"/>
      <c r="G695" s="4"/>
    </row>
    <row r="696" spans="1:27" x14ac:dyDescent="0.3">
      <c r="A696" s="22"/>
      <c r="D696" s="4"/>
      <c r="E696" s="4"/>
      <c r="F696" s="4"/>
      <c r="G696" s="4"/>
    </row>
    <row r="697" spans="1:27" x14ac:dyDescent="0.3">
      <c r="A697" s="23"/>
      <c r="D697" s="4"/>
      <c r="E697" s="4"/>
      <c r="F697" s="4"/>
      <c r="G697" s="4"/>
    </row>
    <row r="698" spans="1:27" x14ac:dyDescent="0.3">
      <c r="A698" s="22"/>
      <c r="D698" s="4"/>
      <c r="E698" s="4"/>
      <c r="F698" s="4"/>
      <c r="G698" s="4"/>
    </row>
    <row r="699" spans="1:27" x14ac:dyDescent="0.3">
      <c r="A699" s="22"/>
      <c r="D699" s="4"/>
      <c r="E699" s="4"/>
      <c r="F699" s="4"/>
      <c r="G699" s="4"/>
    </row>
    <row r="700" spans="1:27" x14ac:dyDescent="0.3">
      <c r="A700" s="22"/>
      <c r="D700" s="4"/>
      <c r="E700" s="4"/>
      <c r="F700" s="4"/>
      <c r="G700" s="4"/>
    </row>
    <row r="701" spans="1:27" x14ac:dyDescent="0.3">
      <c r="A701" s="23"/>
      <c r="D701" s="4"/>
      <c r="E701" s="4"/>
      <c r="F701" s="4"/>
      <c r="G701" s="4"/>
    </row>
    <row r="702" spans="1:27" x14ac:dyDescent="0.3">
      <c r="A702" s="22"/>
      <c r="D702" s="4"/>
      <c r="E702" s="4"/>
      <c r="F702" s="4"/>
      <c r="G702" s="4"/>
    </row>
    <row r="703" spans="1:27" x14ac:dyDescent="0.3">
      <c r="A703" s="22"/>
      <c r="D703" s="4"/>
      <c r="E703" s="4"/>
      <c r="F703" s="4"/>
      <c r="G703" s="4"/>
    </row>
    <row r="704" spans="1:27" x14ac:dyDescent="0.3">
      <c r="A704" s="22"/>
      <c r="D704" s="4"/>
      <c r="E704" s="4"/>
      <c r="F704" s="4"/>
      <c r="G704" s="4"/>
    </row>
    <row r="705" spans="1:7" x14ac:dyDescent="0.3">
      <c r="A705" s="23"/>
      <c r="D705" s="4"/>
      <c r="E705" s="4"/>
      <c r="F705" s="4"/>
      <c r="G705" s="4"/>
    </row>
    <row r="706" spans="1:7" x14ac:dyDescent="0.3">
      <c r="A706" s="22"/>
      <c r="D706" s="4"/>
      <c r="E706" s="4"/>
      <c r="F706" s="4"/>
      <c r="G706" s="4"/>
    </row>
    <row r="707" spans="1:7" x14ac:dyDescent="0.3">
      <c r="A707" s="22"/>
      <c r="D707" s="4"/>
      <c r="E707" s="4"/>
      <c r="F707" s="4"/>
      <c r="G707" s="4"/>
    </row>
    <row r="708" spans="1:7" x14ac:dyDescent="0.3">
      <c r="A708" s="22"/>
      <c r="D708" s="4"/>
      <c r="E708" s="4"/>
      <c r="F708" s="4"/>
      <c r="G708" s="4"/>
    </row>
    <row r="709" spans="1:7" x14ac:dyDescent="0.3">
      <c r="A709" s="23"/>
      <c r="D709" s="4"/>
      <c r="E709" s="4"/>
      <c r="F709" s="4"/>
      <c r="G709" s="4"/>
    </row>
    <row r="710" spans="1:7" x14ac:dyDescent="0.3">
      <c r="A710" s="22"/>
      <c r="D710" s="4"/>
      <c r="E710" s="4"/>
      <c r="F710" s="4"/>
      <c r="G710" s="4"/>
    </row>
    <row r="711" spans="1:7" x14ac:dyDescent="0.3">
      <c r="A711" s="22"/>
      <c r="D711" s="4"/>
      <c r="E711" s="4"/>
      <c r="F711" s="4"/>
      <c r="G711" s="4"/>
    </row>
    <row r="712" spans="1:7" x14ac:dyDescent="0.3">
      <c r="A712" s="22"/>
      <c r="D712" s="4"/>
      <c r="E712" s="4"/>
      <c r="F712" s="4"/>
      <c r="G712" s="4"/>
    </row>
    <row r="713" spans="1:7" x14ac:dyDescent="0.3">
      <c r="A713" s="23"/>
      <c r="D713" s="4"/>
      <c r="E713" s="4"/>
      <c r="F713" s="4"/>
      <c r="G713" s="4"/>
    </row>
    <row r="714" spans="1:7" x14ac:dyDescent="0.3">
      <c r="A714" s="22"/>
      <c r="D714" s="4"/>
      <c r="E714" s="4"/>
      <c r="F714" s="4"/>
      <c r="G714" s="4"/>
    </row>
    <row r="715" spans="1:7" x14ac:dyDescent="0.3">
      <c r="A715" s="22"/>
      <c r="D715" s="4"/>
      <c r="E715" s="4"/>
      <c r="F715" s="4"/>
      <c r="G715" s="4"/>
    </row>
    <row r="716" spans="1:7" x14ac:dyDescent="0.3">
      <c r="A716" s="22"/>
      <c r="D716" s="4"/>
      <c r="E716" s="4"/>
      <c r="F716" s="4"/>
      <c r="G716" s="4"/>
    </row>
    <row r="717" spans="1:7" x14ac:dyDescent="0.3">
      <c r="A717" s="23"/>
      <c r="D717" s="4"/>
      <c r="E717" s="4"/>
      <c r="F717" s="4"/>
      <c r="G717" s="4"/>
    </row>
    <row r="718" spans="1:7" x14ac:dyDescent="0.3">
      <c r="A718" s="22"/>
      <c r="D718" s="4"/>
      <c r="E718" s="4"/>
      <c r="F718" s="4"/>
      <c r="G718" s="4"/>
    </row>
    <row r="719" spans="1:7" x14ac:dyDescent="0.3">
      <c r="A719" s="22"/>
      <c r="D719" s="4"/>
      <c r="E719" s="4"/>
      <c r="F719" s="4"/>
      <c r="G719" s="4"/>
    </row>
    <row r="720" spans="1:7" x14ac:dyDescent="0.3">
      <c r="A720" s="22"/>
      <c r="D720" s="4"/>
      <c r="E720" s="4"/>
      <c r="F720" s="4"/>
      <c r="G720" s="4"/>
    </row>
    <row r="721" spans="1:7" x14ac:dyDescent="0.3">
      <c r="A721" s="23"/>
      <c r="D721" s="4"/>
      <c r="E721" s="4"/>
      <c r="F721" s="4"/>
      <c r="G721" s="4"/>
    </row>
    <row r="722" spans="1:7" x14ac:dyDescent="0.3">
      <c r="A722" s="22"/>
      <c r="D722" s="4"/>
      <c r="E722" s="4"/>
      <c r="F722" s="4"/>
      <c r="G722" s="4"/>
    </row>
    <row r="723" spans="1:7" x14ac:dyDescent="0.3">
      <c r="A723" s="22"/>
      <c r="D723" s="4"/>
      <c r="E723" s="4"/>
      <c r="F723" s="4"/>
      <c r="G723" s="4"/>
    </row>
    <row r="724" spans="1:7" x14ac:dyDescent="0.3">
      <c r="A724" s="22"/>
      <c r="D724" s="4"/>
      <c r="E724" s="4"/>
      <c r="F724" s="4"/>
      <c r="G724" s="4"/>
    </row>
    <row r="725" spans="1:7" x14ac:dyDescent="0.3">
      <c r="A725" s="23"/>
      <c r="D725" s="4"/>
      <c r="E725" s="4"/>
      <c r="F725" s="4"/>
      <c r="G725" s="4"/>
    </row>
    <row r="726" spans="1:7" x14ac:dyDescent="0.3">
      <c r="A726" s="22"/>
      <c r="D726" s="4"/>
      <c r="E726" s="4"/>
      <c r="F726" s="4"/>
      <c r="G726" s="4"/>
    </row>
    <row r="727" spans="1:7" x14ac:dyDescent="0.3">
      <c r="A727" s="22"/>
      <c r="D727" s="4"/>
      <c r="E727" s="4"/>
      <c r="F727" s="4"/>
      <c r="G727" s="4"/>
    </row>
    <row r="728" spans="1:7" x14ac:dyDescent="0.3">
      <c r="A728" s="22"/>
      <c r="D728" s="4"/>
      <c r="E728" s="4"/>
      <c r="F728" s="4"/>
      <c r="G728" s="4"/>
    </row>
    <row r="729" spans="1:7" x14ac:dyDescent="0.3">
      <c r="A729" s="23"/>
      <c r="D729" s="4"/>
      <c r="E729" s="4"/>
      <c r="F729" s="4"/>
      <c r="G729" s="4"/>
    </row>
    <row r="730" spans="1:7" x14ac:dyDescent="0.3">
      <c r="A730" s="22"/>
      <c r="D730" s="4"/>
      <c r="E730" s="4"/>
      <c r="F730" s="4"/>
      <c r="G730" s="4"/>
    </row>
    <row r="731" spans="1:7" x14ac:dyDescent="0.3">
      <c r="A731" s="22"/>
      <c r="D731" s="4"/>
      <c r="E731" s="4"/>
      <c r="F731" s="4"/>
      <c r="G731" s="4"/>
    </row>
    <row r="732" spans="1:7" x14ac:dyDescent="0.3">
      <c r="A732" s="22"/>
      <c r="D732" s="4"/>
      <c r="E732" s="4"/>
      <c r="F732" s="4"/>
      <c r="G732" s="4"/>
    </row>
    <row r="733" spans="1:7" x14ac:dyDescent="0.3">
      <c r="A733" s="23"/>
      <c r="D733" s="4"/>
      <c r="E733" s="4"/>
      <c r="F733" s="4"/>
      <c r="G733" s="4"/>
    </row>
    <row r="734" spans="1:7" x14ac:dyDescent="0.3">
      <c r="A734" s="22"/>
      <c r="D734" s="4"/>
      <c r="E734" s="4"/>
      <c r="F734" s="4"/>
      <c r="G734" s="4"/>
    </row>
    <row r="735" spans="1:7" x14ac:dyDescent="0.3">
      <c r="A735" s="22"/>
      <c r="D735" s="4"/>
      <c r="E735" s="4"/>
      <c r="F735" s="4"/>
      <c r="G735" s="4"/>
    </row>
    <row r="736" spans="1:7" x14ac:dyDescent="0.3">
      <c r="A736" s="22"/>
      <c r="D736" s="4"/>
      <c r="E736" s="4"/>
      <c r="F736" s="4"/>
      <c r="G736" s="4"/>
    </row>
    <row r="737" spans="1:7" x14ac:dyDescent="0.3">
      <c r="A737" s="23"/>
      <c r="D737" s="4"/>
      <c r="E737" s="4"/>
      <c r="F737" s="4"/>
      <c r="G737" s="4"/>
    </row>
    <row r="738" spans="1:7" x14ac:dyDescent="0.3">
      <c r="A738" s="22"/>
      <c r="D738" s="4"/>
      <c r="E738" s="4"/>
      <c r="F738" s="4"/>
      <c r="G738" s="4"/>
    </row>
    <row r="739" spans="1:7" x14ac:dyDescent="0.3">
      <c r="A739" s="22"/>
      <c r="D739" s="4"/>
      <c r="E739" s="4"/>
      <c r="F739" s="4"/>
      <c r="G739" s="4"/>
    </row>
    <row r="740" spans="1:7" x14ac:dyDescent="0.3">
      <c r="A740" s="22"/>
      <c r="D740" s="4"/>
      <c r="E740" s="4"/>
      <c r="F740" s="4"/>
      <c r="G740" s="4"/>
    </row>
    <row r="741" spans="1:7" x14ac:dyDescent="0.3">
      <c r="A741" s="23"/>
      <c r="D741" s="4"/>
      <c r="E741" s="4"/>
      <c r="F741" s="4"/>
      <c r="G741" s="4"/>
    </row>
    <row r="742" spans="1:7" x14ac:dyDescent="0.3">
      <c r="A742" s="22"/>
      <c r="D742" s="4"/>
      <c r="E742" s="4"/>
      <c r="F742" s="4"/>
      <c r="G742" s="4"/>
    </row>
    <row r="743" spans="1:7" x14ac:dyDescent="0.3">
      <c r="A743" s="22"/>
      <c r="D743" s="4"/>
      <c r="E743" s="4"/>
      <c r="F743" s="4"/>
      <c r="G743" s="4"/>
    </row>
    <row r="744" spans="1:7" x14ac:dyDescent="0.3">
      <c r="A744" s="22"/>
      <c r="D744" s="4"/>
      <c r="E744" s="4"/>
      <c r="F744" s="4"/>
      <c r="G744" s="4"/>
    </row>
    <row r="745" spans="1:7" x14ac:dyDescent="0.3">
      <c r="A745" s="23"/>
      <c r="D745" s="4"/>
      <c r="E745" s="4"/>
      <c r="F745" s="4"/>
      <c r="G745" s="4"/>
    </row>
    <row r="746" spans="1:7" x14ac:dyDescent="0.3">
      <c r="A746" s="22"/>
      <c r="D746" s="4"/>
      <c r="E746" s="4"/>
      <c r="F746" s="4"/>
      <c r="G746" s="4"/>
    </row>
    <row r="747" spans="1:7" x14ac:dyDescent="0.3">
      <c r="A747" s="22"/>
      <c r="D747" s="4"/>
      <c r="E747" s="4"/>
      <c r="F747" s="4"/>
      <c r="G747" s="4"/>
    </row>
    <row r="748" spans="1:7" x14ac:dyDescent="0.3">
      <c r="A748" s="22"/>
      <c r="D748" s="4"/>
      <c r="E748" s="4"/>
      <c r="F748" s="4"/>
      <c r="G748" s="4"/>
    </row>
    <row r="749" spans="1:7" x14ac:dyDescent="0.3">
      <c r="A749" s="23"/>
      <c r="D749" s="4"/>
      <c r="E749" s="4"/>
      <c r="F749" s="4"/>
      <c r="G749" s="4"/>
    </row>
    <row r="750" spans="1:7" x14ac:dyDescent="0.3">
      <c r="A750" s="22"/>
      <c r="D750" s="4"/>
      <c r="E750" s="4"/>
      <c r="F750" s="4"/>
      <c r="G750" s="4"/>
    </row>
    <row r="751" spans="1:7" x14ac:dyDescent="0.3">
      <c r="A751" s="22"/>
      <c r="D751" s="4"/>
      <c r="E751" s="4"/>
      <c r="F751" s="4"/>
      <c r="G751" s="4"/>
    </row>
    <row r="752" spans="1:7" x14ac:dyDescent="0.3">
      <c r="A752" s="22"/>
      <c r="D752" s="4"/>
      <c r="E752" s="4"/>
      <c r="F752" s="4"/>
      <c r="G752" s="4"/>
    </row>
    <row r="753" spans="1:7" x14ac:dyDescent="0.3">
      <c r="A753" s="23"/>
      <c r="D753" s="4"/>
      <c r="E753" s="4"/>
      <c r="F753" s="4"/>
      <c r="G753" s="4"/>
    </row>
    <row r="754" spans="1:7" x14ac:dyDescent="0.3">
      <c r="A754" s="22"/>
      <c r="D754" s="4"/>
      <c r="E754" s="4"/>
      <c r="F754" s="4"/>
      <c r="G754" s="4"/>
    </row>
    <row r="755" spans="1:7" x14ac:dyDescent="0.3">
      <c r="A755" s="22"/>
      <c r="D755" s="4"/>
      <c r="E755" s="4"/>
      <c r="F755" s="4"/>
      <c r="G755" s="4"/>
    </row>
    <row r="756" spans="1:7" x14ac:dyDescent="0.3">
      <c r="A756" s="22"/>
      <c r="D756" s="4"/>
      <c r="E756" s="4"/>
      <c r="F756" s="4"/>
      <c r="G756" s="4"/>
    </row>
    <row r="757" spans="1:7" x14ac:dyDescent="0.3">
      <c r="A757" s="23"/>
      <c r="D757" s="4"/>
      <c r="E757" s="4"/>
      <c r="F757" s="4"/>
      <c r="G757" s="4"/>
    </row>
    <row r="758" spans="1:7" x14ac:dyDescent="0.3">
      <c r="A758" s="22"/>
      <c r="D758" s="4"/>
      <c r="E758" s="4"/>
      <c r="F758" s="4"/>
      <c r="G758" s="4"/>
    </row>
    <row r="759" spans="1:7" x14ac:dyDescent="0.3">
      <c r="A759" s="22"/>
      <c r="D759" s="4"/>
      <c r="E759" s="4"/>
      <c r="F759" s="4"/>
      <c r="G759" s="4"/>
    </row>
    <row r="760" spans="1:7" x14ac:dyDescent="0.3">
      <c r="A760" s="22"/>
      <c r="D760" s="4"/>
      <c r="E760" s="4"/>
      <c r="F760" s="4"/>
      <c r="G760" s="4"/>
    </row>
    <row r="761" spans="1:7" x14ac:dyDescent="0.3">
      <c r="A761" s="23"/>
      <c r="D761" s="4"/>
      <c r="E761" s="4"/>
      <c r="F761" s="4"/>
      <c r="G761" s="4"/>
    </row>
    <row r="762" spans="1:7" x14ac:dyDescent="0.3">
      <c r="A762" s="22"/>
      <c r="D762" s="4"/>
      <c r="E762" s="4"/>
      <c r="F762" s="4"/>
      <c r="G762" s="4"/>
    </row>
    <row r="763" spans="1:7" x14ac:dyDescent="0.3">
      <c r="A763" s="22"/>
      <c r="D763" s="4"/>
      <c r="E763" s="4"/>
      <c r="F763" s="4"/>
      <c r="G763" s="4"/>
    </row>
    <row r="764" spans="1:7" x14ac:dyDescent="0.3">
      <c r="A764" s="22"/>
      <c r="D764" s="4"/>
      <c r="E764" s="4"/>
      <c r="F764" s="4"/>
      <c r="G764" s="4"/>
    </row>
    <row r="765" spans="1:7" x14ac:dyDescent="0.3">
      <c r="A765" s="23"/>
      <c r="D765" s="4"/>
      <c r="E765" s="4"/>
      <c r="F765" s="4"/>
      <c r="G765" s="4"/>
    </row>
    <row r="766" spans="1:7" x14ac:dyDescent="0.3">
      <c r="A766" s="22"/>
      <c r="D766" s="4"/>
      <c r="E766" s="4"/>
      <c r="F766" s="4"/>
      <c r="G766" s="4"/>
    </row>
    <row r="767" spans="1:7" x14ac:dyDescent="0.3">
      <c r="A767" s="22"/>
      <c r="D767" s="4"/>
      <c r="E767" s="4"/>
      <c r="F767" s="4"/>
      <c r="G767" s="4"/>
    </row>
    <row r="768" spans="1:7" x14ac:dyDescent="0.3">
      <c r="A768" s="22"/>
      <c r="D768" s="4"/>
      <c r="E768" s="4"/>
      <c r="F768" s="4"/>
      <c r="G768" s="4"/>
    </row>
    <row r="769" spans="1:7" x14ac:dyDescent="0.3">
      <c r="A769" s="23"/>
      <c r="D769" s="4"/>
      <c r="E769" s="4"/>
      <c r="F769" s="4"/>
      <c r="G769" s="4"/>
    </row>
    <row r="770" spans="1:7" x14ac:dyDescent="0.3">
      <c r="A770" s="22"/>
      <c r="D770" s="4"/>
      <c r="E770" s="4"/>
      <c r="F770" s="4"/>
      <c r="G770" s="4"/>
    </row>
    <row r="771" spans="1:7" x14ac:dyDescent="0.3">
      <c r="A771" s="22"/>
      <c r="D771" s="4"/>
      <c r="E771" s="4"/>
      <c r="F771" s="4"/>
      <c r="G771" s="4"/>
    </row>
    <row r="772" spans="1:7" x14ac:dyDescent="0.3">
      <c r="A772" s="22"/>
      <c r="D772" s="4"/>
      <c r="E772" s="4"/>
      <c r="F772" s="4"/>
      <c r="G772" s="4"/>
    </row>
    <row r="773" spans="1:7" x14ac:dyDescent="0.3">
      <c r="A773" s="23"/>
      <c r="D773" s="4"/>
      <c r="E773" s="4"/>
      <c r="F773" s="4"/>
      <c r="G773" s="4"/>
    </row>
    <row r="774" spans="1:7" x14ac:dyDescent="0.3">
      <c r="A774" s="22"/>
      <c r="D774" s="4"/>
      <c r="E774" s="4"/>
      <c r="F774" s="4"/>
      <c r="G774" s="4"/>
    </row>
    <row r="775" spans="1:7" x14ac:dyDescent="0.3">
      <c r="A775" s="22"/>
      <c r="D775" s="4"/>
      <c r="E775" s="4"/>
      <c r="F775" s="4"/>
      <c r="G775" s="4"/>
    </row>
    <row r="776" spans="1:7" x14ac:dyDescent="0.3">
      <c r="A776" s="22"/>
      <c r="D776" s="4"/>
      <c r="E776" s="4"/>
      <c r="F776" s="4"/>
      <c r="G776" s="4"/>
    </row>
    <row r="777" spans="1:7" x14ac:dyDescent="0.3">
      <c r="A777" s="23"/>
      <c r="D777" s="4"/>
      <c r="E777" s="4"/>
      <c r="F777" s="4"/>
      <c r="G777" s="4"/>
    </row>
    <row r="778" spans="1:7" x14ac:dyDescent="0.3">
      <c r="A778" s="22"/>
      <c r="D778" s="4"/>
      <c r="E778" s="4"/>
      <c r="F778" s="4"/>
      <c r="G778" s="4"/>
    </row>
    <row r="779" spans="1:7" x14ac:dyDescent="0.3">
      <c r="A779" s="22"/>
      <c r="D779" s="4"/>
      <c r="E779" s="4"/>
      <c r="F779" s="4"/>
      <c r="G779" s="4"/>
    </row>
    <row r="780" spans="1:7" x14ac:dyDescent="0.3">
      <c r="A780" s="22"/>
      <c r="D780" s="4"/>
      <c r="E780" s="4"/>
      <c r="F780" s="4"/>
      <c r="G780" s="4"/>
    </row>
    <row r="781" spans="1:7" x14ac:dyDescent="0.3">
      <c r="A781" s="23"/>
      <c r="D781" s="4"/>
      <c r="E781" s="4"/>
      <c r="F781" s="4"/>
      <c r="G781" s="4"/>
    </row>
    <row r="782" spans="1:7" x14ac:dyDescent="0.3">
      <c r="A782" s="22"/>
      <c r="D782" s="4"/>
      <c r="E782" s="4"/>
      <c r="F782" s="4"/>
      <c r="G782" s="4"/>
    </row>
    <row r="783" spans="1:7" x14ac:dyDescent="0.3">
      <c r="A783" s="22"/>
      <c r="D783" s="4"/>
      <c r="E783" s="4"/>
      <c r="F783" s="4"/>
      <c r="G783" s="4"/>
    </row>
    <row r="784" spans="1:7" x14ac:dyDescent="0.3">
      <c r="A784" s="22"/>
      <c r="D784" s="4"/>
      <c r="E784" s="4"/>
      <c r="F784" s="4"/>
      <c r="G784" s="4"/>
    </row>
    <row r="785" spans="1:7" x14ac:dyDescent="0.3">
      <c r="A785" s="23"/>
      <c r="D785" s="4"/>
      <c r="E785" s="4"/>
      <c r="F785" s="4"/>
      <c r="G785" s="4"/>
    </row>
    <row r="786" spans="1:7" x14ac:dyDescent="0.3">
      <c r="A786" s="22"/>
      <c r="D786" s="4"/>
      <c r="E786" s="4"/>
      <c r="F786" s="4"/>
      <c r="G786" s="4"/>
    </row>
    <row r="787" spans="1:7" x14ac:dyDescent="0.3">
      <c r="A787" s="22"/>
      <c r="D787" s="4"/>
      <c r="E787" s="4"/>
      <c r="F787" s="4"/>
      <c r="G787" s="4"/>
    </row>
    <row r="788" spans="1:7" x14ac:dyDescent="0.3">
      <c r="A788" s="22"/>
      <c r="D788" s="4"/>
      <c r="E788" s="4"/>
      <c r="F788" s="4"/>
      <c r="G788" s="4"/>
    </row>
    <row r="789" spans="1:7" x14ac:dyDescent="0.3">
      <c r="A789" s="23"/>
      <c r="D789" s="4"/>
      <c r="E789" s="4"/>
      <c r="F789" s="4"/>
      <c r="G789" s="4"/>
    </row>
    <row r="790" spans="1:7" x14ac:dyDescent="0.3">
      <c r="A790" s="22"/>
      <c r="D790" s="4"/>
      <c r="E790" s="4"/>
      <c r="F790" s="4"/>
      <c r="G790" s="4"/>
    </row>
    <row r="791" spans="1:7" x14ac:dyDescent="0.3">
      <c r="A791" s="22"/>
      <c r="D791" s="4"/>
      <c r="E791" s="4"/>
      <c r="F791" s="4"/>
      <c r="G791" s="4"/>
    </row>
    <row r="792" spans="1:7" x14ac:dyDescent="0.3">
      <c r="A792" s="22"/>
      <c r="D792" s="4"/>
      <c r="E792" s="4"/>
      <c r="F792" s="4"/>
      <c r="G792" s="4"/>
    </row>
    <row r="793" spans="1:7" x14ac:dyDescent="0.3">
      <c r="A793" s="23"/>
      <c r="D793" s="4"/>
      <c r="E793" s="4"/>
      <c r="F793" s="4"/>
      <c r="G793" s="4"/>
    </row>
    <row r="794" spans="1:7" x14ac:dyDescent="0.3">
      <c r="A794" s="22"/>
      <c r="D794" s="4"/>
      <c r="E794" s="4"/>
      <c r="F794" s="4"/>
      <c r="G794" s="4"/>
    </row>
    <row r="795" spans="1:7" x14ac:dyDescent="0.3">
      <c r="A795" s="22"/>
      <c r="D795" s="4"/>
      <c r="E795" s="4"/>
      <c r="F795" s="4"/>
      <c r="G795" s="4"/>
    </row>
    <row r="796" spans="1:7" x14ac:dyDescent="0.3">
      <c r="A796" s="22"/>
      <c r="D796" s="4"/>
      <c r="E796" s="4"/>
      <c r="F796" s="4"/>
      <c r="G796" s="4"/>
    </row>
    <row r="797" spans="1:7" x14ac:dyDescent="0.3">
      <c r="A797" s="23"/>
      <c r="D797" s="4"/>
      <c r="E797" s="4"/>
      <c r="F797" s="4"/>
      <c r="G797" s="4"/>
    </row>
    <row r="798" spans="1:7" x14ac:dyDescent="0.3">
      <c r="A798" s="22"/>
      <c r="D798" s="4"/>
      <c r="E798" s="4"/>
      <c r="F798" s="4"/>
      <c r="G798" s="4"/>
    </row>
    <row r="799" spans="1:7" x14ac:dyDescent="0.3">
      <c r="A799" s="22"/>
      <c r="D799" s="4"/>
      <c r="E799" s="4"/>
      <c r="F799" s="4"/>
      <c r="G799" s="4"/>
    </row>
    <row r="800" spans="1:7" x14ac:dyDescent="0.3">
      <c r="A800" s="22"/>
      <c r="D800" s="4"/>
      <c r="E800" s="4"/>
      <c r="F800" s="4"/>
      <c r="G800" s="4"/>
    </row>
    <row r="801" spans="1:7" x14ac:dyDescent="0.3">
      <c r="A801" s="23"/>
      <c r="D801" s="4"/>
      <c r="E801" s="4"/>
      <c r="F801" s="4"/>
      <c r="G801" s="4"/>
    </row>
    <row r="802" spans="1:7" x14ac:dyDescent="0.3">
      <c r="A802" s="22"/>
      <c r="D802" s="4"/>
      <c r="E802" s="4"/>
      <c r="F802" s="4"/>
      <c r="G802" s="4"/>
    </row>
    <row r="803" spans="1:7" x14ac:dyDescent="0.3">
      <c r="A803" s="22"/>
      <c r="D803" s="4"/>
      <c r="E803" s="4"/>
      <c r="F803" s="4"/>
      <c r="G803" s="4"/>
    </row>
    <row r="804" spans="1:7" x14ac:dyDescent="0.3">
      <c r="A804" s="22"/>
      <c r="D804" s="4"/>
      <c r="E804" s="4"/>
      <c r="F804" s="4"/>
      <c r="G804" s="4"/>
    </row>
    <row r="805" spans="1:7" x14ac:dyDescent="0.3">
      <c r="A805" s="23"/>
      <c r="D805" s="4"/>
      <c r="E805" s="4"/>
      <c r="F805" s="4"/>
      <c r="G805" s="4"/>
    </row>
    <row r="806" spans="1:7" x14ac:dyDescent="0.3">
      <c r="A806" s="22"/>
      <c r="D806" s="4"/>
      <c r="E806" s="4"/>
      <c r="F806" s="4"/>
      <c r="G806" s="4"/>
    </row>
    <row r="807" spans="1:7" x14ac:dyDescent="0.3">
      <c r="A807" s="22"/>
      <c r="D807" s="4"/>
      <c r="E807" s="4"/>
      <c r="F807" s="4"/>
      <c r="G807" s="4"/>
    </row>
    <row r="808" spans="1:7" x14ac:dyDescent="0.3">
      <c r="A808" s="22"/>
      <c r="D808" s="4"/>
      <c r="E808" s="4"/>
      <c r="F808" s="4"/>
      <c r="G808" s="4"/>
    </row>
    <row r="809" spans="1:7" x14ac:dyDescent="0.3">
      <c r="A809" s="23"/>
      <c r="D809" s="4"/>
      <c r="E809" s="4"/>
      <c r="F809" s="4"/>
      <c r="G809" s="4"/>
    </row>
    <row r="810" spans="1:7" x14ac:dyDescent="0.3">
      <c r="A810" s="22"/>
      <c r="D810" s="4"/>
      <c r="E810" s="4"/>
      <c r="F810" s="4"/>
      <c r="G810" s="4"/>
    </row>
    <row r="811" spans="1:7" x14ac:dyDescent="0.3">
      <c r="A811" s="22"/>
      <c r="D811" s="4"/>
      <c r="E811" s="4"/>
      <c r="F811" s="4"/>
      <c r="G811" s="4"/>
    </row>
    <row r="812" spans="1:7" x14ac:dyDescent="0.3">
      <c r="A812" s="22"/>
      <c r="D812" s="4"/>
      <c r="E812" s="4"/>
      <c r="F812" s="4"/>
      <c r="G812" s="4"/>
    </row>
    <row r="813" spans="1:7" x14ac:dyDescent="0.3">
      <c r="A813" s="23"/>
      <c r="D813" s="4"/>
      <c r="E813" s="4"/>
      <c r="F813" s="4"/>
      <c r="G813" s="4"/>
    </row>
    <row r="814" spans="1:7" x14ac:dyDescent="0.3">
      <c r="A814" s="22"/>
      <c r="D814" s="4"/>
      <c r="E814" s="4"/>
      <c r="F814" s="4"/>
      <c r="G814" s="4"/>
    </row>
    <row r="815" spans="1:7" x14ac:dyDescent="0.3">
      <c r="A815" s="22"/>
      <c r="D815" s="4"/>
      <c r="E815" s="4"/>
      <c r="F815" s="4"/>
      <c r="G815" s="4"/>
    </row>
    <row r="816" spans="1:7" x14ac:dyDescent="0.3">
      <c r="A816" s="22"/>
      <c r="D816" s="4"/>
      <c r="E816" s="4"/>
      <c r="F816" s="4"/>
      <c r="G816" s="4"/>
    </row>
    <row r="817" spans="1:7" x14ac:dyDescent="0.3">
      <c r="A817" s="23"/>
      <c r="D817" s="4"/>
      <c r="E817" s="4"/>
      <c r="F817" s="4"/>
      <c r="G817" s="4"/>
    </row>
    <row r="818" spans="1:7" x14ac:dyDescent="0.3">
      <c r="A818" s="22"/>
      <c r="D818" s="4"/>
      <c r="E818" s="4"/>
      <c r="F818" s="4"/>
      <c r="G818" s="4"/>
    </row>
    <row r="819" spans="1:7" x14ac:dyDescent="0.3">
      <c r="A819" s="22"/>
      <c r="D819" s="4"/>
      <c r="E819" s="4"/>
      <c r="F819" s="4"/>
      <c r="G819" s="4"/>
    </row>
    <row r="820" spans="1:7" x14ac:dyDescent="0.3">
      <c r="A820" s="22"/>
      <c r="D820" s="4"/>
      <c r="E820" s="4"/>
      <c r="F820" s="4"/>
      <c r="G820" s="4"/>
    </row>
    <row r="821" spans="1:7" x14ac:dyDescent="0.3">
      <c r="A821" s="23"/>
      <c r="D821" s="4"/>
      <c r="E821" s="4"/>
      <c r="F821" s="4"/>
      <c r="G821" s="4"/>
    </row>
    <row r="822" spans="1:7" x14ac:dyDescent="0.3">
      <c r="A822" s="22"/>
      <c r="D822" s="4"/>
      <c r="E822" s="4"/>
      <c r="F822" s="4"/>
      <c r="G822" s="4"/>
    </row>
    <row r="823" spans="1:7" x14ac:dyDescent="0.3">
      <c r="A823" s="22"/>
      <c r="D823" s="4"/>
      <c r="E823" s="4"/>
      <c r="F823" s="4"/>
      <c r="G823" s="4"/>
    </row>
    <row r="824" spans="1:7" x14ac:dyDescent="0.3">
      <c r="A824" s="22"/>
      <c r="D824" s="4"/>
      <c r="E824" s="4"/>
      <c r="F824" s="4"/>
      <c r="G824" s="4"/>
    </row>
    <row r="825" spans="1:7" x14ac:dyDescent="0.3">
      <c r="A825" s="23"/>
      <c r="D825" s="4"/>
      <c r="E825" s="4"/>
      <c r="F825" s="4"/>
      <c r="G825" s="4"/>
    </row>
    <row r="826" spans="1:7" x14ac:dyDescent="0.3">
      <c r="A826" s="22"/>
      <c r="D826" s="4"/>
      <c r="E826" s="4"/>
      <c r="F826" s="4"/>
      <c r="G826" s="4"/>
    </row>
    <row r="827" spans="1:7" x14ac:dyDescent="0.3">
      <c r="A827" s="22"/>
      <c r="D827" s="4"/>
      <c r="E827" s="4"/>
      <c r="F827" s="4"/>
      <c r="G827" s="4"/>
    </row>
    <row r="828" spans="1:7" x14ac:dyDescent="0.3">
      <c r="A828" s="22"/>
      <c r="D828" s="4"/>
      <c r="E828" s="4"/>
      <c r="F828" s="4"/>
      <c r="G828" s="4"/>
    </row>
    <row r="829" spans="1:7" x14ac:dyDescent="0.3">
      <c r="A829" s="23"/>
      <c r="D829" s="4"/>
      <c r="E829" s="4"/>
      <c r="F829" s="4"/>
      <c r="G829" s="4"/>
    </row>
    <row r="830" spans="1:7" x14ac:dyDescent="0.3">
      <c r="A830" s="22"/>
      <c r="D830" s="4"/>
      <c r="E830" s="4"/>
      <c r="F830" s="4"/>
      <c r="G830" s="4"/>
    </row>
    <row r="831" spans="1:7" x14ac:dyDescent="0.3">
      <c r="A831" s="22"/>
      <c r="D831" s="4"/>
      <c r="E831" s="4"/>
      <c r="F831" s="4"/>
      <c r="G831" s="4"/>
    </row>
    <row r="832" spans="1:7" x14ac:dyDescent="0.3">
      <c r="A832" s="22"/>
      <c r="D832" s="4"/>
      <c r="E832" s="4"/>
      <c r="F832" s="4"/>
      <c r="G832" s="4"/>
    </row>
    <row r="833" spans="1:7" x14ac:dyDescent="0.3">
      <c r="A833" s="23"/>
      <c r="D833" s="4"/>
      <c r="E833" s="4"/>
      <c r="F833" s="4"/>
      <c r="G833" s="4"/>
    </row>
    <row r="834" spans="1:7" x14ac:dyDescent="0.3">
      <c r="A834" s="22"/>
      <c r="D834" s="4"/>
      <c r="E834" s="4"/>
      <c r="F834" s="4"/>
      <c r="G834" s="4"/>
    </row>
    <row r="835" spans="1:7" x14ac:dyDescent="0.3">
      <c r="A835" s="22"/>
      <c r="D835" s="4"/>
      <c r="E835" s="4"/>
      <c r="F835" s="4"/>
      <c r="G835" s="4"/>
    </row>
    <row r="836" spans="1:7" x14ac:dyDescent="0.3">
      <c r="A836" s="22"/>
      <c r="D836" s="4"/>
      <c r="E836" s="4"/>
      <c r="F836" s="4"/>
      <c r="G836" s="4"/>
    </row>
    <row r="837" spans="1:7" x14ac:dyDescent="0.3">
      <c r="A837" s="23"/>
      <c r="D837" s="4"/>
      <c r="E837" s="4"/>
      <c r="F837" s="4"/>
      <c r="G837" s="4"/>
    </row>
    <row r="838" spans="1:7" x14ac:dyDescent="0.3">
      <c r="A838" s="22"/>
      <c r="D838" s="4"/>
      <c r="E838" s="4"/>
      <c r="F838" s="4"/>
      <c r="G838" s="4"/>
    </row>
    <row r="839" spans="1:7" x14ac:dyDescent="0.3">
      <c r="A839" s="22"/>
      <c r="D839" s="4"/>
      <c r="E839" s="4"/>
      <c r="F839" s="4"/>
      <c r="G839" s="4"/>
    </row>
    <row r="840" spans="1:7" x14ac:dyDescent="0.3">
      <c r="A840" s="22"/>
      <c r="D840" s="4"/>
      <c r="E840" s="4"/>
      <c r="F840" s="4"/>
      <c r="G840" s="4"/>
    </row>
    <row r="841" spans="1:7" x14ac:dyDescent="0.3">
      <c r="A841" s="23"/>
      <c r="D841" s="4"/>
      <c r="E841" s="4"/>
      <c r="F841" s="4"/>
      <c r="G841" s="4"/>
    </row>
    <row r="842" spans="1:7" x14ac:dyDescent="0.3">
      <c r="A842" s="22"/>
      <c r="D842" s="4"/>
      <c r="E842" s="4"/>
      <c r="F842" s="4"/>
      <c r="G842" s="4"/>
    </row>
    <row r="843" spans="1:7" x14ac:dyDescent="0.3">
      <c r="A843" s="22"/>
      <c r="D843" s="4"/>
      <c r="E843" s="4"/>
      <c r="F843" s="4"/>
      <c r="G843" s="4"/>
    </row>
    <row r="844" spans="1:7" x14ac:dyDescent="0.3">
      <c r="A844" s="22"/>
      <c r="D844" s="4"/>
      <c r="E844" s="4"/>
      <c r="F844" s="4"/>
      <c r="G844" s="4"/>
    </row>
    <row r="845" spans="1:7" x14ac:dyDescent="0.3">
      <c r="A845" s="23"/>
      <c r="D845" s="4"/>
      <c r="E845" s="4"/>
      <c r="F845" s="4"/>
      <c r="G845" s="4"/>
    </row>
    <row r="846" spans="1:7" x14ac:dyDescent="0.3">
      <c r="A846" s="22"/>
      <c r="D846" s="4"/>
      <c r="E846" s="4"/>
      <c r="F846" s="4"/>
      <c r="G846" s="4"/>
    </row>
    <row r="847" spans="1:7" x14ac:dyDescent="0.3">
      <c r="A847" s="22"/>
      <c r="D847" s="4"/>
      <c r="E847" s="4"/>
      <c r="F847" s="4"/>
      <c r="G847" s="4"/>
    </row>
    <row r="848" spans="1:7" x14ac:dyDescent="0.3">
      <c r="A848" s="22"/>
      <c r="D848" s="4"/>
      <c r="E848" s="4"/>
      <c r="F848" s="4"/>
      <c r="G848" s="4"/>
    </row>
    <row r="849" spans="1:7" x14ac:dyDescent="0.3">
      <c r="A849" s="23"/>
      <c r="D849" s="4"/>
      <c r="E849" s="4"/>
      <c r="F849" s="4"/>
      <c r="G849" s="4"/>
    </row>
    <row r="850" spans="1:7" x14ac:dyDescent="0.3">
      <c r="A850" s="22"/>
      <c r="D850" s="4"/>
      <c r="E850" s="4"/>
      <c r="F850" s="4"/>
      <c r="G850" s="4"/>
    </row>
    <row r="851" spans="1:7" x14ac:dyDescent="0.3">
      <c r="A851" s="22"/>
      <c r="D851" s="4"/>
      <c r="E851" s="4"/>
      <c r="F851" s="4"/>
      <c r="G851" s="4"/>
    </row>
    <row r="852" spans="1:7" x14ac:dyDescent="0.3">
      <c r="A852" s="22"/>
      <c r="D852" s="4"/>
      <c r="E852" s="4"/>
      <c r="F852" s="4"/>
      <c r="G852" s="4"/>
    </row>
    <row r="853" spans="1:7" x14ac:dyDescent="0.3">
      <c r="A853" s="23"/>
      <c r="D853" s="4"/>
      <c r="E853" s="4"/>
      <c r="F853" s="4"/>
      <c r="G853" s="4"/>
    </row>
    <row r="854" spans="1:7" x14ac:dyDescent="0.3">
      <c r="A854" s="22"/>
      <c r="D854" s="4"/>
      <c r="E854" s="4"/>
      <c r="F854" s="4"/>
      <c r="G854" s="4"/>
    </row>
    <row r="855" spans="1:7" x14ac:dyDescent="0.3">
      <c r="A855" s="22"/>
      <c r="D855" s="4"/>
      <c r="E855" s="4"/>
      <c r="F855" s="4"/>
      <c r="G855" s="4"/>
    </row>
    <row r="856" spans="1:7" x14ac:dyDescent="0.3">
      <c r="A856" s="22"/>
      <c r="D856" s="4"/>
      <c r="E856" s="4"/>
      <c r="F856" s="4"/>
      <c r="G856" s="4"/>
    </row>
    <row r="857" spans="1:7" x14ac:dyDescent="0.3">
      <c r="A857" s="23"/>
      <c r="D857" s="4"/>
      <c r="E857" s="4"/>
      <c r="F857" s="4"/>
      <c r="G857" s="4"/>
    </row>
    <row r="858" spans="1:7" x14ac:dyDescent="0.3">
      <c r="A858" s="22"/>
      <c r="D858" s="4"/>
      <c r="E858" s="4"/>
      <c r="F858" s="4"/>
      <c r="G858" s="4"/>
    </row>
    <row r="859" spans="1:7" x14ac:dyDescent="0.3">
      <c r="A859" s="22"/>
      <c r="D859" s="4"/>
      <c r="E859" s="4"/>
      <c r="F859" s="4"/>
      <c r="G859" s="4"/>
    </row>
    <row r="860" spans="1:7" x14ac:dyDescent="0.3">
      <c r="A860" s="22"/>
      <c r="D860" s="4"/>
      <c r="E860" s="4"/>
      <c r="F860" s="4"/>
      <c r="G860" s="4"/>
    </row>
    <row r="861" spans="1:7" x14ac:dyDescent="0.3">
      <c r="A861" s="23"/>
      <c r="D861" s="4"/>
      <c r="E861" s="4"/>
      <c r="F861" s="4"/>
      <c r="G861" s="4"/>
    </row>
    <row r="862" spans="1:7" x14ac:dyDescent="0.3">
      <c r="A862" s="22"/>
      <c r="D862" s="4"/>
      <c r="E862" s="4"/>
      <c r="F862" s="4"/>
      <c r="G862" s="4"/>
    </row>
    <row r="863" spans="1:7" x14ac:dyDescent="0.3">
      <c r="A863" s="22"/>
      <c r="D863" s="4"/>
      <c r="E863" s="4"/>
      <c r="F863" s="4"/>
      <c r="G863" s="4"/>
    </row>
    <row r="864" spans="1:7" x14ac:dyDescent="0.3">
      <c r="A864" s="22"/>
      <c r="D864" s="4"/>
      <c r="E864" s="4"/>
      <c r="F864" s="4"/>
      <c r="G864" s="4"/>
    </row>
    <row r="865" spans="1:7" x14ac:dyDescent="0.3">
      <c r="A865" s="23"/>
      <c r="D865" s="4"/>
      <c r="E865" s="4"/>
      <c r="F865" s="4"/>
      <c r="G865" s="4"/>
    </row>
    <row r="866" spans="1:7" x14ac:dyDescent="0.3">
      <c r="A866" s="22"/>
      <c r="D866" s="4"/>
      <c r="E866" s="4"/>
      <c r="F866" s="4"/>
      <c r="G866" s="4"/>
    </row>
    <row r="867" spans="1:7" x14ac:dyDescent="0.3">
      <c r="A867" s="22"/>
      <c r="D867" s="4"/>
      <c r="E867" s="4"/>
      <c r="F867" s="4"/>
      <c r="G867" s="4"/>
    </row>
    <row r="868" spans="1:7" x14ac:dyDescent="0.3">
      <c r="A868" s="22"/>
      <c r="D868" s="4"/>
      <c r="E868" s="4"/>
      <c r="F868" s="4"/>
      <c r="G868" s="4"/>
    </row>
    <row r="869" spans="1:7" x14ac:dyDescent="0.3">
      <c r="A869" s="23"/>
      <c r="D869" s="4"/>
      <c r="E869" s="4"/>
      <c r="F869" s="4"/>
      <c r="G869" s="4"/>
    </row>
    <row r="870" spans="1:7" x14ac:dyDescent="0.3">
      <c r="A870" s="22"/>
      <c r="D870" s="4"/>
      <c r="E870" s="4"/>
      <c r="F870" s="4"/>
      <c r="G870" s="4"/>
    </row>
    <row r="871" spans="1:7" x14ac:dyDescent="0.3">
      <c r="A871" s="22"/>
      <c r="D871" s="4"/>
      <c r="E871" s="4"/>
      <c r="F871" s="4"/>
      <c r="G871" s="4"/>
    </row>
    <row r="872" spans="1:7" x14ac:dyDescent="0.3">
      <c r="A872" s="22"/>
      <c r="D872" s="4"/>
      <c r="E872" s="4"/>
      <c r="F872" s="4"/>
      <c r="G872" s="4"/>
    </row>
    <row r="873" spans="1:7" x14ac:dyDescent="0.3">
      <c r="A873" s="23"/>
      <c r="D873" s="4"/>
      <c r="E873" s="4"/>
      <c r="F873" s="4"/>
      <c r="G873" s="4"/>
    </row>
    <row r="874" spans="1:7" x14ac:dyDescent="0.3">
      <c r="A874" s="22"/>
      <c r="D874" s="4"/>
      <c r="E874" s="4"/>
      <c r="F874" s="4"/>
      <c r="G874" s="4"/>
    </row>
    <row r="875" spans="1:7" x14ac:dyDescent="0.3">
      <c r="A875" s="22"/>
      <c r="D875" s="4"/>
      <c r="E875" s="4"/>
      <c r="F875" s="4"/>
      <c r="G875" s="4"/>
    </row>
    <row r="876" spans="1:7" x14ac:dyDescent="0.3">
      <c r="A876" s="22"/>
      <c r="D876" s="4"/>
      <c r="E876" s="4"/>
      <c r="F876" s="4"/>
      <c r="G876" s="4"/>
    </row>
    <row r="877" spans="1:7" x14ac:dyDescent="0.3">
      <c r="A877" s="23"/>
      <c r="D877" s="4"/>
      <c r="E877" s="4"/>
      <c r="F877" s="4"/>
      <c r="G877" s="4"/>
    </row>
    <row r="878" spans="1:7" x14ac:dyDescent="0.3">
      <c r="A878" s="22"/>
      <c r="D878" s="4"/>
      <c r="E878" s="4"/>
      <c r="F878" s="4"/>
      <c r="G878" s="4"/>
    </row>
    <row r="879" spans="1:7" x14ac:dyDescent="0.3">
      <c r="A879" s="22"/>
      <c r="D879" s="4"/>
      <c r="E879" s="4"/>
      <c r="F879" s="4"/>
      <c r="G879" s="4"/>
    </row>
    <row r="880" spans="1:7" x14ac:dyDescent="0.3">
      <c r="A880" s="22"/>
      <c r="D880" s="4"/>
      <c r="E880" s="4"/>
      <c r="F880" s="4"/>
      <c r="G880" s="4"/>
    </row>
    <row r="881" spans="1:7" x14ac:dyDescent="0.3">
      <c r="A881" s="23"/>
      <c r="D881" s="4"/>
      <c r="E881" s="4"/>
      <c r="F881" s="4"/>
      <c r="G881" s="4"/>
    </row>
    <row r="882" spans="1:7" x14ac:dyDescent="0.3">
      <c r="A882" s="22"/>
      <c r="D882" s="4"/>
      <c r="E882" s="4"/>
      <c r="F882" s="4"/>
      <c r="G882" s="4"/>
    </row>
    <row r="883" spans="1:7" x14ac:dyDescent="0.3">
      <c r="A883" s="22"/>
      <c r="D883" s="4"/>
      <c r="E883" s="4"/>
      <c r="F883" s="4"/>
      <c r="G883" s="4"/>
    </row>
    <row r="884" spans="1:7" x14ac:dyDescent="0.3">
      <c r="A884" s="22"/>
      <c r="D884" s="4"/>
      <c r="E884" s="4"/>
      <c r="F884" s="4"/>
      <c r="G884" s="4"/>
    </row>
    <row r="885" spans="1:7" x14ac:dyDescent="0.3">
      <c r="A885" s="23"/>
      <c r="D885" s="4"/>
      <c r="E885" s="4"/>
      <c r="F885" s="4"/>
      <c r="G885" s="4"/>
    </row>
    <row r="886" spans="1:7" x14ac:dyDescent="0.3">
      <c r="A886" s="22"/>
      <c r="D886" s="4"/>
      <c r="E886" s="4"/>
      <c r="F886" s="4"/>
      <c r="G886" s="4"/>
    </row>
    <row r="887" spans="1:7" x14ac:dyDescent="0.3">
      <c r="A887" s="22"/>
      <c r="D887" s="4"/>
      <c r="E887" s="4"/>
      <c r="F887" s="4"/>
      <c r="G887" s="4"/>
    </row>
    <row r="888" spans="1:7" x14ac:dyDescent="0.3">
      <c r="A888" s="22"/>
      <c r="D888" s="4"/>
      <c r="E888" s="4"/>
      <c r="F888" s="4"/>
      <c r="G888" s="4"/>
    </row>
    <row r="889" spans="1:7" x14ac:dyDescent="0.3">
      <c r="A889" s="23"/>
      <c r="D889" s="4"/>
      <c r="E889" s="4"/>
      <c r="F889" s="4"/>
      <c r="G889" s="4"/>
    </row>
    <row r="890" spans="1:7" x14ac:dyDescent="0.3">
      <c r="A890" s="22"/>
      <c r="D890" s="4"/>
      <c r="E890" s="4"/>
      <c r="F890" s="4"/>
      <c r="G890" s="4"/>
    </row>
    <row r="891" spans="1:7" x14ac:dyDescent="0.3">
      <c r="A891" s="22"/>
      <c r="D891" s="4"/>
      <c r="E891" s="4"/>
      <c r="F891" s="4"/>
      <c r="G891" s="4"/>
    </row>
    <row r="892" spans="1:7" x14ac:dyDescent="0.3">
      <c r="A892" s="22"/>
      <c r="D892" s="4"/>
      <c r="E892" s="4"/>
      <c r="F892" s="4"/>
      <c r="G892" s="4"/>
    </row>
    <row r="893" spans="1:7" x14ac:dyDescent="0.3">
      <c r="A893" s="24"/>
      <c r="D893" s="4"/>
      <c r="E893" s="4"/>
      <c r="F893" s="4"/>
      <c r="G893" s="4"/>
    </row>
  </sheetData>
  <mergeCells count="3">
    <mergeCell ref="N3:T3"/>
    <mergeCell ref="U3:AA3"/>
    <mergeCell ref="G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opLeftCell="A57" workbookViewId="0">
      <selection activeCell="H67" sqref="H67"/>
    </sheetView>
  </sheetViews>
  <sheetFormatPr defaultRowHeight="14.4" x14ac:dyDescent="0.3"/>
  <cols>
    <col min="2" max="2" width="13.33203125" bestFit="1" customWidth="1"/>
    <col min="3" max="3" width="13.44140625" customWidth="1"/>
    <col min="4" max="4" width="14.44140625" customWidth="1"/>
    <col min="5" max="5" width="5.109375" customWidth="1"/>
    <col min="6" max="6" width="9.109375" customWidth="1"/>
  </cols>
  <sheetData>
    <row r="1" spans="1:8" x14ac:dyDescent="0.3">
      <c r="A1" t="str">
        <f>Summary!A1</f>
        <v>Trinity River Basin</v>
      </c>
    </row>
    <row r="2" spans="1:8" x14ac:dyDescent="0.3">
      <c r="A2">
        <f>Summary!A13</f>
        <v>0</v>
      </c>
    </row>
    <row r="5" spans="1:8" x14ac:dyDescent="0.3">
      <c r="A5" s="65" t="s">
        <v>15</v>
      </c>
      <c r="B5" s="65"/>
      <c r="C5" s="65"/>
      <c r="D5" s="65"/>
    </row>
    <row r="6" spans="1:8" x14ac:dyDescent="0.3">
      <c r="A6" s="61" t="s">
        <v>10</v>
      </c>
      <c r="B6" s="59" t="s">
        <v>12</v>
      </c>
      <c r="C6" s="60"/>
      <c r="D6" s="63" t="s">
        <v>54</v>
      </c>
      <c r="F6" s="56" t="s">
        <v>11</v>
      </c>
      <c r="G6" s="57"/>
      <c r="H6" s="58"/>
    </row>
    <row r="7" spans="1:8" x14ac:dyDescent="0.3">
      <c r="A7" s="62"/>
      <c r="B7" s="14" t="s">
        <v>54</v>
      </c>
      <c r="C7" s="10"/>
      <c r="D7" s="64"/>
      <c r="F7" s="20" t="s">
        <v>0</v>
      </c>
      <c r="G7" s="19" t="s">
        <v>8</v>
      </c>
      <c r="H7" s="18" t="s">
        <v>9</v>
      </c>
    </row>
    <row r="8" spans="1:8" x14ac:dyDescent="0.3">
      <c r="A8">
        <v>1940</v>
      </c>
      <c r="B8" s="3">
        <f>Input!N7</f>
        <v>3984684</v>
      </c>
      <c r="C8" s="3"/>
      <c r="D8" s="15">
        <f>B8</f>
        <v>3984684</v>
      </c>
      <c r="F8" s="2">
        <f>IF($D8&gt;Summary!$B$10,1,"")</f>
        <v>1</v>
      </c>
      <c r="G8" s="2">
        <f>IF(D8&gt;Summary!$H$10,1,"")</f>
        <v>1</v>
      </c>
      <c r="H8" s="2">
        <f>IF(D8&gt;Summary!$N$10,1,"")</f>
        <v>1</v>
      </c>
    </row>
    <row r="9" spans="1:8" x14ac:dyDescent="0.3">
      <c r="A9">
        <v>1941</v>
      </c>
      <c r="B9" s="3">
        <f>Input!N8</f>
        <v>7895412</v>
      </c>
      <c r="C9" s="3"/>
      <c r="D9" s="15">
        <f t="shared" ref="D9:D64" si="0">B9</f>
        <v>7895412</v>
      </c>
      <c r="F9" s="2">
        <f>IF($D9&gt;Summary!$B$10,1,"")</f>
        <v>1</v>
      </c>
      <c r="G9" s="2">
        <f>IF(D9&gt;Summary!$H$10,1,"")</f>
        <v>1</v>
      </c>
      <c r="H9" s="2">
        <f>IF(D9&gt;Summary!$N$10,1,"")</f>
        <v>1</v>
      </c>
    </row>
    <row r="10" spans="1:8" x14ac:dyDescent="0.3">
      <c r="A10">
        <v>1942</v>
      </c>
      <c r="B10" s="3">
        <f>Input!N9</f>
        <v>5726039</v>
      </c>
      <c r="C10" s="3"/>
      <c r="D10" s="15">
        <f t="shared" si="0"/>
        <v>5726039</v>
      </c>
      <c r="F10" s="2">
        <f>IF($D10&gt;Summary!$B$10,1,"")</f>
        <v>1</v>
      </c>
      <c r="G10" s="2">
        <f>IF(D10&gt;Summary!$H$10,1,"")</f>
        <v>1</v>
      </c>
      <c r="H10" s="2">
        <f>IF(D10&gt;Summary!$N$10,1,"")</f>
        <v>1</v>
      </c>
    </row>
    <row r="11" spans="1:8" x14ac:dyDescent="0.3">
      <c r="A11">
        <v>1943</v>
      </c>
      <c r="B11" s="3">
        <f>Input!N10</f>
        <v>1600866</v>
      </c>
      <c r="C11" s="3"/>
      <c r="D11" s="15">
        <f t="shared" si="0"/>
        <v>1600866</v>
      </c>
      <c r="F11" s="2">
        <f>IF($D11&gt;Summary!$B$10,1,"")</f>
        <v>1</v>
      </c>
      <c r="G11" s="2" t="str">
        <f>IF(D11&gt;Summary!$H$10,1,"")</f>
        <v/>
      </c>
      <c r="H11" s="2" t="str">
        <f>IF(D11&gt;Summary!$N$10,1,"")</f>
        <v/>
      </c>
    </row>
    <row r="12" spans="1:8" x14ac:dyDescent="0.3">
      <c r="A12">
        <v>1944</v>
      </c>
      <c r="B12" s="3">
        <f>Input!N11</f>
        <v>4938748</v>
      </c>
      <c r="C12" s="3"/>
      <c r="D12" s="15">
        <f t="shared" si="0"/>
        <v>4938748</v>
      </c>
      <c r="F12" s="2">
        <f>IF($D12&gt;Summary!$B$10,1,"")</f>
        <v>1</v>
      </c>
      <c r="G12" s="2">
        <f>IF(D12&gt;Summary!$H$10,1,"")</f>
        <v>1</v>
      </c>
      <c r="H12" s="2">
        <f>IF(D12&gt;Summary!$N$10,1,"")</f>
        <v>1</v>
      </c>
    </row>
    <row r="13" spans="1:8" x14ac:dyDescent="0.3">
      <c r="A13">
        <v>1945</v>
      </c>
      <c r="B13" s="3">
        <f>Input!N12</f>
        <v>8404846</v>
      </c>
      <c r="C13" s="3"/>
      <c r="D13" s="15">
        <f t="shared" si="0"/>
        <v>8404846</v>
      </c>
      <c r="F13" s="2">
        <f>IF($D13&gt;Summary!$B$10,1,"")</f>
        <v>1</v>
      </c>
      <c r="G13" s="2">
        <f>IF(D13&gt;Summary!$H$10,1,"")</f>
        <v>1</v>
      </c>
      <c r="H13" s="2">
        <f>IF(D13&gt;Summary!$N$10,1,"")</f>
        <v>1</v>
      </c>
    </row>
    <row r="14" spans="1:8" x14ac:dyDescent="0.3">
      <c r="A14">
        <v>1946</v>
      </c>
      <c r="B14" s="3">
        <f>Input!N13</f>
        <v>7107902</v>
      </c>
      <c r="C14" s="3"/>
      <c r="D14" s="15">
        <f t="shared" si="0"/>
        <v>7107902</v>
      </c>
      <c r="F14" s="2">
        <f>IF($D14&gt;Summary!$B$10,1,"")</f>
        <v>1</v>
      </c>
      <c r="G14" s="2">
        <f>IF(D14&gt;Summary!$H$10,1,"")</f>
        <v>1</v>
      </c>
      <c r="H14" s="2">
        <f>IF(D14&gt;Summary!$N$10,1,"")</f>
        <v>1</v>
      </c>
    </row>
    <row r="15" spans="1:8" x14ac:dyDescent="0.3">
      <c r="A15">
        <v>1947</v>
      </c>
      <c r="B15" s="3">
        <f>Input!N14</f>
        <v>2877241</v>
      </c>
      <c r="C15" s="3"/>
      <c r="D15" s="15">
        <f t="shared" si="0"/>
        <v>2877241</v>
      </c>
      <c r="F15" s="2">
        <f>IF($D15&gt;Summary!$B$10,1,"")</f>
        <v>1</v>
      </c>
      <c r="G15" s="2">
        <f>IF(D15&gt;Summary!$H$10,1,"")</f>
        <v>1</v>
      </c>
      <c r="H15" s="2">
        <f>IF(D15&gt;Summary!$N$10,1,"")</f>
        <v>1</v>
      </c>
    </row>
    <row r="16" spans="1:8" x14ac:dyDescent="0.3">
      <c r="A16">
        <v>1948</v>
      </c>
      <c r="B16" s="3">
        <f>Input!N15</f>
        <v>1563985</v>
      </c>
      <c r="C16" s="3"/>
      <c r="D16" s="15">
        <f t="shared" si="0"/>
        <v>1563985</v>
      </c>
      <c r="F16" s="2">
        <f>IF($D16&gt;Summary!$B$10,1,"")</f>
        <v>1</v>
      </c>
      <c r="G16" s="2" t="str">
        <f>IF(D16&gt;Summary!$H$10,1,"")</f>
        <v/>
      </c>
      <c r="H16" s="2" t="str">
        <f>IF(D16&gt;Summary!$N$10,1,"")</f>
        <v/>
      </c>
    </row>
    <row r="17" spans="1:8" x14ac:dyDescent="0.3">
      <c r="A17">
        <v>1949</v>
      </c>
      <c r="B17" s="3">
        <f>Input!N16</f>
        <v>2179912</v>
      </c>
      <c r="C17" s="3"/>
      <c r="D17" s="15">
        <f t="shared" si="0"/>
        <v>2179912</v>
      </c>
      <c r="F17" s="2">
        <f>IF($D17&gt;Summary!$B$10,1,"")</f>
        <v>1</v>
      </c>
      <c r="G17" s="2" t="str">
        <f>IF(D17&gt;Summary!$H$10,1,"")</f>
        <v/>
      </c>
      <c r="H17" s="2" t="str">
        <f>IF(D17&gt;Summary!$N$10,1,"")</f>
        <v/>
      </c>
    </row>
    <row r="18" spans="1:8" x14ac:dyDescent="0.3">
      <c r="A18">
        <v>1950</v>
      </c>
      <c r="B18" s="3">
        <f>Input!N17</f>
        <v>3953188</v>
      </c>
      <c r="C18" s="3"/>
      <c r="D18" s="15">
        <f t="shared" si="0"/>
        <v>3953188</v>
      </c>
      <c r="F18" s="2">
        <f>IF($D18&gt;Summary!$B$10,1,"")</f>
        <v>1</v>
      </c>
      <c r="G18" s="2">
        <f>IF(D18&gt;Summary!$H$10,1,"")</f>
        <v>1</v>
      </c>
      <c r="H18" s="2">
        <f>IF(D18&gt;Summary!$N$10,1,"")</f>
        <v>1</v>
      </c>
    </row>
    <row r="19" spans="1:8" x14ac:dyDescent="0.3">
      <c r="A19">
        <v>1951</v>
      </c>
      <c r="B19" s="3">
        <f>Input!N18</f>
        <v>53671</v>
      </c>
      <c r="C19" s="3"/>
      <c r="D19" s="15">
        <f t="shared" si="0"/>
        <v>53671</v>
      </c>
      <c r="F19" s="2" t="str">
        <f>IF($D19&gt;Summary!$B$10,1,"")</f>
        <v/>
      </c>
      <c r="G19" s="2" t="str">
        <f>IF(D19&gt;Summary!$H$10,1,"")</f>
        <v/>
      </c>
      <c r="H19" s="2" t="str">
        <f>IF(D19&gt;Summary!$N$10,1,"")</f>
        <v/>
      </c>
    </row>
    <row r="20" spans="1:8" x14ac:dyDescent="0.3">
      <c r="A20">
        <v>1952</v>
      </c>
      <c r="B20" s="3">
        <f>Input!N19</f>
        <v>18321</v>
      </c>
      <c r="C20" s="3"/>
      <c r="D20" s="15">
        <f t="shared" si="0"/>
        <v>18321</v>
      </c>
      <c r="F20" s="2" t="str">
        <f>IF($D20&gt;Summary!$B$10,1,"")</f>
        <v/>
      </c>
      <c r="G20" s="2" t="str">
        <f>IF(D20&gt;Summary!$H$10,1,"")</f>
        <v/>
      </c>
      <c r="H20" s="2" t="str">
        <f>IF(D20&gt;Summary!$N$10,1,"")</f>
        <v/>
      </c>
    </row>
    <row r="21" spans="1:8" x14ac:dyDescent="0.3">
      <c r="A21">
        <v>1953</v>
      </c>
      <c r="B21" s="3">
        <f>Input!N20</f>
        <v>634992</v>
      </c>
      <c r="C21" s="3"/>
      <c r="D21" s="15">
        <f t="shared" si="0"/>
        <v>634992</v>
      </c>
      <c r="F21" s="2" t="str">
        <f>IF($D21&gt;Summary!$B$10,1,"")</f>
        <v/>
      </c>
      <c r="G21" s="2" t="str">
        <f>IF(D21&gt;Summary!$H$10,1,"")</f>
        <v/>
      </c>
      <c r="H21" s="2" t="str">
        <f>IF(D21&gt;Summary!$N$10,1,"")</f>
        <v/>
      </c>
    </row>
    <row r="22" spans="1:8" x14ac:dyDescent="0.3">
      <c r="A22">
        <v>1954</v>
      </c>
      <c r="B22" s="3">
        <f>Input!N21</f>
        <v>10155</v>
      </c>
      <c r="C22" s="3"/>
      <c r="D22" s="15">
        <f t="shared" si="0"/>
        <v>10155</v>
      </c>
      <c r="F22" s="2" t="str">
        <f>IF($D22&gt;Summary!$B$10,1,"")</f>
        <v/>
      </c>
      <c r="G22" s="2" t="str">
        <f>IF(D22&gt;Summary!$H$10,1,"")</f>
        <v/>
      </c>
      <c r="H22" s="2" t="str">
        <f>IF(D22&gt;Summary!$N$10,1,"")</f>
        <v/>
      </c>
    </row>
    <row r="23" spans="1:8" x14ac:dyDescent="0.3">
      <c r="A23">
        <v>1955</v>
      </c>
      <c r="B23" s="3">
        <f>Input!N22</f>
        <v>20183</v>
      </c>
      <c r="C23" s="3"/>
      <c r="D23" s="15">
        <f t="shared" si="0"/>
        <v>20183</v>
      </c>
      <c r="F23" s="2" t="str">
        <f>IF($D23&gt;Summary!$B$10,1,"")</f>
        <v/>
      </c>
      <c r="G23" s="2" t="str">
        <f>IF(D23&gt;Summary!$H$10,1,"")</f>
        <v/>
      </c>
      <c r="H23" s="2" t="str">
        <f>IF(D23&gt;Summary!$N$10,1,"")</f>
        <v/>
      </c>
    </row>
    <row r="24" spans="1:8" x14ac:dyDescent="0.3">
      <c r="A24">
        <v>1956</v>
      </c>
      <c r="B24" s="3">
        <f>Input!N23</f>
        <v>5302</v>
      </c>
      <c r="C24" s="3"/>
      <c r="D24" s="15">
        <f t="shared" si="0"/>
        <v>5302</v>
      </c>
      <c r="F24" s="2" t="str">
        <f>IF($D24&gt;Summary!$B$10,1,"")</f>
        <v/>
      </c>
      <c r="G24" s="2" t="str">
        <f>IF(D24&gt;Summary!$H$10,1,"")</f>
        <v/>
      </c>
      <c r="H24" s="2" t="str">
        <f>IF(D24&gt;Summary!$N$10,1,"")</f>
        <v/>
      </c>
    </row>
    <row r="25" spans="1:8" x14ac:dyDescent="0.3">
      <c r="A25">
        <v>1957</v>
      </c>
      <c r="B25" s="3">
        <f>Input!N24</f>
        <v>5013344</v>
      </c>
      <c r="C25" s="3"/>
      <c r="D25" s="15">
        <f t="shared" si="0"/>
        <v>5013344</v>
      </c>
      <c r="F25" s="2">
        <f>IF($D25&gt;Summary!$B$10,1,"")</f>
        <v>1</v>
      </c>
      <c r="G25" s="2">
        <f>IF(D25&gt;Summary!$H$10,1,"")</f>
        <v>1</v>
      </c>
      <c r="H25" s="2">
        <f>IF(D25&gt;Summary!$N$10,1,"")</f>
        <v>1</v>
      </c>
    </row>
    <row r="26" spans="1:8" x14ac:dyDescent="0.3">
      <c r="A26">
        <v>1958</v>
      </c>
      <c r="B26" s="3">
        <f>Input!N25</f>
        <v>3170122</v>
      </c>
      <c r="C26" s="3"/>
      <c r="D26" s="15">
        <f t="shared" si="0"/>
        <v>3170122</v>
      </c>
      <c r="F26" s="2">
        <f>IF($D26&gt;Summary!$B$10,1,"")</f>
        <v>1</v>
      </c>
      <c r="G26" s="2">
        <f>IF(D26&gt;Summary!$H$10,1,"")</f>
        <v>1</v>
      </c>
      <c r="H26" s="2">
        <f>IF(D26&gt;Summary!$N$10,1,"")</f>
        <v>1</v>
      </c>
    </row>
    <row r="27" spans="1:8" x14ac:dyDescent="0.3">
      <c r="A27">
        <v>1959</v>
      </c>
      <c r="B27" s="3">
        <f>Input!N26</f>
        <v>2008606</v>
      </c>
      <c r="C27" s="3"/>
      <c r="D27" s="15">
        <f t="shared" si="0"/>
        <v>2008606</v>
      </c>
      <c r="F27" s="2">
        <f>IF($D27&gt;Summary!$B$10,1,"")</f>
        <v>1</v>
      </c>
      <c r="G27" s="2" t="str">
        <f>IF(D27&gt;Summary!$H$10,1,"")</f>
        <v/>
      </c>
      <c r="H27" s="2" t="str">
        <f>IF(D27&gt;Summary!$N$10,1,"")</f>
        <v/>
      </c>
    </row>
    <row r="28" spans="1:8" x14ac:dyDescent="0.3">
      <c r="A28">
        <v>1960</v>
      </c>
      <c r="B28" s="3">
        <f>Input!N27</f>
        <v>3224196</v>
      </c>
      <c r="C28" s="3"/>
      <c r="D28" s="15">
        <f t="shared" si="0"/>
        <v>3224196</v>
      </c>
      <c r="F28" s="2">
        <f>IF($D28&gt;Summary!$B$10,1,"")</f>
        <v>1</v>
      </c>
      <c r="G28" s="2">
        <f>IF(D28&gt;Summary!$H$10,1,"")</f>
        <v>1</v>
      </c>
      <c r="H28" s="2">
        <f>IF(D28&gt;Summary!$N$10,1,"")</f>
        <v>1</v>
      </c>
    </row>
    <row r="29" spans="1:8" x14ac:dyDescent="0.3">
      <c r="A29">
        <v>1961</v>
      </c>
      <c r="B29" s="3">
        <f>Input!N28</f>
        <v>4074150</v>
      </c>
      <c r="C29" s="3"/>
      <c r="D29" s="15">
        <f t="shared" si="0"/>
        <v>4074150</v>
      </c>
      <c r="F29" s="2">
        <f>IF($D29&gt;Summary!$B$10,1,"")</f>
        <v>1</v>
      </c>
      <c r="G29" s="2">
        <f>IF(D29&gt;Summary!$H$10,1,"")</f>
        <v>1</v>
      </c>
      <c r="H29" s="2">
        <f>IF(D29&gt;Summary!$N$10,1,"")</f>
        <v>1</v>
      </c>
    </row>
    <row r="30" spans="1:8" x14ac:dyDescent="0.3">
      <c r="A30">
        <v>1962</v>
      </c>
      <c r="B30" s="3">
        <f>Input!N29</f>
        <v>625243</v>
      </c>
      <c r="C30" s="3"/>
      <c r="D30" s="15">
        <f t="shared" si="0"/>
        <v>625243</v>
      </c>
      <c r="F30" s="2" t="str">
        <f>IF($D30&gt;Summary!$B$10,1,"")</f>
        <v/>
      </c>
      <c r="G30" s="2" t="str">
        <f>IF(D30&gt;Summary!$H$10,1,"")</f>
        <v/>
      </c>
      <c r="H30" s="2" t="str">
        <f>IF(D30&gt;Summary!$N$10,1,"")</f>
        <v/>
      </c>
    </row>
    <row r="31" spans="1:8" x14ac:dyDescent="0.3">
      <c r="A31">
        <v>1963</v>
      </c>
      <c r="B31" s="3">
        <f>Input!N30</f>
        <v>120209</v>
      </c>
      <c r="C31" s="3"/>
      <c r="D31" s="15">
        <f t="shared" si="0"/>
        <v>120209</v>
      </c>
      <c r="F31" s="2" t="str">
        <f>IF($D31&gt;Summary!$B$10,1,"")</f>
        <v/>
      </c>
      <c r="G31" s="2" t="str">
        <f>IF(D31&gt;Summary!$H$10,1,"")</f>
        <v/>
      </c>
      <c r="H31" s="2" t="str">
        <f>IF(D31&gt;Summary!$N$10,1,"")</f>
        <v/>
      </c>
    </row>
    <row r="32" spans="1:8" x14ac:dyDescent="0.3">
      <c r="A32">
        <v>1964</v>
      </c>
      <c r="B32" s="3">
        <f>Input!N31</f>
        <v>26738</v>
      </c>
      <c r="C32" s="3"/>
      <c r="D32" s="15">
        <f t="shared" si="0"/>
        <v>26738</v>
      </c>
      <c r="F32" s="2" t="str">
        <f>IF($D32&gt;Summary!$B$10,1,"")</f>
        <v/>
      </c>
      <c r="G32" s="2" t="str">
        <f>IF(D32&gt;Summary!$H$10,1,"")</f>
        <v/>
      </c>
      <c r="H32" s="2" t="str">
        <f>IF(D32&gt;Summary!$N$10,1,"")</f>
        <v/>
      </c>
    </row>
    <row r="33" spans="1:8" x14ac:dyDescent="0.3">
      <c r="A33">
        <v>1965</v>
      </c>
      <c r="B33" s="3">
        <f>Input!N32</f>
        <v>776012</v>
      </c>
      <c r="C33" s="3"/>
      <c r="D33" s="15">
        <f t="shared" si="0"/>
        <v>776012</v>
      </c>
      <c r="F33" s="2" t="str">
        <f>IF($D33&gt;Summary!$B$10,1,"")</f>
        <v/>
      </c>
      <c r="G33" s="2" t="str">
        <f>IF(D33&gt;Summary!$H$10,1,"")</f>
        <v/>
      </c>
      <c r="H33" s="2" t="str">
        <f>IF(D33&gt;Summary!$N$10,1,"")</f>
        <v/>
      </c>
    </row>
    <row r="34" spans="1:8" x14ac:dyDescent="0.3">
      <c r="A34">
        <v>1966</v>
      </c>
      <c r="B34" s="3">
        <f>Input!N33</f>
        <v>2910055</v>
      </c>
      <c r="C34" s="3"/>
      <c r="D34" s="15">
        <f t="shared" si="0"/>
        <v>2910055</v>
      </c>
      <c r="F34" s="2">
        <f>IF($D34&gt;Summary!$B$10,1,"")</f>
        <v>1</v>
      </c>
      <c r="G34" s="2">
        <f>IF(D34&gt;Summary!$H$10,1,"")</f>
        <v>1</v>
      </c>
      <c r="H34" s="2">
        <f>IF(D34&gt;Summary!$N$10,1,"")</f>
        <v>1</v>
      </c>
    </row>
    <row r="35" spans="1:8" x14ac:dyDescent="0.3">
      <c r="A35">
        <v>1967</v>
      </c>
      <c r="B35" s="3">
        <f>Input!N34</f>
        <v>19496</v>
      </c>
      <c r="C35" s="3"/>
      <c r="D35" s="15">
        <f t="shared" si="0"/>
        <v>19496</v>
      </c>
      <c r="F35" s="2" t="str">
        <f>IF($D35&gt;Summary!$B$10,1,"")</f>
        <v/>
      </c>
      <c r="G35" s="2" t="str">
        <f>IF(D35&gt;Summary!$H$10,1,"")</f>
        <v/>
      </c>
      <c r="H35" s="2" t="str">
        <f>IF(D35&gt;Summary!$N$10,1,"")</f>
        <v/>
      </c>
    </row>
    <row r="36" spans="1:8" x14ac:dyDescent="0.3">
      <c r="A36">
        <v>1968</v>
      </c>
      <c r="B36" s="3">
        <f>Input!N35</f>
        <v>4457556</v>
      </c>
      <c r="C36" s="3"/>
      <c r="D36" s="15">
        <f t="shared" si="0"/>
        <v>4457556</v>
      </c>
      <c r="F36" s="2">
        <f>IF($D36&gt;Summary!$B$10,1,"")</f>
        <v>1</v>
      </c>
      <c r="G36" s="2">
        <f>IF(D36&gt;Summary!$H$10,1,"")</f>
        <v>1</v>
      </c>
      <c r="H36" s="2">
        <f>IF(D36&gt;Summary!$N$10,1,"")</f>
        <v>1</v>
      </c>
    </row>
    <row r="37" spans="1:8" x14ac:dyDescent="0.3">
      <c r="A37">
        <v>1969</v>
      </c>
      <c r="B37" s="3">
        <f>Input!N36</f>
        <v>4890833</v>
      </c>
      <c r="C37" s="3"/>
      <c r="D37" s="15">
        <f t="shared" si="0"/>
        <v>4890833</v>
      </c>
      <c r="F37" s="2">
        <f>IF($D37&gt;Summary!$B$10,1,"")</f>
        <v>1</v>
      </c>
      <c r="G37" s="2">
        <f>IF(D37&gt;Summary!$H$10,1,"")</f>
        <v>1</v>
      </c>
      <c r="H37" s="2">
        <f>IF(D37&gt;Summary!$N$10,1,"")</f>
        <v>1</v>
      </c>
    </row>
    <row r="38" spans="1:8" x14ac:dyDescent="0.3">
      <c r="A38">
        <v>1970</v>
      </c>
      <c r="B38" s="3">
        <f>Input!N37</f>
        <v>1328634</v>
      </c>
      <c r="C38" s="3"/>
      <c r="D38" s="15">
        <f t="shared" si="0"/>
        <v>1328634</v>
      </c>
      <c r="F38" s="2" t="str">
        <f>IF($D38&gt;Summary!$B$10,1,"")</f>
        <v/>
      </c>
      <c r="G38" s="2" t="str">
        <f>IF(D38&gt;Summary!$H$10,1,"")</f>
        <v/>
      </c>
      <c r="H38" s="2" t="str">
        <f>IF(D38&gt;Summary!$N$10,1,"")</f>
        <v/>
      </c>
    </row>
    <row r="39" spans="1:8" x14ac:dyDescent="0.3">
      <c r="A39">
        <v>1971</v>
      </c>
      <c r="B39" s="3">
        <f>Input!N38</f>
        <v>143522</v>
      </c>
      <c r="C39" s="3"/>
      <c r="D39" s="15">
        <f t="shared" si="0"/>
        <v>143522</v>
      </c>
      <c r="F39" s="2" t="str">
        <f>IF($D39&gt;Summary!$B$10,1,"")</f>
        <v/>
      </c>
      <c r="G39" s="2" t="str">
        <f>IF(D39&gt;Summary!$H$10,1,"")</f>
        <v/>
      </c>
      <c r="H39" s="2" t="str">
        <f>IF(D39&gt;Summary!$N$10,1,"")</f>
        <v/>
      </c>
    </row>
    <row r="40" spans="1:8" x14ac:dyDescent="0.3">
      <c r="A40">
        <v>1972</v>
      </c>
      <c r="B40" s="3">
        <f>Input!N39</f>
        <v>532479</v>
      </c>
      <c r="C40" s="3"/>
      <c r="D40" s="15">
        <f t="shared" si="0"/>
        <v>532479</v>
      </c>
      <c r="F40" s="2" t="str">
        <f>IF($D40&gt;Summary!$B$10,1,"")</f>
        <v/>
      </c>
      <c r="G40" s="2" t="str">
        <f>IF(D40&gt;Summary!$H$10,1,"")</f>
        <v/>
      </c>
      <c r="H40" s="2" t="str">
        <f>IF(D40&gt;Summary!$N$10,1,"")</f>
        <v/>
      </c>
    </row>
    <row r="41" spans="1:8" x14ac:dyDescent="0.3">
      <c r="A41">
        <v>1973</v>
      </c>
      <c r="B41" s="3">
        <f>Input!N40</f>
        <v>7967076</v>
      </c>
      <c r="C41" s="3"/>
      <c r="D41" s="15">
        <f t="shared" si="0"/>
        <v>7967076</v>
      </c>
      <c r="F41" s="2">
        <f>IF($D41&gt;Summary!$B$10,1,"")</f>
        <v>1</v>
      </c>
      <c r="G41" s="2">
        <f>IF(D41&gt;Summary!$H$10,1,"")</f>
        <v>1</v>
      </c>
      <c r="H41" s="2">
        <f>IF(D41&gt;Summary!$N$10,1,"")</f>
        <v>1</v>
      </c>
    </row>
    <row r="42" spans="1:8" x14ac:dyDescent="0.3">
      <c r="A42">
        <v>1974</v>
      </c>
      <c r="B42" s="3">
        <f>Input!N41</f>
        <v>5079939</v>
      </c>
      <c r="C42" s="3"/>
      <c r="D42" s="15">
        <f t="shared" si="0"/>
        <v>5079939</v>
      </c>
      <c r="F42" s="2">
        <f>IF($D42&gt;Summary!$B$10,1,"")</f>
        <v>1</v>
      </c>
      <c r="G42" s="2">
        <f>IF(D42&gt;Summary!$H$10,1,"")</f>
        <v>1</v>
      </c>
      <c r="H42" s="2">
        <f>IF(D42&gt;Summary!$N$10,1,"")</f>
        <v>1</v>
      </c>
    </row>
    <row r="43" spans="1:8" x14ac:dyDescent="0.3">
      <c r="A43">
        <v>1975</v>
      </c>
      <c r="B43" s="3">
        <f>Input!N42</f>
        <v>5022300</v>
      </c>
      <c r="C43" s="3"/>
      <c r="D43" s="15">
        <f t="shared" si="0"/>
        <v>5022300</v>
      </c>
      <c r="F43" s="2">
        <f>IF($D43&gt;Summary!$B$10,1,"")</f>
        <v>1</v>
      </c>
      <c r="G43" s="2">
        <f>IF(D43&gt;Summary!$H$10,1,"")</f>
        <v>1</v>
      </c>
      <c r="H43" s="2">
        <f>IF(D43&gt;Summary!$N$10,1,"")</f>
        <v>1</v>
      </c>
    </row>
    <row r="44" spans="1:8" x14ac:dyDescent="0.3">
      <c r="A44">
        <v>1976</v>
      </c>
      <c r="B44" s="3">
        <f>Input!N43</f>
        <v>2354491</v>
      </c>
      <c r="C44" s="3"/>
      <c r="D44" s="15">
        <f t="shared" si="0"/>
        <v>2354491</v>
      </c>
      <c r="F44" s="2">
        <f>IF($D44&gt;Summary!$B$10,1,"")</f>
        <v>1</v>
      </c>
      <c r="G44" s="2">
        <f>IF(D44&gt;Summary!$H$10,1,"")</f>
        <v>1</v>
      </c>
      <c r="H44" s="2" t="str">
        <f>IF(D44&gt;Summary!$N$10,1,"")</f>
        <v/>
      </c>
    </row>
    <row r="45" spans="1:8" x14ac:dyDescent="0.3">
      <c r="A45">
        <v>1977</v>
      </c>
      <c r="B45" s="3">
        <f>Input!N44</f>
        <v>3199532</v>
      </c>
      <c r="C45" s="3"/>
      <c r="D45" s="15">
        <f t="shared" si="0"/>
        <v>3199532</v>
      </c>
      <c r="F45" s="2">
        <f>IF($D45&gt;Summary!$B$10,1,"")</f>
        <v>1</v>
      </c>
      <c r="G45" s="2">
        <f>IF(D45&gt;Summary!$H$10,1,"")</f>
        <v>1</v>
      </c>
      <c r="H45" s="2">
        <f>IF(D45&gt;Summary!$N$10,1,"")</f>
        <v>1</v>
      </c>
    </row>
    <row r="46" spans="1:8" x14ac:dyDescent="0.3">
      <c r="A46">
        <v>1978</v>
      </c>
      <c r="B46" s="3">
        <f>Input!N45</f>
        <v>155397</v>
      </c>
      <c r="C46" s="3"/>
      <c r="D46" s="15">
        <f t="shared" si="0"/>
        <v>155397</v>
      </c>
      <c r="F46" s="2" t="str">
        <f>IF($D46&gt;Summary!$B$10,1,"")</f>
        <v/>
      </c>
      <c r="G46" s="2" t="str">
        <f>IF(D46&gt;Summary!$H$10,1,"")</f>
        <v/>
      </c>
      <c r="H46" s="2" t="str">
        <f>IF(D46&gt;Summary!$N$10,1,"")</f>
        <v/>
      </c>
    </row>
    <row r="47" spans="1:8" x14ac:dyDescent="0.3">
      <c r="A47">
        <v>1979</v>
      </c>
      <c r="B47" s="3">
        <f>Input!N46</f>
        <v>5346797</v>
      </c>
      <c r="C47" s="3"/>
      <c r="D47" s="15">
        <f t="shared" si="0"/>
        <v>5346797</v>
      </c>
      <c r="F47" s="2">
        <f>IF($D47&gt;Summary!$B$10,1,"")</f>
        <v>1</v>
      </c>
      <c r="G47" s="2">
        <f>IF(D47&gt;Summary!$H$10,1,"")</f>
        <v>1</v>
      </c>
      <c r="H47" s="2">
        <f>IF(D47&gt;Summary!$N$10,1,"")</f>
        <v>1</v>
      </c>
    </row>
    <row r="48" spans="1:8" x14ac:dyDescent="0.3">
      <c r="A48">
        <v>1980</v>
      </c>
      <c r="B48" s="3">
        <f>Input!N47</f>
        <v>2317012</v>
      </c>
      <c r="C48" s="3"/>
      <c r="D48" s="15">
        <f t="shared" si="0"/>
        <v>2317012</v>
      </c>
      <c r="F48" s="2">
        <f>IF($D48&gt;Summary!$B$10,1,"")</f>
        <v>1</v>
      </c>
      <c r="G48" s="2">
        <f>IF(D48&gt;Summary!$H$10,1,"")</f>
        <v>1</v>
      </c>
      <c r="H48" s="2" t="str">
        <f>IF(D48&gt;Summary!$N$10,1,"")</f>
        <v/>
      </c>
    </row>
    <row r="49" spans="1:8" x14ac:dyDescent="0.3">
      <c r="A49">
        <v>1981</v>
      </c>
      <c r="B49" s="3">
        <f>Input!N48</f>
        <v>2596002</v>
      </c>
      <c r="C49" s="3"/>
      <c r="D49" s="15">
        <f t="shared" si="0"/>
        <v>2596002</v>
      </c>
      <c r="F49" s="2">
        <f>IF($D49&gt;Summary!$B$10,1,"")</f>
        <v>1</v>
      </c>
      <c r="G49" s="2">
        <f>IF(D49&gt;Summary!$H$10,1,"")</f>
        <v>1</v>
      </c>
      <c r="H49" s="2" t="str">
        <f>IF(D49&gt;Summary!$N$10,1,"")</f>
        <v/>
      </c>
    </row>
    <row r="50" spans="1:8" x14ac:dyDescent="0.3">
      <c r="A50">
        <v>1982</v>
      </c>
      <c r="B50" s="3">
        <f>Input!N49</f>
        <v>3824643</v>
      </c>
      <c r="C50" s="3"/>
      <c r="D50" s="15">
        <f t="shared" si="0"/>
        <v>3824643</v>
      </c>
      <c r="F50" s="2">
        <f>IF($D50&gt;Summary!$B$10,1,"")</f>
        <v>1</v>
      </c>
      <c r="G50" s="2">
        <f>IF(D50&gt;Summary!$H$10,1,"")</f>
        <v>1</v>
      </c>
      <c r="H50" s="2">
        <f>IF(D50&gt;Summary!$N$10,1,"")</f>
        <v>1</v>
      </c>
    </row>
    <row r="51" spans="1:8" x14ac:dyDescent="0.3">
      <c r="A51">
        <v>1983</v>
      </c>
      <c r="B51" s="3">
        <f>Input!N50</f>
        <v>2751676</v>
      </c>
      <c r="C51" s="3"/>
      <c r="D51" s="15">
        <f t="shared" si="0"/>
        <v>2751676</v>
      </c>
      <c r="F51" s="2">
        <f>IF($D51&gt;Summary!$B$10,1,"")</f>
        <v>1</v>
      </c>
      <c r="G51" s="2">
        <f>IF(D51&gt;Summary!$H$10,1,"")</f>
        <v>1</v>
      </c>
      <c r="H51" s="2" t="str">
        <f>IF(D51&gt;Summary!$N$10,1,"")</f>
        <v/>
      </c>
    </row>
    <row r="52" spans="1:8" x14ac:dyDescent="0.3">
      <c r="A52">
        <v>1984</v>
      </c>
      <c r="B52" s="3">
        <f>Input!N51</f>
        <v>1751804</v>
      </c>
      <c r="C52" s="3"/>
      <c r="D52" s="15">
        <f t="shared" si="0"/>
        <v>1751804</v>
      </c>
      <c r="F52" s="2">
        <f>IF($D52&gt;Summary!$B$10,1,"")</f>
        <v>1</v>
      </c>
      <c r="G52" s="2" t="str">
        <f>IF(D52&gt;Summary!$H$10,1,"")</f>
        <v/>
      </c>
      <c r="H52" s="2" t="str">
        <f>IF(D52&gt;Summary!$N$10,1,"")</f>
        <v/>
      </c>
    </row>
    <row r="53" spans="1:8" x14ac:dyDescent="0.3">
      <c r="A53">
        <v>1985</v>
      </c>
      <c r="B53" s="3">
        <f>Input!N52</f>
        <v>3799868</v>
      </c>
      <c r="C53" s="3"/>
      <c r="D53" s="15">
        <f t="shared" si="0"/>
        <v>3799868</v>
      </c>
      <c r="F53" s="2">
        <f>IF($D53&gt;Summary!$B$10,1,"")</f>
        <v>1</v>
      </c>
      <c r="G53" s="2">
        <f>IF(D53&gt;Summary!$H$10,1,"")</f>
        <v>1</v>
      </c>
      <c r="H53" s="2">
        <f>IF(D53&gt;Summary!$N$10,1,"")</f>
        <v>1</v>
      </c>
    </row>
    <row r="54" spans="1:8" x14ac:dyDescent="0.3">
      <c r="A54">
        <v>1986</v>
      </c>
      <c r="B54" s="3">
        <f>Input!N53</f>
        <v>4740078</v>
      </c>
      <c r="C54" s="3"/>
      <c r="D54" s="15">
        <f t="shared" si="0"/>
        <v>4740078</v>
      </c>
      <c r="F54" s="2">
        <f>IF($D54&gt;Summary!$B$10,1,"")</f>
        <v>1</v>
      </c>
      <c r="G54" s="2">
        <f>IF(D54&gt;Summary!$H$10,1,"")</f>
        <v>1</v>
      </c>
      <c r="H54" s="2">
        <f>IF(D54&gt;Summary!$N$10,1,"")</f>
        <v>1</v>
      </c>
    </row>
    <row r="55" spans="1:8" x14ac:dyDescent="0.3">
      <c r="A55">
        <v>1987</v>
      </c>
      <c r="B55" s="3">
        <f>Input!N54</f>
        <v>3099934</v>
      </c>
      <c r="C55" s="3"/>
      <c r="D55" s="15">
        <f t="shared" si="0"/>
        <v>3099934</v>
      </c>
      <c r="F55" s="2">
        <f>IF($D55&gt;Summary!$B$10,1,"")</f>
        <v>1</v>
      </c>
      <c r="G55" s="2">
        <f>IF(D55&gt;Summary!$H$10,1,"")</f>
        <v>1</v>
      </c>
      <c r="H55" s="2">
        <f>IF(D55&gt;Summary!$N$10,1,"")</f>
        <v>1</v>
      </c>
    </row>
    <row r="56" spans="1:8" x14ac:dyDescent="0.3">
      <c r="A56">
        <v>1988</v>
      </c>
      <c r="B56" s="3">
        <f>Input!N55</f>
        <v>507230</v>
      </c>
      <c r="C56" s="3"/>
      <c r="D56" s="15">
        <f t="shared" si="0"/>
        <v>507230</v>
      </c>
      <c r="F56" s="2" t="str">
        <f>IF($D56&gt;Summary!$B$10,1,"")</f>
        <v/>
      </c>
      <c r="G56" s="2" t="str">
        <f>IF(D56&gt;Summary!$H$10,1,"")</f>
        <v/>
      </c>
      <c r="H56" s="2" t="str">
        <f>IF(D56&gt;Summary!$N$10,1,"")</f>
        <v/>
      </c>
    </row>
    <row r="57" spans="1:8" x14ac:dyDescent="0.3">
      <c r="A57">
        <v>1989</v>
      </c>
      <c r="B57" s="3">
        <f>Input!N56</f>
        <v>5563376</v>
      </c>
      <c r="C57" s="3"/>
      <c r="D57" s="15">
        <f t="shared" si="0"/>
        <v>5563376</v>
      </c>
      <c r="F57" s="2">
        <f>IF($D57&gt;Summary!$B$10,1,"")</f>
        <v>1</v>
      </c>
      <c r="G57" s="2">
        <f>IF(D57&gt;Summary!$H$10,1,"")</f>
        <v>1</v>
      </c>
      <c r="H57" s="2">
        <f>IF(D57&gt;Summary!$N$10,1,"")</f>
        <v>1</v>
      </c>
    </row>
    <row r="58" spans="1:8" x14ac:dyDescent="0.3">
      <c r="A58">
        <v>1990</v>
      </c>
      <c r="B58" s="3">
        <f>Input!N57</f>
        <v>7355547</v>
      </c>
      <c r="C58" s="3"/>
      <c r="D58" s="15">
        <f t="shared" si="0"/>
        <v>7355547</v>
      </c>
      <c r="F58" s="2">
        <f>IF($D58&gt;Summary!$B$10,1,"")</f>
        <v>1</v>
      </c>
      <c r="G58" s="2">
        <f>IF(D58&gt;Summary!$H$10,1,"")</f>
        <v>1</v>
      </c>
      <c r="H58" s="2">
        <f>IF(D58&gt;Summary!$N$10,1,"")</f>
        <v>1</v>
      </c>
    </row>
    <row r="59" spans="1:8" x14ac:dyDescent="0.3">
      <c r="A59">
        <v>1991</v>
      </c>
      <c r="B59" s="3">
        <f>Input!N58</f>
        <v>7457842</v>
      </c>
      <c r="C59" s="3"/>
      <c r="D59" s="15">
        <f t="shared" si="0"/>
        <v>7457842</v>
      </c>
      <c r="F59" s="2">
        <f>IF($D59&gt;Summary!$B$10,1,"")</f>
        <v>1</v>
      </c>
      <c r="G59" s="2">
        <f>IF(D59&gt;Summary!$H$10,1,"")</f>
        <v>1</v>
      </c>
      <c r="H59" s="2">
        <f>IF(D59&gt;Summary!$N$10,1,"")</f>
        <v>1</v>
      </c>
    </row>
    <row r="60" spans="1:8" x14ac:dyDescent="0.3">
      <c r="A60">
        <v>1992</v>
      </c>
      <c r="B60" s="3">
        <f>Input!N59</f>
        <v>9247700</v>
      </c>
      <c r="C60" s="3"/>
      <c r="D60" s="15">
        <f t="shared" si="0"/>
        <v>9247700</v>
      </c>
      <c r="F60" s="2">
        <f>IF($D60&gt;Summary!$B$10,1,"")</f>
        <v>1</v>
      </c>
      <c r="G60" s="2">
        <f>IF(D60&gt;Summary!$H$10,1,"")</f>
        <v>1</v>
      </c>
      <c r="H60" s="2">
        <f>IF(D60&gt;Summary!$N$10,1,"")</f>
        <v>1</v>
      </c>
    </row>
    <row r="61" spans="1:8" x14ac:dyDescent="0.3">
      <c r="A61">
        <v>1993</v>
      </c>
      <c r="B61" s="3">
        <f>Input!N60</f>
        <v>5870091</v>
      </c>
      <c r="C61" s="3"/>
      <c r="D61" s="15">
        <f t="shared" si="0"/>
        <v>5870091</v>
      </c>
      <c r="F61" s="2">
        <f>IF($D61&gt;Summary!$B$10,1,"")</f>
        <v>1</v>
      </c>
      <c r="G61" s="2">
        <f>IF(D61&gt;Summary!$H$10,1,"")</f>
        <v>1</v>
      </c>
      <c r="H61" s="2">
        <f>IF(D61&gt;Summary!$N$10,1,"")</f>
        <v>1</v>
      </c>
    </row>
    <row r="62" spans="1:8" x14ac:dyDescent="0.3">
      <c r="A62">
        <v>1994</v>
      </c>
      <c r="B62" s="3">
        <f>Input!N61</f>
        <v>7226244</v>
      </c>
      <c r="C62" s="3"/>
      <c r="D62" s="15">
        <f t="shared" si="0"/>
        <v>7226244</v>
      </c>
      <c r="F62" s="2">
        <f>IF($D62&gt;Summary!$B$10,1,"")</f>
        <v>1</v>
      </c>
      <c r="G62" s="2">
        <f>IF(D62&gt;Summary!$H$10,1,"")</f>
        <v>1</v>
      </c>
      <c r="H62" s="2">
        <f>IF(D62&gt;Summary!$N$10,1,"")</f>
        <v>1</v>
      </c>
    </row>
    <row r="63" spans="1:8" x14ac:dyDescent="0.3">
      <c r="A63">
        <v>1995</v>
      </c>
      <c r="B63" s="3">
        <f>Input!N62</f>
        <v>6292526</v>
      </c>
      <c r="C63" s="3"/>
      <c r="D63" s="15">
        <f t="shared" si="0"/>
        <v>6292526</v>
      </c>
      <c r="F63" s="2">
        <f>IF($D63&gt;Summary!$B$10,1,"")</f>
        <v>1</v>
      </c>
      <c r="G63" s="2">
        <f>IF(D63&gt;Summary!$H$10,1,"")</f>
        <v>1</v>
      </c>
      <c r="H63" s="2">
        <f>IF(D63&gt;Summary!$N$10,1,"")</f>
        <v>1</v>
      </c>
    </row>
    <row r="64" spans="1:8" x14ac:dyDescent="0.3">
      <c r="A64">
        <v>1996</v>
      </c>
      <c r="B64" s="3">
        <f>Input!N63</f>
        <v>66171</v>
      </c>
      <c r="C64" s="3"/>
      <c r="D64" s="15">
        <f t="shared" si="0"/>
        <v>66171</v>
      </c>
      <c r="F64" s="2" t="str">
        <f>IF($D64&gt;Summary!$B$10,1,"")</f>
        <v/>
      </c>
      <c r="G64" s="2" t="str">
        <f>IF(D64&gt;Summary!$H$10,1,"")</f>
        <v/>
      </c>
      <c r="H64" s="2" t="str">
        <f>IF(D64&gt;Summary!$N$10,1,"")</f>
        <v/>
      </c>
    </row>
    <row r="66" spans="4:8" x14ac:dyDescent="0.3">
      <c r="D66" s="5">
        <f>COUNT(D8:D64)</f>
        <v>57</v>
      </c>
      <c r="F66" s="2">
        <f>SUM(F8:F64)</f>
        <v>40</v>
      </c>
      <c r="G66" s="2">
        <f t="shared" ref="G66:H66" si="1">SUM(G8:G64)</f>
        <v>35</v>
      </c>
      <c r="H66" s="2">
        <f t="shared" si="1"/>
        <v>31</v>
      </c>
    </row>
    <row r="67" spans="4:8" x14ac:dyDescent="0.3">
      <c r="F67" s="6">
        <f>F66/$D$66</f>
        <v>0.70175438596491224</v>
      </c>
      <c r="G67" s="6">
        <f t="shared" ref="G67:H67" si="2">G66/$D$66</f>
        <v>0.61403508771929827</v>
      </c>
      <c r="H67" s="6">
        <f t="shared" si="2"/>
        <v>0.54385964912280704</v>
      </c>
    </row>
  </sheetData>
  <mergeCells count="5">
    <mergeCell ref="F6:H6"/>
    <mergeCell ref="B6:C6"/>
    <mergeCell ref="A6:A7"/>
    <mergeCell ref="D6:D7"/>
    <mergeCell ref="A5:D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5"/>
  <sheetViews>
    <sheetView workbookViewId="0">
      <selection activeCell="H69" sqref="H69"/>
    </sheetView>
  </sheetViews>
  <sheetFormatPr defaultRowHeight="14.4" x14ac:dyDescent="0.3"/>
  <cols>
    <col min="2" max="2" width="10.5546875" customWidth="1"/>
    <col min="5" max="5" width="10.5546875" customWidth="1"/>
    <col min="6" max="6" width="13" customWidth="1"/>
    <col min="7" max="9" width="20.44140625" customWidth="1"/>
    <col min="10" max="10" width="24.5546875" customWidth="1"/>
    <col min="11" max="11" width="30.109375" customWidth="1"/>
  </cols>
  <sheetData>
    <row r="1" spans="1:11" ht="28.8" x14ac:dyDescent="0.3">
      <c r="A1" t="s">
        <v>10</v>
      </c>
      <c r="B1" t="s">
        <v>22</v>
      </c>
      <c r="C1" t="s">
        <v>1</v>
      </c>
      <c r="D1" t="s">
        <v>2</v>
      </c>
      <c r="E1" s="14" t="s">
        <v>54</v>
      </c>
      <c r="F1" s="16"/>
      <c r="G1" s="21" t="s">
        <v>54</v>
      </c>
      <c r="H1" s="26" t="s">
        <v>21</v>
      </c>
      <c r="I1" s="26" t="s">
        <v>24</v>
      </c>
      <c r="J1" t="s">
        <v>19</v>
      </c>
      <c r="K1" t="s">
        <v>20</v>
      </c>
    </row>
    <row r="2" spans="1:11" x14ac:dyDescent="0.3">
      <c r="A2">
        <v>1940</v>
      </c>
      <c r="B2" t="str">
        <f>CONCATENATE(A2,C2,D2)</f>
        <v>19401Win</v>
      </c>
      <c r="C2" s="4">
        <v>1</v>
      </c>
      <c r="D2" s="4" t="s">
        <v>16</v>
      </c>
      <c r="E2" s="3">
        <f ca="1">Input!R7</f>
        <v>225</v>
      </c>
      <c r="F2" s="3"/>
      <c r="G2" s="3">
        <f ca="1">E2</f>
        <v>225</v>
      </c>
      <c r="H2" s="27">
        <f ca="1">IF(D2=D1,G2+H1,G2)</f>
        <v>225</v>
      </c>
      <c r="I2" s="27">
        <f ca="1">IF(D2=D1,MIN(I1,G2),G2)</f>
        <v>225</v>
      </c>
      <c r="J2">
        <f ca="1">IF($G2&gt;43500,"",1)</f>
        <v>1</v>
      </c>
    </row>
    <row r="3" spans="1:11" x14ac:dyDescent="0.3">
      <c r="A3">
        <v>1940</v>
      </c>
      <c r="B3" t="str">
        <f t="shared" ref="B3:B66" si="0">CONCATENATE(A3,C3,D3)</f>
        <v>19402Win</v>
      </c>
      <c r="C3" s="4">
        <v>2</v>
      </c>
      <c r="D3" s="4" t="s">
        <v>16</v>
      </c>
      <c r="E3" s="3">
        <f ca="1">Input!R8</f>
        <v>196269</v>
      </c>
      <c r="F3" s="3"/>
      <c r="G3" s="3">
        <f t="shared" ref="G3:G66" ca="1" si="1">E3</f>
        <v>196269</v>
      </c>
      <c r="H3" s="27">
        <f ca="1">IF(D3=D2,G3+H2,G3)</f>
        <v>196494</v>
      </c>
      <c r="I3" s="27">
        <f t="shared" ref="I3:I66" ca="1" si="2">IF(D3=D2,MIN(I2,G3),G3)</f>
        <v>225</v>
      </c>
      <c r="J3" t="str">
        <f ca="1">IF(G3&gt;43500,"",1)</f>
        <v/>
      </c>
    </row>
    <row r="4" spans="1:11" x14ac:dyDescent="0.3">
      <c r="A4">
        <v>1940</v>
      </c>
      <c r="B4" t="str">
        <f t="shared" si="0"/>
        <v>19403Spr</v>
      </c>
      <c r="C4" s="4">
        <v>3</v>
      </c>
      <c r="D4" s="4" t="s">
        <v>17</v>
      </c>
      <c r="E4" s="3">
        <f ca="1">Input!R9</f>
        <v>265</v>
      </c>
      <c r="F4" s="3"/>
      <c r="G4" s="3">
        <f t="shared" ca="1" si="1"/>
        <v>265</v>
      </c>
      <c r="H4" s="3">
        <f t="shared" ref="H4:H67" ca="1" si="3">IF(D4=D3,G4+H3,G4)</f>
        <v>265</v>
      </c>
      <c r="I4" s="27">
        <f t="shared" ca="1" si="2"/>
        <v>265</v>
      </c>
      <c r="J4">
        <f ca="1">IF(G4&gt;82000,"",1)</f>
        <v>1</v>
      </c>
      <c r="K4">
        <f ca="1">IF($G4&gt;116000,"",1)</f>
        <v>1</v>
      </c>
    </row>
    <row r="5" spans="1:11" x14ac:dyDescent="0.3">
      <c r="A5">
        <v>1940</v>
      </c>
      <c r="B5" t="str">
        <f t="shared" si="0"/>
        <v>19404Spr</v>
      </c>
      <c r="C5" s="4">
        <v>4</v>
      </c>
      <c r="D5" s="4" t="s">
        <v>17</v>
      </c>
      <c r="E5" s="3">
        <f ca="1">Input!R10</f>
        <v>53643</v>
      </c>
      <c r="F5" s="3"/>
      <c r="G5" s="3">
        <f t="shared" ca="1" si="1"/>
        <v>53643</v>
      </c>
      <c r="H5" s="3">
        <f t="shared" ca="1" si="3"/>
        <v>53908</v>
      </c>
      <c r="I5" s="27">
        <f t="shared" ca="1" si="2"/>
        <v>265</v>
      </c>
      <c r="J5">
        <f t="shared" ref="J5:J6" ca="1" si="4">IF(G5&gt;82000,"",1)</f>
        <v>1</v>
      </c>
      <c r="K5">
        <f t="shared" ref="K5:K6" ca="1" si="5">IF($G5&gt;116000,"",1)</f>
        <v>1</v>
      </c>
    </row>
    <row r="6" spans="1:11" x14ac:dyDescent="0.3">
      <c r="A6">
        <v>1940</v>
      </c>
      <c r="B6" t="str">
        <f t="shared" si="0"/>
        <v>19405Spr</v>
      </c>
      <c r="C6" s="4">
        <v>5</v>
      </c>
      <c r="D6" s="4" t="s">
        <v>17</v>
      </c>
      <c r="E6" s="3">
        <f ca="1">Input!R11</f>
        <v>296378</v>
      </c>
      <c r="F6" s="3"/>
      <c r="G6" s="3">
        <f t="shared" ca="1" si="1"/>
        <v>296378</v>
      </c>
      <c r="H6" s="3">
        <f t="shared" ca="1" si="3"/>
        <v>350286</v>
      </c>
      <c r="I6" s="27">
        <f t="shared" ca="1" si="2"/>
        <v>265</v>
      </c>
      <c r="J6" t="str">
        <f t="shared" ca="1" si="4"/>
        <v/>
      </c>
      <c r="K6" t="str">
        <f t="shared" ca="1" si="5"/>
        <v/>
      </c>
    </row>
    <row r="7" spans="1:11" x14ac:dyDescent="0.3">
      <c r="A7">
        <v>1940</v>
      </c>
      <c r="B7" t="str">
        <f t="shared" si="0"/>
        <v>19406Sum</v>
      </c>
      <c r="C7" s="4">
        <v>6</v>
      </c>
      <c r="D7" s="4" t="s">
        <v>18</v>
      </c>
      <c r="E7" s="3">
        <f ca="1">Input!R12</f>
        <v>289206</v>
      </c>
      <c r="F7" s="3"/>
      <c r="G7" s="3">
        <f t="shared" ca="1" si="1"/>
        <v>289206</v>
      </c>
      <c r="H7" s="3">
        <f t="shared" ca="1" si="3"/>
        <v>289206</v>
      </c>
      <c r="I7" s="27">
        <f t="shared" ca="1" si="2"/>
        <v>289206</v>
      </c>
      <c r="J7" t="str">
        <f ca="1">IF(G7&gt;35000,"",1)</f>
        <v/>
      </c>
    </row>
    <row r="8" spans="1:11" x14ac:dyDescent="0.3">
      <c r="A8">
        <v>1940</v>
      </c>
      <c r="B8" t="str">
        <f t="shared" si="0"/>
        <v>19407Sum</v>
      </c>
      <c r="C8" s="4">
        <v>7</v>
      </c>
      <c r="D8" s="4" t="s">
        <v>18</v>
      </c>
      <c r="E8" s="3">
        <f ca="1">Input!R13</f>
        <v>326463</v>
      </c>
      <c r="F8" s="3"/>
      <c r="G8" s="3">
        <f t="shared" ca="1" si="1"/>
        <v>326463</v>
      </c>
      <c r="H8" s="3">
        <f t="shared" ca="1" si="3"/>
        <v>615669</v>
      </c>
      <c r="I8" s="27">
        <f t="shared" ca="1" si="2"/>
        <v>289206</v>
      </c>
      <c r="J8" t="str">
        <f t="shared" ref="J8:J9" ca="1" si="6">IF(G8&gt;35000,"",1)</f>
        <v/>
      </c>
    </row>
    <row r="9" spans="1:11" x14ac:dyDescent="0.3">
      <c r="A9">
        <v>1940</v>
      </c>
      <c r="B9" t="str">
        <f t="shared" si="0"/>
        <v>19408Sum</v>
      </c>
      <c r="C9" s="4">
        <v>8</v>
      </c>
      <c r="D9" s="4" t="s">
        <v>18</v>
      </c>
      <c r="E9" s="3">
        <f ca="1">Input!R14</f>
        <v>323</v>
      </c>
      <c r="F9" s="3"/>
      <c r="G9" s="3">
        <f t="shared" ca="1" si="1"/>
        <v>323</v>
      </c>
      <c r="H9" s="3">
        <f t="shared" ca="1" si="3"/>
        <v>615992</v>
      </c>
      <c r="I9" s="27">
        <f t="shared" ca="1" si="2"/>
        <v>323</v>
      </c>
      <c r="J9">
        <f t="shared" ca="1" si="6"/>
        <v>1</v>
      </c>
    </row>
    <row r="10" spans="1:11" x14ac:dyDescent="0.3">
      <c r="A10">
        <v>1940</v>
      </c>
      <c r="B10" t="str">
        <f t="shared" si="0"/>
        <v>19409Fall</v>
      </c>
      <c r="C10" s="4">
        <v>9</v>
      </c>
      <c r="D10" s="4" t="s">
        <v>6</v>
      </c>
      <c r="E10" s="3">
        <f ca="1">Input!R15</f>
        <v>231</v>
      </c>
      <c r="F10" s="3"/>
      <c r="G10" s="3">
        <f t="shared" ca="1" si="1"/>
        <v>231</v>
      </c>
      <c r="H10" s="3">
        <f t="shared" ca="1" si="3"/>
        <v>231</v>
      </c>
      <c r="I10" s="27">
        <f t="shared" ca="1" si="2"/>
        <v>231</v>
      </c>
      <c r="J10">
        <f ca="1">IF(G10&gt;33500,"",1)</f>
        <v>1</v>
      </c>
    </row>
    <row r="11" spans="1:11" x14ac:dyDescent="0.3">
      <c r="A11">
        <v>1940</v>
      </c>
      <c r="B11" t="str">
        <f t="shared" si="0"/>
        <v>194010Fall</v>
      </c>
      <c r="C11" s="4">
        <v>10</v>
      </c>
      <c r="D11" s="4" t="s">
        <v>6</v>
      </c>
      <c r="E11" s="3">
        <f ca="1">Input!R16</f>
        <v>211</v>
      </c>
      <c r="F11" s="3"/>
      <c r="G11" s="3">
        <f t="shared" ca="1" si="1"/>
        <v>211</v>
      </c>
      <c r="H11" s="3">
        <f t="shared" ca="1" si="3"/>
        <v>442</v>
      </c>
      <c r="I11" s="27">
        <f t="shared" ca="1" si="2"/>
        <v>211</v>
      </c>
      <c r="J11">
        <f t="shared" ref="J11:J12" ca="1" si="7">IF(G11&gt;33500,"",1)</f>
        <v>1</v>
      </c>
    </row>
    <row r="12" spans="1:11" x14ac:dyDescent="0.3">
      <c r="A12">
        <v>1940</v>
      </c>
      <c r="B12" t="str">
        <f t="shared" si="0"/>
        <v>194011Fall</v>
      </c>
      <c r="C12" s="4">
        <v>11</v>
      </c>
      <c r="D12" s="4" t="s">
        <v>6</v>
      </c>
      <c r="E12" s="3">
        <f ca="1">Input!R17</f>
        <v>359878</v>
      </c>
      <c r="F12" s="3"/>
      <c r="G12" s="3">
        <f t="shared" ca="1" si="1"/>
        <v>359878</v>
      </c>
      <c r="H12" s="3">
        <f t="shared" ca="1" si="3"/>
        <v>360320</v>
      </c>
      <c r="I12" s="27">
        <f t="shared" ca="1" si="2"/>
        <v>211</v>
      </c>
      <c r="J12" t="str">
        <f t="shared" ca="1" si="7"/>
        <v/>
      </c>
    </row>
    <row r="13" spans="1:11" x14ac:dyDescent="0.3">
      <c r="A13">
        <v>1940</v>
      </c>
      <c r="B13" t="str">
        <f t="shared" si="0"/>
        <v>194012Win</v>
      </c>
      <c r="C13" s="4">
        <v>12</v>
      </c>
      <c r="D13" s="4" t="s">
        <v>16</v>
      </c>
      <c r="E13" s="3">
        <f ca="1">Input!R18</f>
        <v>2461591</v>
      </c>
      <c r="F13" s="3"/>
      <c r="G13" s="3">
        <f t="shared" ca="1" si="1"/>
        <v>2461591</v>
      </c>
      <c r="H13" s="3">
        <f t="shared" ca="1" si="3"/>
        <v>2461591</v>
      </c>
      <c r="I13" s="27">
        <f t="shared" ca="1" si="2"/>
        <v>2461591</v>
      </c>
      <c r="J13" t="str">
        <f t="shared" ref="J13:J15" ca="1" si="8">IF(G13&gt;43500,"",1)</f>
        <v/>
      </c>
    </row>
    <row r="14" spans="1:11" x14ac:dyDescent="0.3">
      <c r="A14">
        <v>1941</v>
      </c>
      <c r="B14" t="str">
        <f t="shared" si="0"/>
        <v>19411Win</v>
      </c>
      <c r="C14" s="4">
        <v>1</v>
      </c>
      <c r="D14" s="4" t="s">
        <v>16</v>
      </c>
      <c r="E14" s="3">
        <f ca="1">Input!R19</f>
        <v>1169314</v>
      </c>
      <c r="F14" s="3"/>
      <c r="G14" s="3">
        <f t="shared" ca="1" si="1"/>
        <v>1169314</v>
      </c>
      <c r="H14" s="3">
        <f t="shared" ca="1" si="3"/>
        <v>3630905</v>
      </c>
      <c r="I14" s="27">
        <f t="shared" ca="1" si="2"/>
        <v>1169314</v>
      </c>
      <c r="J14" t="str">
        <f t="shared" ca="1" si="8"/>
        <v/>
      </c>
    </row>
    <row r="15" spans="1:11" x14ac:dyDescent="0.3">
      <c r="A15">
        <v>1941</v>
      </c>
      <c r="B15" t="str">
        <f t="shared" si="0"/>
        <v>19412Win</v>
      </c>
      <c r="C15" s="4">
        <v>2</v>
      </c>
      <c r="D15" s="4" t="s">
        <v>16</v>
      </c>
      <c r="E15" s="3">
        <f ca="1">Input!R20</f>
        <v>748376</v>
      </c>
      <c r="F15" s="3"/>
      <c r="G15" s="3">
        <f t="shared" ca="1" si="1"/>
        <v>748376</v>
      </c>
      <c r="H15" s="3">
        <f t="shared" ca="1" si="3"/>
        <v>4379281</v>
      </c>
      <c r="I15" s="27">
        <f t="shared" ca="1" si="2"/>
        <v>748376</v>
      </c>
      <c r="J15" t="str">
        <f t="shared" ca="1" si="8"/>
        <v/>
      </c>
    </row>
    <row r="16" spans="1:11" x14ac:dyDescent="0.3">
      <c r="A16">
        <v>1941</v>
      </c>
      <c r="B16" t="str">
        <f t="shared" si="0"/>
        <v>19413Spr</v>
      </c>
      <c r="C16" s="4">
        <v>3</v>
      </c>
      <c r="D16" s="4" t="s">
        <v>17</v>
      </c>
      <c r="E16" s="3">
        <f ca="1">Input!R21</f>
        <v>1235879</v>
      </c>
      <c r="F16" s="3"/>
      <c r="G16" s="3">
        <f t="shared" ca="1" si="1"/>
        <v>1235879</v>
      </c>
      <c r="H16" s="3">
        <f t="shared" ca="1" si="3"/>
        <v>1235879</v>
      </c>
      <c r="I16" s="27">
        <f t="shared" ca="1" si="2"/>
        <v>1235879</v>
      </c>
      <c r="J16" t="str">
        <f t="shared" ref="J16:J18" ca="1" si="9">IF(G16&gt;82000,"",1)</f>
        <v/>
      </c>
      <c r="K16" t="str">
        <f t="shared" ref="K16:K18" ca="1" si="10">IF($G16&gt;116000,"",1)</f>
        <v/>
      </c>
    </row>
    <row r="17" spans="1:11" x14ac:dyDescent="0.3">
      <c r="A17">
        <v>1941</v>
      </c>
      <c r="B17" t="str">
        <f t="shared" si="0"/>
        <v>19414Spr</v>
      </c>
      <c r="C17" s="4">
        <v>4</v>
      </c>
      <c r="D17" s="4" t="s">
        <v>17</v>
      </c>
      <c r="E17" s="3">
        <f ca="1">Input!R22</f>
        <v>347355</v>
      </c>
      <c r="F17" s="3"/>
      <c r="G17" s="3">
        <f t="shared" ca="1" si="1"/>
        <v>347355</v>
      </c>
      <c r="H17" s="3">
        <f t="shared" ca="1" si="3"/>
        <v>1583234</v>
      </c>
      <c r="I17" s="27">
        <f t="shared" ca="1" si="2"/>
        <v>347355</v>
      </c>
      <c r="J17" t="str">
        <f t="shared" ca="1" si="9"/>
        <v/>
      </c>
      <c r="K17" t="str">
        <f t="shared" ca="1" si="10"/>
        <v/>
      </c>
    </row>
    <row r="18" spans="1:11" x14ac:dyDescent="0.3">
      <c r="A18">
        <v>1941</v>
      </c>
      <c r="B18" t="str">
        <f t="shared" si="0"/>
        <v>19415Spr</v>
      </c>
      <c r="C18" s="4">
        <v>5</v>
      </c>
      <c r="D18" s="4" t="s">
        <v>17</v>
      </c>
      <c r="E18" s="3">
        <f ca="1">Input!R23</f>
        <v>1012908</v>
      </c>
      <c r="F18" s="3"/>
      <c r="G18" s="3">
        <f t="shared" ca="1" si="1"/>
        <v>1012908</v>
      </c>
      <c r="H18" s="3">
        <f t="shared" ca="1" si="3"/>
        <v>2596142</v>
      </c>
      <c r="I18" s="27">
        <f t="shared" ca="1" si="2"/>
        <v>347355</v>
      </c>
      <c r="J18" t="str">
        <f t="shared" ca="1" si="9"/>
        <v/>
      </c>
      <c r="K18" t="str">
        <f t="shared" ca="1" si="10"/>
        <v/>
      </c>
    </row>
    <row r="19" spans="1:11" x14ac:dyDescent="0.3">
      <c r="A19">
        <v>1941</v>
      </c>
      <c r="B19" t="str">
        <f t="shared" si="0"/>
        <v>19416Sum</v>
      </c>
      <c r="C19" s="4">
        <v>6</v>
      </c>
      <c r="D19" s="4" t="s">
        <v>18</v>
      </c>
      <c r="E19" s="3">
        <f ca="1">Input!R24</f>
        <v>1009778</v>
      </c>
      <c r="F19" s="3"/>
      <c r="G19" s="3">
        <f t="shared" ca="1" si="1"/>
        <v>1009778</v>
      </c>
      <c r="H19" s="3">
        <f t="shared" ca="1" si="3"/>
        <v>1009778</v>
      </c>
      <c r="I19" s="27">
        <f t="shared" ca="1" si="2"/>
        <v>1009778</v>
      </c>
      <c r="J19" t="str">
        <f t="shared" ref="J19:J21" ca="1" si="11">IF(G19&gt;35000,"",1)</f>
        <v/>
      </c>
    </row>
    <row r="20" spans="1:11" x14ac:dyDescent="0.3">
      <c r="A20">
        <v>1941</v>
      </c>
      <c r="B20" t="str">
        <f t="shared" si="0"/>
        <v>19417Sum</v>
      </c>
      <c r="C20" s="4">
        <v>7</v>
      </c>
      <c r="D20" s="4" t="s">
        <v>18</v>
      </c>
      <c r="E20" s="3">
        <f ca="1">Input!R25</f>
        <v>1224500</v>
      </c>
      <c r="F20" s="3"/>
      <c r="G20" s="3">
        <f t="shared" ca="1" si="1"/>
        <v>1224500</v>
      </c>
      <c r="H20" s="3">
        <f t="shared" ca="1" si="3"/>
        <v>2234278</v>
      </c>
      <c r="I20" s="27">
        <f t="shared" ca="1" si="2"/>
        <v>1009778</v>
      </c>
      <c r="J20" t="str">
        <f t="shared" ca="1" si="11"/>
        <v/>
      </c>
    </row>
    <row r="21" spans="1:11" x14ac:dyDescent="0.3">
      <c r="A21">
        <v>1941</v>
      </c>
      <c r="B21" t="str">
        <f t="shared" si="0"/>
        <v>19418Sum</v>
      </c>
      <c r="C21" s="4">
        <v>8</v>
      </c>
      <c r="D21" s="4" t="s">
        <v>18</v>
      </c>
      <c r="E21" s="3">
        <f ca="1">Input!R26</f>
        <v>493</v>
      </c>
      <c r="F21" s="3"/>
      <c r="G21" s="3">
        <f t="shared" ca="1" si="1"/>
        <v>493</v>
      </c>
      <c r="H21" s="3">
        <f t="shared" ca="1" si="3"/>
        <v>2234771</v>
      </c>
      <c r="I21" s="27">
        <f t="shared" ca="1" si="2"/>
        <v>493</v>
      </c>
      <c r="J21">
        <f t="shared" ca="1" si="11"/>
        <v>1</v>
      </c>
    </row>
    <row r="22" spans="1:11" x14ac:dyDescent="0.3">
      <c r="A22">
        <v>1941</v>
      </c>
      <c r="B22" t="str">
        <f t="shared" si="0"/>
        <v>19419Fall</v>
      </c>
      <c r="C22" s="4">
        <v>9</v>
      </c>
      <c r="D22" s="4" t="s">
        <v>6</v>
      </c>
      <c r="E22" s="3">
        <f ca="1">Input!R27</f>
        <v>43784</v>
      </c>
      <c r="F22" s="3"/>
      <c r="G22" s="3">
        <f t="shared" ca="1" si="1"/>
        <v>43784</v>
      </c>
      <c r="H22" s="3">
        <f t="shared" ca="1" si="3"/>
        <v>43784</v>
      </c>
      <c r="I22" s="27">
        <f t="shared" ca="1" si="2"/>
        <v>43784</v>
      </c>
      <c r="J22" t="str">
        <f t="shared" ref="J22:J24" ca="1" si="12">IF(G22&gt;33500,"",1)</f>
        <v/>
      </c>
    </row>
    <row r="23" spans="1:11" x14ac:dyDescent="0.3">
      <c r="A23">
        <v>1941</v>
      </c>
      <c r="B23" t="str">
        <f t="shared" si="0"/>
        <v>194110Fall</v>
      </c>
      <c r="C23" s="4">
        <v>10</v>
      </c>
      <c r="D23" s="4" t="s">
        <v>6</v>
      </c>
      <c r="E23" s="3">
        <f ca="1">Input!R28</f>
        <v>122445</v>
      </c>
      <c r="F23" s="3"/>
      <c r="G23" s="3">
        <f t="shared" ca="1" si="1"/>
        <v>122445</v>
      </c>
      <c r="H23" s="3">
        <f t="shared" ca="1" si="3"/>
        <v>166229</v>
      </c>
      <c r="I23" s="27">
        <f t="shared" ca="1" si="2"/>
        <v>43784</v>
      </c>
      <c r="J23" t="str">
        <f t="shared" ca="1" si="12"/>
        <v/>
      </c>
    </row>
    <row r="24" spans="1:11" x14ac:dyDescent="0.3">
      <c r="A24">
        <v>1941</v>
      </c>
      <c r="B24" t="str">
        <f t="shared" si="0"/>
        <v>194111Fall</v>
      </c>
      <c r="C24" s="4">
        <v>11</v>
      </c>
      <c r="D24" s="4" t="s">
        <v>6</v>
      </c>
      <c r="E24" s="3">
        <f ca="1">Input!R29</f>
        <v>885896</v>
      </c>
      <c r="F24" s="3"/>
      <c r="G24" s="3">
        <f t="shared" ca="1" si="1"/>
        <v>885896</v>
      </c>
      <c r="H24" s="3">
        <f t="shared" ca="1" si="3"/>
        <v>1052125</v>
      </c>
      <c r="I24" s="27">
        <f t="shared" ca="1" si="2"/>
        <v>43784</v>
      </c>
      <c r="J24" t="str">
        <f t="shared" ca="1" si="12"/>
        <v/>
      </c>
    </row>
    <row r="25" spans="1:11" x14ac:dyDescent="0.3">
      <c r="A25">
        <v>1941</v>
      </c>
      <c r="B25" t="str">
        <f t="shared" si="0"/>
        <v>194112Win</v>
      </c>
      <c r="C25" s="4">
        <v>12</v>
      </c>
      <c r="D25" s="4" t="s">
        <v>16</v>
      </c>
      <c r="E25" s="3">
        <f ca="1">Input!R30</f>
        <v>94684</v>
      </c>
      <c r="F25" s="3"/>
      <c r="G25" s="3">
        <f t="shared" ca="1" si="1"/>
        <v>94684</v>
      </c>
      <c r="H25" s="3">
        <f t="shared" ca="1" si="3"/>
        <v>94684</v>
      </c>
      <c r="I25" s="27">
        <f t="shared" ca="1" si="2"/>
        <v>94684</v>
      </c>
      <c r="J25" t="str">
        <f t="shared" ref="J25:J27" ca="1" si="13">IF(G25&gt;43500,"",1)</f>
        <v/>
      </c>
    </row>
    <row r="26" spans="1:11" x14ac:dyDescent="0.3">
      <c r="A26">
        <v>1942</v>
      </c>
      <c r="B26" t="str">
        <f t="shared" si="0"/>
        <v>19421Win</v>
      </c>
      <c r="C26" s="4">
        <v>1</v>
      </c>
      <c r="D26" s="4" t="s">
        <v>16</v>
      </c>
      <c r="E26" s="3">
        <f ca="1">Input!R31</f>
        <v>21153</v>
      </c>
      <c r="F26" s="3"/>
      <c r="G26" s="3">
        <f t="shared" ca="1" si="1"/>
        <v>21153</v>
      </c>
      <c r="H26" s="3">
        <f t="shared" ca="1" si="3"/>
        <v>115837</v>
      </c>
      <c r="I26" s="27">
        <f t="shared" ca="1" si="2"/>
        <v>21153</v>
      </c>
      <c r="J26">
        <f t="shared" ca="1" si="13"/>
        <v>1</v>
      </c>
    </row>
    <row r="27" spans="1:11" x14ac:dyDescent="0.3">
      <c r="A27">
        <v>1942</v>
      </c>
      <c r="B27" t="str">
        <f t="shared" si="0"/>
        <v>19422Win</v>
      </c>
      <c r="C27" s="4">
        <v>2</v>
      </c>
      <c r="D27" s="4" t="s">
        <v>16</v>
      </c>
      <c r="E27" s="3">
        <f ca="1">Input!R32</f>
        <v>53643</v>
      </c>
      <c r="F27" s="3"/>
      <c r="G27" s="3">
        <f t="shared" ca="1" si="1"/>
        <v>53643</v>
      </c>
      <c r="H27" s="3">
        <f t="shared" ca="1" si="3"/>
        <v>169480</v>
      </c>
      <c r="I27" s="27">
        <f t="shared" ca="1" si="2"/>
        <v>21153</v>
      </c>
      <c r="J27" t="str">
        <f t="shared" ca="1" si="13"/>
        <v/>
      </c>
    </row>
    <row r="28" spans="1:11" x14ac:dyDescent="0.3">
      <c r="A28">
        <v>1942</v>
      </c>
      <c r="B28" t="str">
        <f t="shared" si="0"/>
        <v>19423Spr</v>
      </c>
      <c r="C28" s="4">
        <v>3</v>
      </c>
      <c r="D28" s="4" t="s">
        <v>17</v>
      </c>
      <c r="E28" s="3">
        <f ca="1">Input!R33</f>
        <v>98245</v>
      </c>
      <c r="F28" s="3"/>
      <c r="G28" s="3">
        <f t="shared" ca="1" si="1"/>
        <v>98245</v>
      </c>
      <c r="H28" s="3">
        <f t="shared" ca="1" si="3"/>
        <v>98245</v>
      </c>
      <c r="I28" s="27">
        <f t="shared" ca="1" si="2"/>
        <v>98245</v>
      </c>
      <c r="J28" t="str">
        <f t="shared" ref="J28:J30" ca="1" si="14">IF(G28&gt;82000,"",1)</f>
        <v/>
      </c>
      <c r="K28">
        <f t="shared" ref="K28:K30" ca="1" si="15">IF($G28&gt;116000,"",1)</f>
        <v>1</v>
      </c>
    </row>
    <row r="29" spans="1:11" x14ac:dyDescent="0.3">
      <c r="A29">
        <v>1942</v>
      </c>
      <c r="B29" t="str">
        <f t="shared" si="0"/>
        <v>19424Spr</v>
      </c>
      <c r="C29" s="4">
        <v>4</v>
      </c>
      <c r="D29" s="4" t="s">
        <v>17</v>
      </c>
      <c r="E29" s="3">
        <f ca="1">Input!R34</f>
        <v>939112</v>
      </c>
      <c r="F29" s="3"/>
      <c r="G29" s="3">
        <f t="shared" ca="1" si="1"/>
        <v>939112</v>
      </c>
      <c r="H29" s="3">
        <f t="shared" ca="1" si="3"/>
        <v>1037357</v>
      </c>
      <c r="I29" s="27">
        <f t="shared" ca="1" si="2"/>
        <v>98245</v>
      </c>
      <c r="J29" t="str">
        <f t="shared" ca="1" si="14"/>
        <v/>
      </c>
      <c r="K29" t="str">
        <f t="shared" ca="1" si="15"/>
        <v/>
      </c>
    </row>
    <row r="30" spans="1:11" x14ac:dyDescent="0.3">
      <c r="A30">
        <v>1942</v>
      </c>
      <c r="B30" t="str">
        <f t="shared" si="0"/>
        <v>19425Spr</v>
      </c>
      <c r="C30" s="4">
        <v>5</v>
      </c>
      <c r="D30" s="4" t="s">
        <v>17</v>
      </c>
      <c r="E30" s="3">
        <f ca="1">Input!R35</f>
        <v>3185764</v>
      </c>
      <c r="F30" s="3"/>
      <c r="G30" s="3">
        <f t="shared" ca="1" si="1"/>
        <v>3185764</v>
      </c>
      <c r="H30" s="3">
        <f t="shared" ca="1" si="3"/>
        <v>4223121</v>
      </c>
      <c r="I30" s="27">
        <f t="shared" ca="1" si="2"/>
        <v>98245</v>
      </c>
      <c r="J30" t="str">
        <f t="shared" ca="1" si="14"/>
        <v/>
      </c>
      <c r="K30" t="str">
        <f t="shared" ca="1" si="15"/>
        <v/>
      </c>
    </row>
    <row r="31" spans="1:11" x14ac:dyDescent="0.3">
      <c r="A31">
        <v>1942</v>
      </c>
      <c r="B31" t="str">
        <f t="shared" si="0"/>
        <v>19426Sum</v>
      </c>
      <c r="C31" s="4">
        <v>6</v>
      </c>
      <c r="D31" s="4" t="s">
        <v>18</v>
      </c>
      <c r="E31" s="3">
        <f ca="1">Input!R36</f>
        <v>1114583</v>
      </c>
      <c r="F31" s="3"/>
      <c r="G31" s="3">
        <f t="shared" ca="1" si="1"/>
        <v>1114583</v>
      </c>
      <c r="H31" s="3">
        <f t="shared" ca="1" si="3"/>
        <v>1114583</v>
      </c>
      <c r="I31" s="27">
        <f t="shared" ca="1" si="2"/>
        <v>1114583</v>
      </c>
      <c r="J31" t="str">
        <f t="shared" ref="J31:J33" ca="1" si="16">IF(G31&gt;35000,"",1)</f>
        <v/>
      </c>
    </row>
    <row r="32" spans="1:11" x14ac:dyDescent="0.3">
      <c r="A32">
        <v>1942</v>
      </c>
      <c r="B32" t="str">
        <f t="shared" si="0"/>
        <v>19427Sum</v>
      </c>
      <c r="C32" s="4">
        <v>7</v>
      </c>
      <c r="D32" s="4" t="s">
        <v>18</v>
      </c>
      <c r="E32" s="3">
        <f ca="1">Input!R37</f>
        <v>118014</v>
      </c>
      <c r="F32" s="3"/>
      <c r="G32" s="3">
        <f t="shared" ca="1" si="1"/>
        <v>118014</v>
      </c>
      <c r="H32" s="3">
        <f t="shared" ca="1" si="3"/>
        <v>1232597</v>
      </c>
      <c r="I32" s="27">
        <f t="shared" ca="1" si="2"/>
        <v>118014</v>
      </c>
      <c r="J32" t="str">
        <f t="shared" ca="1" si="16"/>
        <v/>
      </c>
    </row>
    <row r="33" spans="1:11" x14ac:dyDescent="0.3">
      <c r="A33">
        <v>1942</v>
      </c>
      <c r="B33" t="str">
        <f t="shared" si="0"/>
        <v>19428Sum</v>
      </c>
      <c r="C33" s="4">
        <v>8</v>
      </c>
      <c r="D33" s="4" t="s">
        <v>18</v>
      </c>
      <c r="E33" s="3">
        <f ca="1">Input!R38</f>
        <v>3301</v>
      </c>
      <c r="F33" s="3"/>
      <c r="G33" s="3">
        <f t="shared" ca="1" si="1"/>
        <v>3301</v>
      </c>
      <c r="H33" s="3">
        <f t="shared" ca="1" si="3"/>
        <v>1235898</v>
      </c>
      <c r="I33" s="27">
        <f t="shared" ca="1" si="2"/>
        <v>3301</v>
      </c>
      <c r="J33">
        <f t="shared" ca="1" si="16"/>
        <v>1</v>
      </c>
    </row>
    <row r="34" spans="1:11" x14ac:dyDescent="0.3">
      <c r="A34">
        <v>1942</v>
      </c>
      <c r="B34" t="str">
        <f t="shared" si="0"/>
        <v>19429Fall</v>
      </c>
      <c r="C34" s="4">
        <v>9</v>
      </c>
      <c r="D34" s="4" t="s">
        <v>6</v>
      </c>
      <c r="E34" s="3">
        <f ca="1">Input!R39</f>
        <v>9298</v>
      </c>
      <c r="F34" s="3"/>
      <c r="G34" s="3">
        <f t="shared" ca="1" si="1"/>
        <v>9298</v>
      </c>
      <c r="H34" s="3">
        <f t="shared" ca="1" si="3"/>
        <v>9298</v>
      </c>
      <c r="I34" s="27">
        <f t="shared" ca="1" si="2"/>
        <v>9298</v>
      </c>
      <c r="J34">
        <f t="shared" ref="J34:J36" ca="1" si="17">IF(G34&gt;33500,"",1)</f>
        <v>1</v>
      </c>
    </row>
    <row r="35" spans="1:11" x14ac:dyDescent="0.3">
      <c r="A35">
        <v>1942</v>
      </c>
      <c r="B35" t="str">
        <f t="shared" si="0"/>
        <v>194210Fall</v>
      </c>
      <c r="C35" s="4">
        <v>10</v>
      </c>
      <c r="D35" s="4" t="s">
        <v>6</v>
      </c>
      <c r="E35" s="3">
        <f ca="1">Input!R40</f>
        <v>352</v>
      </c>
      <c r="F35" s="3"/>
      <c r="G35" s="3">
        <f t="shared" ca="1" si="1"/>
        <v>352</v>
      </c>
      <c r="H35" s="3">
        <f t="shared" ca="1" si="3"/>
        <v>9650</v>
      </c>
      <c r="I35" s="27">
        <f t="shared" ca="1" si="2"/>
        <v>352</v>
      </c>
      <c r="J35">
        <f t="shared" ca="1" si="17"/>
        <v>1</v>
      </c>
    </row>
    <row r="36" spans="1:11" x14ac:dyDescent="0.3">
      <c r="A36">
        <v>1942</v>
      </c>
      <c r="B36" t="str">
        <f t="shared" si="0"/>
        <v>194211Fall</v>
      </c>
      <c r="C36" s="4">
        <v>11</v>
      </c>
      <c r="D36" s="4" t="s">
        <v>6</v>
      </c>
      <c r="E36" s="3">
        <f ca="1">Input!R41</f>
        <v>91821</v>
      </c>
      <c r="F36" s="3"/>
      <c r="G36" s="3">
        <f t="shared" ca="1" si="1"/>
        <v>91821</v>
      </c>
      <c r="H36" s="3">
        <f t="shared" ca="1" si="3"/>
        <v>101471</v>
      </c>
      <c r="I36" s="27">
        <f t="shared" ca="1" si="2"/>
        <v>352</v>
      </c>
      <c r="J36" t="str">
        <f t="shared" ca="1" si="17"/>
        <v/>
      </c>
    </row>
    <row r="37" spans="1:11" x14ac:dyDescent="0.3">
      <c r="A37">
        <v>1942</v>
      </c>
      <c r="B37" t="str">
        <f t="shared" si="0"/>
        <v>194212Win</v>
      </c>
      <c r="C37" s="4">
        <v>12</v>
      </c>
      <c r="D37" s="4" t="s">
        <v>16</v>
      </c>
      <c r="E37" s="3">
        <f ca="1">Input!R42</f>
        <v>90753</v>
      </c>
      <c r="F37" s="3"/>
      <c r="G37" s="3">
        <f t="shared" ca="1" si="1"/>
        <v>90753</v>
      </c>
      <c r="H37" s="3">
        <f t="shared" ca="1" si="3"/>
        <v>90753</v>
      </c>
      <c r="I37" s="27">
        <f t="shared" ca="1" si="2"/>
        <v>90753</v>
      </c>
      <c r="J37" t="str">
        <f t="shared" ref="J37:J39" ca="1" si="18">IF(G37&gt;43500,"",1)</f>
        <v/>
      </c>
    </row>
    <row r="38" spans="1:11" x14ac:dyDescent="0.3">
      <c r="A38">
        <v>1943</v>
      </c>
      <c r="B38" t="str">
        <f t="shared" si="0"/>
        <v>19431Win</v>
      </c>
      <c r="C38" s="4">
        <v>1</v>
      </c>
      <c r="D38" s="4" t="s">
        <v>16</v>
      </c>
      <c r="E38" s="3">
        <f ca="1">Input!R43</f>
        <v>473013</v>
      </c>
      <c r="F38" s="3"/>
      <c r="G38" s="3">
        <f t="shared" ca="1" si="1"/>
        <v>473013</v>
      </c>
      <c r="H38" s="3">
        <f t="shared" ca="1" si="3"/>
        <v>563766</v>
      </c>
      <c r="I38" s="27">
        <f t="shared" ca="1" si="2"/>
        <v>90753</v>
      </c>
      <c r="J38" t="str">
        <f t="shared" ca="1" si="18"/>
        <v/>
      </c>
    </row>
    <row r="39" spans="1:11" x14ac:dyDescent="0.3">
      <c r="A39">
        <v>1943</v>
      </c>
      <c r="B39" t="str">
        <f t="shared" si="0"/>
        <v>19432Win</v>
      </c>
      <c r="C39" s="4">
        <v>2</v>
      </c>
      <c r="D39" s="4" t="s">
        <v>16</v>
      </c>
      <c r="E39" s="3">
        <f ca="1">Input!R44</f>
        <v>5894</v>
      </c>
      <c r="F39" s="3"/>
      <c r="G39" s="3">
        <f t="shared" ca="1" si="1"/>
        <v>5894</v>
      </c>
      <c r="H39" s="3">
        <f t="shared" ca="1" si="3"/>
        <v>569660</v>
      </c>
      <c r="I39" s="27">
        <f t="shared" ca="1" si="2"/>
        <v>5894</v>
      </c>
      <c r="J39">
        <f t="shared" ca="1" si="18"/>
        <v>1</v>
      </c>
    </row>
    <row r="40" spans="1:11" x14ac:dyDescent="0.3">
      <c r="A40">
        <v>1943</v>
      </c>
      <c r="B40" t="str">
        <f t="shared" si="0"/>
        <v>19433Spr</v>
      </c>
      <c r="C40" s="4">
        <v>3</v>
      </c>
      <c r="D40" s="4" t="s">
        <v>17</v>
      </c>
      <c r="E40" s="3">
        <f ca="1">Input!R45</f>
        <v>17678</v>
      </c>
      <c r="F40" s="3"/>
      <c r="G40" s="3">
        <f t="shared" ca="1" si="1"/>
        <v>17678</v>
      </c>
      <c r="H40" s="3">
        <f t="shared" ca="1" si="3"/>
        <v>17678</v>
      </c>
      <c r="I40" s="27">
        <f t="shared" ca="1" si="2"/>
        <v>17678</v>
      </c>
      <c r="J40">
        <f t="shared" ref="J40:J42" ca="1" si="19">IF(G40&gt;82000,"",1)</f>
        <v>1</v>
      </c>
      <c r="K40">
        <f t="shared" ref="K40:K42" ca="1" si="20">IF($G40&gt;116000,"",1)</f>
        <v>1</v>
      </c>
    </row>
    <row r="41" spans="1:11" x14ac:dyDescent="0.3">
      <c r="A41">
        <v>1943</v>
      </c>
      <c r="B41" t="str">
        <f t="shared" si="0"/>
        <v>19434Spr</v>
      </c>
      <c r="C41" s="4">
        <v>4</v>
      </c>
      <c r="D41" s="4" t="s">
        <v>17</v>
      </c>
      <c r="E41" s="3">
        <f ca="1">Input!R46</f>
        <v>402395</v>
      </c>
      <c r="F41" s="3"/>
      <c r="G41" s="3">
        <f t="shared" ca="1" si="1"/>
        <v>402395</v>
      </c>
      <c r="H41" s="3">
        <f t="shared" ca="1" si="3"/>
        <v>420073</v>
      </c>
      <c r="I41" s="27">
        <f t="shared" ca="1" si="2"/>
        <v>17678</v>
      </c>
      <c r="J41" t="str">
        <f t="shared" ca="1" si="19"/>
        <v/>
      </c>
      <c r="K41" t="str">
        <f t="shared" ca="1" si="20"/>
        <v/>
      </c>
    </row>
    <row r="42" spans="1:11" x14ac:dyDescent="0.3">
      <c r="A42">
        <v>1943</v>
      </c>
      <c r="B42" t="str">
        <f t="shared" si="0"/>
        <v>19435Spr</v>
      </c>
      <c r="C42" s="4">
        <v>5</v>
      </c>
      <c r="D42" s="4" t="s">
        <v>17</v>
      </c>
      <c r="E42" s="3">
        <f ca="1">Input!R47</f>
        <v>266522</v>
      </c>
      <c r="F42" s="3"/>
      <c r="G42" s="3">
        <f t="shared" ca="1" si="1"/>
        <v>266522</v>
      </c>
      <c r="H42" s="3">
        <f t="shared" ca="1" si="3"/>
        <v>686595</v>
      </c>
      <c r="I42" s="27">
        <f t="shared" ca="1" si="2"/>
        <v>17678</v>
      </c>
      <c r="J42" t="str">
        <f t="shared" ca="1" si="19"/>
        <v/>
      </c>
      <c r="K42" t="str">
        <f t="shared" ca="1" si="20"/>
        <v/>
      </c>
    </row>
    <row r="43" spans="1:11" x14ac:dyDescent="0.3">
      <c r="A43">
        <v>1943</v>
      </c>
      <c r="B43" t="str">
        <f t="shared" si="0"/>
        <v>19436Sum</v>
      </c>
      <c r="C43" s="4">
        <v>6</v>
      </c>
      <c r="D43" s="4" t="s">
        <v>18</v>
      </c>
      <c r="E43" s="3">
        <f ca="1">Input!R48</f>
        <v>422153</v>
      </c>
      <c r="F43" s="3"/>
      <c r="G43" s="3">
        <f t="shared" ca="1" si="1"/>
        <v>422153</v>
      </c>
      <c r="H43" s="3">
        <f t="shared" ca="1" si="3"/>
        <v>422153</v>
      </c>
      <c r="I43" s="27">
        <f t="shared" ca="1" si="2"/>
        <v>422153</v>
      </c>
      <c r="J43" t="str">
        <f t="shared" ref="J43:J45" ca="1" si="21">IF(G43&gt;35000,"",1)</f>
        <v/>
      </c>
    </row>
    <row r="44" spans="1:11" x14ac:dyDescent="0.3">
      <c r="A44">
        <v>1943</v>
      </c>
      <c r="B44" t="str">
        <f t="shared" si="0"/>
        <v>19437Sum</v>
      </c>
      <c r="C44" s="4">
        <v>7</v>
      </c>
      <c r="D44" s="4" t="s">
        <v>18</v>
      </c>
      <c r="E44" s="3">
        <f ca="1">Input!R49</f>
        <v>2107</v>
      </c>
      <c r="F44" s="3"/>
      <c r="G44" s="3">
        <f t="shared" ca="1" si="1"/>
        <v>2107</v>
      </c>
      <c r="H44" s="3">
        <f t="shared" ca="1" si="3"/>
        <v>424260</v>
      </c>
      <c r="I44" s="27">
        <f t="shared" ca="1" si="2"/>
        <v>2107</v>
      </c>
      <c r="J44">
        <f t="shared" ca="1" si="21"/>
        <v>1</v>
      </c>
    </row>
    <row r="45" spans="1:11" x14ac:dyDescent="0.3">
      <c r="A45">
        <v>1943</v>
      </c>
      <c r="B45" t="str">
        <f t="shared" si="0"/>
        <v>19438Sum</v>
      </c>
      <c r="C45" s="4">
        <v>8</v>
      </c>
      <c r="D45" s="4" t="s">
        <v>18</v>
      </c>
      <c r="E45" s="3">
        <f ca="1">Input!R50</f>
        <v>5075</v>
      </c>
      <c r="F45" s="3"/>
      <c r="G45" s="3">
        <f t="shared" ca="1" si="1"/>
        <v>5075</v>
      </c>
      <c r="H45" s="3">
        <f t="shared" ca="1" si="3"/>
        <v>429335</v>
      </c>
      <c r="I45" s="27">
        <f t="shared" ca="1" si="2"/>
        <v>2107</v>
      </c>
      <c r="J45">
        <f t="shared" ca="1" si="21"/>
        <v>1</v>
      </c>
    </row>
    <row r="46" spans="1:11" x14ac:dyDescent="0.3">
      <c r="A46">
        <v>1943</v>
      </c>
      <c r="B46" t="str">
        <f t="shared" si="0"/>
        <v>19439Fall</v>
      </c>
      <c r="C46" s="4">
        <v>9</v>
      </c>
      <c r="D46" s="4" t="s">
        <v>6</v>
      </c>
      <c r="E46" s="3">
        <f ca="1">Input!R51</f>
        <v>338</v>
      </c>
      <c r="F46" s="3"/>
      <c r="G46" s="3">
        <f t="shared" ca="1" si="1"/>
        <v>338</v>
      </c>
      <c r="H46" s="3">
        <f t="shared" ca="1" si="3"/>
        <v>338</v>
      </c>
      <c r="I46" s="27">
        <f t="shared" ca="1" si="2"/>
        <v>338</v>
      </c>
      <c r="J46">
        <f t="shared" ref="J46:J48" ca="1" si="22">IF(G46&gt;33500,"",1)</f>
        <v>1</v>
      </c>
    </row>
    <row r="47" spans="1:11" x14ac:dyDescent="0.3">
      <c r="A47">
        <v>1943</v>
      </c>
      <c r="B47" t="str">
        <f t="shared" si="0"/>
        <v>194310Fall</v>
      </c>
      <c r="C47" s="4">
        <v>10</v>
      </c>
      <c r="D47" s="4" t="s">
        <v>6</v>
      </c>
      <c r="E47" s="3">
        <f ca="1">Input!R52</f>
        <v>270</v>
      </c>
      <c r="F47" s="3"/>
      <c r="G47" s="3">
        <f t="shared" ca="1" si="1"/>
        <v>270</v>
      </c>
      <c r="H47" s="3">
        <f t="shared" ca="1" si="3"/>
        <v>608</v>
      </c>
      <c r="I47" s="27">
        <f t="shared" ca="1" si="2"/>
        <v>270</v>
      </c>
      <c r="J47">
        <f t="shared" ca="1" si="22"/>
        <v>1</v>
      </c>
    </row>
    <row r="48" spans="1:11" x14ac:dyDescent="0.3">
      <c r="A48">
        <v>1943</v>
      </c>
      <c r="B48" t="str">
        <f t="shared" si="0"/>
        <v>194311Fall</v>
      </c>
      <c r="C48" s="4">
        <v>11</v>
      </c>
      <c r="D48" s="4" t="s">
        <v>6</v>
      </c>
      <c r="E48" s="3">
        <f ca="1">Input!R53</f>
        <v>1643</v>
      </c>
      <c r="F48" s="3"/>
      <c r="G48" s="3">
        <f t="shared" ca="1" si="1"/>
        <v>1643</v>
      </c>
      <c r="H48" s="3">
        <f t="shared" ca="1" si="3"/>
        <v>2251</v>
      </c>
      <c r="I48" s="27">
        <f t="shared" ca="1" si="2"/>
        <v>270</v>
      </c>
      <c r="J48">
        <f t="shared" ca="1" si="22"/>
        <v>1</v>
      </c>
    </row>
    <row r="49" spans="1:11" x14ac:dyDescent="0.3">
      <c r="A49">
        <v>1943</v>
      </c>
      <c r="B49" t="str">
        <f t="shared" si="0"/>
        <v>194312Win</v>
      </c>
      <c r="C49" s="4">
        <v>12</v>
      </c>
      <c r="D49" s="4" t="s">
        <v>16</v>
      </c>
      <c r="E49" s="3">
        <f ca="1">Input!R54</f>
        <v>3777</v>
      </c>
      <c r="F49" s="3"/>
      <c r="G49" s="3">
        <f t="shared" ca="1" si="1"/>
        <v>3777</v>
      </c>
      <c r="H49" s="3">
        <f t="shared" ca="1" si="3"/>
        <v>3777</v>
      </c>
      <c r="I49" s="27">
        <f t="shared" ca="1" si="2"/>
        <v>3777</v>
      </c>
      <c r="J49">
        <f t="shared" ref="J49:J51" ca="1" si="23">IF(G49&gt;43500,"",1)</f>
        <v>1</v>
      </c>
    </row>
    <row r="50" spans="1:11" x14ac:dyDescent="0.3">
      <c r="A50">
        <v>1944</v>
      </c>
      <c r="B50" t="str">
        <f t="shared" si="0"/>
        <v>19441Win</v>
      </c>
      <c r="C50" s="4">
        <v>1</v>
      </c>
      <c r="D50" s="4" t="s">
        <v>16</v>
      </c>
      <c r="E50" s="3">
        <f ca="1">Input!R55</f>
        <v>255565</v>
      </c>
      <c r="F50" s="3"/>
      <c r="G50" s="3">
        <f t="shared" ca="1" si="1"/>
        <v>255565</v>
      </c>
      <c r="H50" s="3">
        <f t="shared" ca="1" si="3"/>
        <v>259342</v>
      </c>
      <c r="I50" s="27">
        <f t="shared" ca="1" si="2"/>
        <v>3777</v>
      </c>
      <c r="J50" t="str">
        <f t="shared" ca="1" si="23"/>
        <v/>
      </c>
    </row>
    <row r="51" spans="1:11" x14ac:dyDescent="0.3">
      <c r="A51">
        <v>1944</v>
      </c>
      <c r="B51" t="str">
        <f t="shared" si="0"/>
        <v>19442Win</v>
      </c>
      <c r="C51" s="4">
        <v>2</v>
      </c>
      <c r="D51" s="4" t="s">
        <v>16</v>
      </c>
      <c r="E51" s="3">
        <f ca="1">Input!R56</f>
        <v>645160</v>
      </c>
      <c r="F51" s="3"/>
      <c r="G51" s="3">
        <f t="shared" ca="1" si="1"/>
        <v>645160</v>
      </c>
      <c r="H51" s="3">
        <f t="shared" ca="1" si="3"/>
        <v>904502</v>
      </c>
      <c r="I51" s="27">
        <f t="shared" ca="1" si="2"/>
        <v>3777</v>
      </c>
      <c r="J51" t="str">
        <f t="shared" ca="1" si="23"/>
        <v/>
      </c>
    </row>
    <row r="52" spans="1:11" x14ac:dyDescent="0.3">
      <c r="A52">
        <v>1944</v>
      </c>
      <c r="B52" t="str">
        <f t="shared" si="0"/>
        <v>19443Spr</v>
      </c>
      <c r="C52" s="4">
        <v>3</v>
      </c>
      <c r="D52" s="4" t="s">
        <v>17</v>
      </c>
      <c r="E52" s="3">
        <f ca="1">Input!R57</f>
        <v>893864</v>
      </c>
      <c r="F52" s="3"/>
      <c r="G52" s="3">
        <f t="shared" ca="1" si="1"/>
        <v>893864</v>
      </c>
      <c r="H52" s="3">
        <f t="shared" ca="1" si="3"/>
        <v>893864</v>
      </c>
      <c r="I52" s="27">
        <f t="shared" ca="1" si="2"/>
        <v>893864</v>
      </c>
      <c r="J52" t="str">
        <f t="shared" ref="J52:J54" ca="1" si="24">IF(G52&gt;82000,"",1)</f>
        <v/>
      </c>
      <c r="K52" t="str">
        <f t="shared" ref="K52:K54" ca="1" si="25">IF($G52&gt;116000,"",1)</f>
        <v/>
      </c>
    </row>
    <row r="53" spans="1:11" x14ac:dyDescent="0.3">
      <c r="A53">
        <v>1944</v>
      </c>
      <c r="B53" t="str">
        <f t="shared" si="0"/>
        <v>19444Spr</v>
      </c>
      <c r="C53" s="4">
        <v>4</v>
      </c>
      <c r="D53" s="4" t="s">
        <v>17</v>
      </c>
      <c r="E53" s="3">
        <f ca="1">Input!R58</f>
        <v>166977</v>
      </c>
      <c r="F53" s="3"/>
      <c r="G53" s="3">
        <f t="shared" ca="1" si="1"/>
        <v>166977</v>
      </c>
      <c r="H53" s="3">
        <f t="shared" ca="1" si="3"/>
        <v>1060841</v>
      </c>
      <c r="I53" s="27">
        <f t="shared" ca="1" si="2"/>
        <v>166977</v>
      </c>
      <c r="J53" t="str">
        <f t="shared" ca="1" si="24"/>
        <v/>
      </c>
      <c r="K53" t="str">
        <f t="shared" ca="1" si="25"/>
        <v/>
      </c>
    </row>
    <row r="54" spans="1:11" x14ac:dyDescent="0.3">
      <c r="A54">
        <v>1944</v>
      </c>
      <c r="B54" t="str">
        <f t="shared" si="0"/>
        <v>19445Spr</v>
      </c>
      <c r="C54" s="4">
        <v>5</v>
      </c>
      <c r="D54" s="4" t="s">
        <v>17</v>
      </c>
      <c r="E54" s="3">
        <f ca="1">Input!R59</f>
        <v>2478358</v>
      </c>
      <c r="F54" s="3"/>
      <c r="G54" s="3">
        <f t="shared" ca="1" si="1"/>
        <v>2478358</v>
      </c>
      <c r="H54" s="3">
        <f t="shared" ca="1" si="3"/>
        <v>3539199</v>
      </c>
      <c r="I54" s="27">
        <f t="shared" ca="1" si="2"/>
        <v>166977</v>
      </c>
      <c r="J54" t="str">
        <f t="shared" ca="1" si="24"/>
        <v/>
      </c>
      <c r="K54" t="str">
        <f t="shared" ca="1" si="25"/>
        <v/>
      </c>
    </row>
    <row r="55" spans="1:11" x14ac:dyDescent="0.3">
      <c r="A55">
        <v>1944</v>
      </c>
      <c r="B55" t="str">
        <f t="shared" si="0"/>
        <v>19446Sum</v>
      </c>
      <c r="C55" s="4">
        <v>6</v>
      </c>
      <c r="D55" s="4" t="s">
        <v>18</v>
      </c>
      <c r="E55" s="3">
        <f ca="1">Input!R60</f>
        <v>484593</v>
      </c>
      <c r="F55" s="3"/>
      <c r="G55" s="3">
        <f t="shared" ca="1" si="1"/>
        <v>484593</v>
      </c>
      <c r="H55" s="3">
        <f t="shared" ca="1" si="3"/>
        <v>484593</v>
      </c>
      <c r="I55" s="27">
        <f t="shared" ca="1" si="2"/>
        <v>484593</v>
      </c>
      <c r="J55" t="str">
        <f t="shared" ref="J55:J57" ca="1" si="26">IF(G55&gt;35000,"",1)</f>
        <v/>
      </c>
    </row>
    <row r="56" spans="1:11" x14ac:dyDescent="0.3">
      <c r="A56">
        <v>1944</v>
      </c>
      <c r="B56" t="str">
        <f t="shared" si="0"/>
        <v>19447Sum</v>
      </c>
      <c r="C56" s="4">
        <v>7</v>
      </c>
      <c r="D56" s="4" t="s">
        <v>18</v>
      </c>
      <c r="E56" s="3">
        <f ca="1">Input!R61</f>
        <v>442</v>
      </c>
      <c r="F56" s="3"/>
      <c r="G56" s="3">
        <f t="shared" ca="1" si="1"/>
        <v>442</v>
      </c>
      <c r="H56" s="3">
        <f t="shared" ca="1" si="3"/>
        <v>485035</v>
      </c>
      <c r="I56" s="27">
        <f t="shared" ca="1" si="2"/>
        <v>442</v>
      </c>
      <c r="J56">
        <f t="shared" ca="1" si="26"/>
        <v>1</v>
      </c>
    </row>
    <row r="57" spans="1:11" x14ac:dyDescent="0.3">
      <c r="A57">
        <v>1944</v>
      </c>
      <c r="B57" t="str">
        <f t="shared" si="0"/>
        <v>19448Sum</v>
      </c>
      <c r="C57" s="4">
        <v>8</v>
      </c>
      <c r="D57" s="4" t="s">
        <v>18</v>
      </c>
      <c r="E57" s="3">
        <f ca="1">Input!R62</f>
        <v>391</v>
      </c>
      <c r="F57" s="3"/>
      <c r="G57" s="3">
        <f t="shared" ca="1" si="1"/>
        <v>391</v>
      </c>
      <c r="H57" s="3">
        <f t="shared" ca="1" si="3"/>
        <v>485426</v>
      </c>
      <c r="I57" s="27">
        <f t="shared" ca="1" si="2"/>
        <v>391</v>
      </c>
      <c r="J57">
        <f t="shared" ca="1" si="26"/>
        <v>1</v>
      </c>
    </row>
    <row r="58" spans="1:11" x14ac:dyDescent="0.3">
      <c r="A58">
        <v>1944</v>
      </c>
      <c r="B58" t="str">
        <f t="shared" si="0"/>
        <v>19449Fall</v>
      </c>
      <c r="C58" s="4">
        <v>9</v>
      </c>
      <c r="D58" s="4" t="s">
        <v>6</v>
      </c>
      <c r="E58" s="3">
        <f ca="1">Input!R63</f>
        <v>742</v>
      </c>
      <c r="F58" s="3"/>
      <c r="G58" s="3">
        <f t="shared" ca="1" si="1"/>
        <v>742</v>
      </c>
      <c r="H58" s="3">
        <f t="shared" ca="1" si="3"/>
        <v>742</v>
      </c>
      <c r="I58" s="27">
        <f t="shared" ca="1" si="2"/>
        <v>742</v>
      </c>
      <c r="J58">
        <f t="shared" ref="J58:J60" ca="1" si="27">IF(G58&gt;33500,"",1)</f>
        <v>1</v>
      </c>
    </row>
    <row r="59" spans="1:11" x14ac:dyDescent="0.3">
      <c r="A59">
        <v>1944</v>
      </c>
      <c r="B59" t="str">
        <f t="shared" si="0"/>
        <v>194410Fall</v>
      </c>
      <c r="C59" s="4">
        <v>10</v>
      </c>
      <c r="D59" s="4" t="s">
        <v>6</v>
      </c>
      <c r="E59" s="3">
        <f ca="1">Input!R64</f>
        <v>343</v>
      </c>
      <c r="F59" s="3"/>
      <c r="G59" s="3">
        <f t="shared" ca="1" si="1"/>
        <v>343</v>
      </c>
      <c r="H59" s="3">
        <f t="shared" ca="1" si="3"/>
        <v>1085</v>
      </c>
      <c r="I59" s="27">
        <f t="shared" ca="1" si="2"/>
        <v>343</v>
      </c>
      <c r="J59">
        <f t="shared" ca="1" si="27"/>
        <v>1</v>
      </c>
    </row>
    <row r="60" spans="1:11" x14ac:dyDescent="0.3">
      <c r="A60">
        <v>1944</v>
      </c>
      <c r="B60" t="str">
        <f t="shared" si="0"/>
        <v>194411Fall</v>
      </c>
      <c r="C60" s="4">
        <v>11</v>
      </c>
      <c r="D60" s="4" t="s">
        <v>6</v>
      </c>
      <c r="E60" s="3">
        <f ca="1">Input!R65</f>
        <v>2955</v>
      </c>
      <c r="F60" s="3"/>
      <c r="G60" s="3">
        <f t="shared" ca="1" si="1"/>
        <v>2955</v>
      </c>
      <c r="H60" s="3">
        <f t="shared" ca="1" si="3"/>
        <v>4040</v>
      </c>
      <c r="I60" s="27">
        <f t="shared" ca="1" si="2"/>
        <v>343</v>
      </c>
      <c r="J60">
        <f t="shared" ca="1" si="27"/>
        <v>1</v>
      </c>
    </row>
    <row r="61" spans="1:11" x14ac:dyDescent="0.3">
      <c r="A61">
        <v>1944</v>
      </c>
      <c r="B61" t="str">
        <f t="shared" si="0"/>
        <v>194412Win</v>
      </c>
      <c r="C61" s="4">
        <v>12</v>
      </c>
      <c r="D61" s="4" t="s">
        <v>16</v>
      </c>
      <c r="E61" s="3">
        <f ca="1">Input!R66</f>
        <v>9358</v>
      </c>
      <c r="F61" s="3"/>
      <c r="G61" s="3">
        <f t="shared" ca="1" si="1"/>
        <v>9358</v>
      </c>
      <c r="H61" s="3">
        <f t="shared" ca="1" si="3"/>
        <v>9358</v>
      </c>
      <c r="I61" s="27">
        <f t="shared" ca="1" si="2"/>
        <v>9358</v>
      </c>
      <c r="J61">
        <f t="shared" ref="J61:J63" ca="1" si="28">IF(G61&gt;43500,"",1)</f>
        <v>1</v>
      </c>
    </row>
    <row r="62" spans="1:11" x14ac:dyDescent="0.3">
      <c r="A62">
        <v>1945</v>
      </c>
      <c r="B62" t="str">
        <f t="shared" si="0"/>
        <v>19451Win</v>
      </c>
      <c r="C62" s="4">
        <v>1</v>
      </c>
      <c r="D62" s="4" t="s">
        <v>16</v>
      </c>
      <c r="E62" s="3">
        <f ca="1">Input!R67</f>
        <v>1110623</v>
      </c>
      <c r="F62" s="3"/>
      <c r="G62" s="3">
        <f t="shared" ca="1" si="1"/>
        <v>1110623</v>
      </c>
      <c r="H62" s="3">
        <f t="shared" ca="1" si="3"/>
        <v>1119981</v>
      </c>
      <c r="I62" s="27">
        <f t="shared" ca="1" si="2"/>
        <v>9358</v>
      </c>
      <c r="J62" t="str">
        <f t="shared" ca="1" si="28"/>
        <v/>
      </c>
    </row>
    <row r="63" spans="1:11" x14ac:dyDescent="0.3">
      <c r="A63">
        <v>1945</v>
      </c>
      <c r="B63" t="str">
        <f t="shared" si="0"/>
        <v>19452Win</v>
      </c>
      <c r="C63" s="4">
        <v>2</v>
      </c>
      <c r="D63" s="4" t="s">
        <v>16</v>
      </c>
      <c r="E63" s="3">
        <f ca="1">Input!R68</f>
        <v>223784</v>
      </c>
      <c r="F63" s="3"/>
      <c r="G63" s="3">
        <f t="shared" ca="1" si="1"/>
        <v>223784</v>
      </c>
      <c r="H63" s="3">
        <f t="shared" ca="1" si="3"/>
        <v>1343765</v>
      </c>
      <c r="I63" s="27">
        <f t="shared" ca="1" si="2"/>
        <v>9358</v>
      </c>
      <c r="J63" t="str">
        <f t="shared" ca="1" si="28"/>
        <v/>
      </c>
    </row>
    <row r="64" spans="1:11" x14ac:dyDescent="0.3">
      <c r="A64">
        <v>1945</v>
      </c>
      <c r="B64" t="str">
        <f t="shared" si="0"/>
        <v>19453Spr</v>
      </c>
      <c r="C64" s="4">
        <v>3</v>
      </c>
      <c r="D64" s="4" t="s">
        <v>17</v>
      </c>
      <c r="E64" s="3">
        <f ca="1">Input!R69</f>
        <v>2019123</v>
      </c>
      <c r="F64" s="3"/>
      <c r="G64" s="3">
        <f t="shared" ca="1" si="1"/>
        <v>2019123</v>
      </c>
      <c r="H64" s="3">
        <f t="shared" ca="1" si="3"/>
        <v>2019123</v>
      </c>
      <c r="I64" s="27">
        <f t="shared" ca="1" si="2"/>
        <v>2019123</v>
      </c>
      <c r="J64" t="str">
        <f t="shared" ref="J64:J66" ca="1" si="29">IF(G64&gt;82000,"",1)</f>
        <v/>
      </c>
      <c r="K64" t="str">
        <f t="shared" ref="K64:K66" ca="1" si="30">IF($G64&gt;116000,"",1)</f>
        <v/>
      </c>
    </row>
    <row r="65" spans="1:11" x14ac:dyDescent="0.3">
      <c r="A65">
        <v>1945</v>
      </c>
      <c r="B65" t="str">
        <f t="shared" si="0"/>
        <v>19454Spr</v>
      </c>
      <c r="C65" s="4">
        <v>4</v>
      </c>
      <c r="D65" s="4" t="s">
        <v>17</v>
      </c>
      <c r="E65" s="3">
        <f ca="1">Input!R70</f>
        <v>3624261</v>
      </c>
      <c r="F65" s="3"/>
      <c r="G65" s="3">
        <f t="shared" ca="1" si="1"/>
        <v>3624261</v>
      </c>
      <c r="H65" s="3">
        <f t="shared" ca="1" si="3"/>
        <v>5643384</v>
      </c>
      <c r="I65" s="27">
        <f t="shared" ca="1" si="2"/>
        <v>2019123</v>
      </c>
      <c r="J65" t="str">
        <f t="shared" ca="1" si="29"/>
        <v/>
      </c>
      <c r="K65" t="str">
        <f t="shared" ca="1" si="30"/>
        <v/>
      </c>
    </row>
    <row r="66" spans="1:11" x14ac:dyDescent="0.3">
      <c r="A66">
        <v>1945</v>
      </c>
      <c r="B66" t="str">
        <f t="shared" si="0"/>
        <v>19455Spr</v>
      </c>
      <c r="C66" s="4">
        <v>5</v>
      </c>
      <c r="D66" s="4" t="s">
        <v>17</v>
      </c>
      <c r="E66" s="3">
        <f ca="1">Input!R71</f>
        <v>454900</v>
      </c>
      <c r="F66" s="3"/>
      <c r="G66" s="3">
        <f t="shared" ca="1" si="1"/>
        <v>454900</v>
      </c>
      <c r="H66" s="3">
        <f t="shared" ca="1" si="3"/>
        <v>6098284</v>
      </c>
      <c r="I66" s="27">
        <f t="shared" ca="1" si="2"/>
        <v>454900</v>
      </c>
      <c r="J66" t="str">
        <f t="shared" ca="1" si="29"/>
        <v/>
      </c>
      <c r="K66" t="str">
        <f t="shared" ca="1" si="30"/>
        <v/>
      </c>
    </row>
    <row r="67" spans="1:11" x14ac:dyDescent="0.3">
      <c r="A67">
        <v>1945</v>
      </c>
      <c r="B67" t="str">
        <f t="shared" ref="B67:B130" si="31">CONCATENATE(A67,C67,D67)</f>
        <v>19456Sum</v>
      </c>
      <c r="C67" s="4">
        <v>6</v>
      </c>
      <c r="D67" s="4" t="s">
        <v>18</v>
      </c>
      <c r="E67" s="3">
        <f ca="1">Input!R72</f>
        <v>293199</v>
      </c>
      <c r="F67" s="3"/>
      <c r="G67" s="3">
        <f t="shared" ref="G67:G130" ca="1" si="32">E67</f>
        <v>293199</v>
      </c>
      <c r="H67" s="3">
        <f t="shared" ca="1" si="3"/>
        <v>293199</v>
      </c>
      <c r="I67" s="27">
        <f t="shared" ref="I67:I130" ca="1" si="33">IF(D67=D66,MIN(I66,G67),G67)</f>
        <v>293199</v>
      </c>
      <c r="J67" t="str">
        <f t="shared" ref="J67:J69" ca="1" si="34">IF(G67&gt;35000,"",1)</f>
        <v/>
      </c>
    </row>
    <row r="68" spans="1:11" x14ac:dyDescent="0.3">
      <c r="A68">
        <v>1945</v>
      </c>
      <c r="B68" t="str">
        <f t="shared" si="31"/>
        <v>19457Sum</v>
      </c>
      <c r="C68" s="4">
        <v>7</v>
      </c>
      <c r="D68" s="4" t="s">
        <v>18</v>
      </c>
      <c r="E68" s="3">
        <f ca="1">Input!R73</f>
        <v>415669</v>
      </c>
      <c r="F68" s="3"/>
      <c r="G68" s="3">
        <f t="shared" ca="1" si="32"/>
        <v>415669</v>
      </c>
      <c r="H68" s="3">
        <f t="shared" ref="H68:H131" ca="1" si="35">IF(D68=D67,G68+H67,G68)</f>
        <v>708868</v>
      </c>
      <c r="I68" s="27">
        <f t="shared" ca="1" si="33"/>
        <v>293199</v>
      </c>
      <c r="J68" t="str">
        <f t="shared" ca="1" si="34"/>
        <v/>
      </c>
    </row>
    <row r="69" spans="1:11" x14ac:dyDescent="0.3">
      <c r="A69">
        <v>1945</v>
      </c>
      <c r="B69" t="str">
        <f t="shared" si="31"/>
        <v>19458Sum</v>
      </c>
      <c r="C69" s="4">
        <v>8</v>
      </c>
      <c r="D69" s="4" t="s">
        <v>18</v>
      </c>
      <c r="E69" s="3">
        <f ca="1">Input!R74</f>
        <v>300</v>
      </c>
      <c r="F69" s="3"/>
      <c r="G69" s="3">
        <f t="shared" ca="1" si="32"/>
        <v>300</v>
      </c>
      <c r="H69" s="3">
        <f t="shared" ca="1" si="35"/>
        <v>709168</v>
      </c>
      <c r="I69" s="27">
        <f t="shared" ca="1" si="33"/>
        <v>300</v>
      </c>
      <c r="J69">
        <f t="shared" ca="1" si="34"/>
        <v>1</v>
      </c>
    </row>
    <row r="70" spans="1:11" x14ac:dyDescent="0.3">
      <c r="A70">
        <v>1945</v>
      </c>
      <c r="B70" t="str">
        <f t="shared" si="31"/>
        <v>19459Fall</v>
      </c>
      <c r="C70" s="4">
        <v>9</v>
      </c>
      <c r="D70" s="4" t="s">
        <v>6</v>
      </c>
      <c r="E70" s="3">
        <f ca="1">Input!R75</f>
        <v>1613</v>
      </c>
      <c r="F70" s="3"/>
      <c r="G70" s="3">
        <f t="shared" ca="1" si="32"/>
        <v>1613</v>
      </c>
      <c r="H70" s="3">
        <f t="shared" ca="1" si="35"/>
        <v>1613</v>
      </c>
      <c r="I70" s="27">
        <f t="shared" ca="1" si="33"/>
        <v>1613</v>
      </c>
      <c r="J70">
        <f t="shared" ref="J70:J72" ca="1" si="36">IF(G70&gt;33500,"",1)</f>
        <v>1</v>
      </c>
    </row>
    <row r="71" spans="1:11" x14ac:dyDescent="0.3">
      <c r="A71">
        <v>1945</v>
      </c>
      <c r="B71" t="str">
        <f t="shared" si="31"/>
        <v>194510Fall</v>
      </c>
      <c r="C71" s="4">
        <v>10</v>
      </c>
      <c r="D71" s="4" t="s">
        <v>6</v>
      </c>
      <c r="E71" s="3">
        <f ca="1">Input!R76</f>
        <v>26364</v>
      </c>
      <c r="F71" s="3"/>
      <c r="G71" s="3">
        <f t="shared" ca="1" si="32"/>
        <v>26364</v>
      </c>
      <c r="H71" s="3">
        <f t="shared" ca="1" si="35"/>
        <v>27977</v>
      </c>
      <c r="I71" s="27">
        <f t="shared" ca="1" si="33"/>
        <v>1613</v>
      </c>
      <c r="J71">
        <f t="shared" ca="1" si="36"/>
        <v>1</v>
      </c>
    </row>
    <row r="72" spans="1:11" x14ac:dyDescent="0.3">
      <c r="A72">
        <v>1945</v>
      </c>
      <c r="B72" t="str">
        <f t="shared" si="31"/>
        <v>194511Fall</v>
      </c>
      <c r="C72" s="4">
        <v>11</v>
      </c>
      <c r="D72" s="4" t="s">
        <v>6</v>
      </c>
      <c r="E72" s="3">
        <f ca="1">Input!R77</f>
        <v>17855</v>
      </c>
      <c r="F72" s="3"/>
      <c r="G72" s="3">
        <f t="shared" ca="1" si="32"/>
        <v>17855</v>
      </c>
      <c r="H72" s="3">
        <f t="shared" ca="1" si="35"/>
        <v>45832</v>
      </c>
      <c r="I72" s="27">
        <f t="shared" ca="1" si="33"/>
        <v>1613</v>
      </c>
      <c r="J72">
        <f t="shared" ca="1" si="36"/>
        <v>1</v>
      </c>
    </row>
    <row r="73" spans="1:11" x14ac:dyDescent="0.3">
      <c r="A73">
        <v>1945</v>
      </c>
      <c r="B73" t="str">
        <f t="shared" si="31"/>
        <v>194512Win</v>
      </c>
      <c r="C73" s="4">
        <v>12</v>
      </c>
      <c r="D73" s="4" t="s">
        <v>16</v>
      </c>
      <c r="E73" s="3">
        <f ca="1">Input!R78</f>
        <v>217154</v>
      </c>
      <c r="F73" s="3"/>
      <c r="G73" s="3">
        <f t="shared" ca="1" si="32"/>
        <v>217154</v>
      </c>
      <c r="H73" s="3">
        <f t="shared" ca="1" si="35"/>
        <v>217154</v>
      </c>
      <c r="I73" s="27">
        <f t="shared" ca="1" si="33"/>
        <v>217154</v>
      </c>
      <c r="J73" t="str">
        <f t="shared" ref="J73:J75" ca="1" si="37">IF(G73&gt;43500,"",1)</f>
        <v/>
      </c>
    </row>
    <row r="74" spans="1:11" x14ac:dyDescent="0.3">
      <c r="A74">
        <v>1946</v>
      </c>
      <c r="B74" t="str">
        <f t="shared" si="31"/>
        <v>19461Win</v>
      </c>
      <c r="C74" s="4">
        <v>1</v>
      </c>
      <c r="D74" s="4" t="s">
        <v>16</v>
      </c>
      <c r="E74" s="3">
        <f ca="1">Input!R79</f>
        <v>636731</v>
      </c>
      <c r="F74" s="3"/>
      <c r="G74" s="3">
        <f t="shared" ca="1" si="32"/>
        <v>636731</v>
      </c>
      <c r="H74" s="3">
        <f t="shared" ca="1" si="35"/>
        <v>853885</v>
      </c>
      <c r="I74" s="27">
        <f t="shared" ca="1" si="33"/>
        <v>217154</v>
      </c>
      <c r="J74" t="str">
        <f t="shared" ca="1" si="37"/>
        <v/>
      </c>
    </row>
    <row r="75" spans="1:11" x14ac:dyDescent="0.3">
      <c r="A75">
        <v>1946</v>
      </c>
      <c r="B75" t="str">
        <f t="shared" si="31"/>
        <v>19462Win</v>
      </c>
      <c r="C75" s="4">
        <v>2</v>
      </c>
      <c r="D75" s="4" t="s">
        <v>16</v>
      </c>
      <c r="E75" s="3">
        <f ca="1">Input!R80</f>
        <v>1033996</v>
      </c>
      <c r="F75" s="3"/>
      <c r="G75" s="3">
        <f t="shared" ca="1" si="32"/>
        <v>1033996</v>
      </c>
      <c r="H75" s="3">
        <f t="shared" ca="1" si="35"/>
        <v>1887881</v>
      </c>
      <c r="I75" s="27">
        <f t="shared" ca="1" si="33"/>
        <v>217154</v>
      </c>
      <c r="J75" t="str">
        <f t="shared" ca="1" si="37"/>
        <v/>
      </c>
    </row>
    <row r="76" spans="1:11" x14ac:dyDescent="0.3">
      <c r="A76">
        <v>1946</v>
      </c>
      <c r="B76" t="str">
        <f t="shared" si="31"/>
        <v>19463Spr</v>
      </c>
      <c r="C76" s="4">
        <v>3</v>
      </c>
      <c r="D76" s="4" t="s">
        <v>17</v>
      </c>
      <c r="E76" s="3">
        <f ca="1">Input!R81</f>
        <v>1069179</v>
      </c>
      <c r="F76" s="3"/>
      <c r="G76" s="3">
        <f t="shared" ca="1" si="32"/>
        <v>1069179</v>
      </c>
      <c r="H76" s="3">
        <f t="shared" ca="1" si="35"/>
        <v>1069179</v>
      </c>
      <c r="I76" s="27">
        <f t="shared" ca="1" si="33"/>
        <v>1069179</v>
      </c>
      <c r="J76" t="str">
        <f t="shared" ref="J76:J78" ca="1" si="38">IF(G76&gt;82000,"",1)</f>
        <v/>
      </c>
      <c r="K76" t="str">
        <f t="shared" ref="K76:K78" ca="1" si="39">IF($G76&gt;116000,"",1)</f>
        <v/>
      </c>
    </row>
    <row r="77" spans="1:11" x14ac:dyDescent="0.3">
      <c r="A77">
        <v>1946</v>
      </c>
      <c r="B77" t="str">
        <f t="shared" si="31"/>
        <v>19464Spr</v>
      </c>
      <c r="C77" s="4">
        <v>4</v>
      </c>
      <c r="D77" s="4" t="s">
        <v>17</v>
      </c>
      <c r="E77" s="3">
        <f ca="1">Input!R82</f>
        <v>154898</v>
      </c>
      <c r="F77" s="3"/>
      <c r="G77" s="3">
        <f t="shared" ca="1" si="32"/>
        <v>154898</v>
      </c>
      <c r="H77" s="3">
        <f t="shared" ca="1" si="35"/>
        <v>1224077</v>
      </c>
      <c r="I77" s="27">
        <f t="shared" ca="1" si="33"/>
        <v>154898</v>
      </c>
      <c r="J77" t="str">
        <f t="shared" ca="1" si="38"/>
        <v/>
      </c>
      <c r="K77" t="str">
        <f t="shared" ca="1" si="39"/>
        <v/>
      </c>
    </row>
    <row r="78" spans="1:11" x14ac:dyDescent="0.3">
      <c r="A78">
        <v>1946</v>
      </c>
      <c r="B78" t="str">
        <f t="shared" si="31"/>
        <v>19465Spr</v>
      </c>
      <c r="C78" s="4">
        <v>5</v>
      </c>
      <c r="D78" s="4" t="s">
        <v>17</v>
      </c>
      <c r="E78" s="3">
        <f ca="1">Input!R83</f>
        <v>1274064</v>
      </c>
      <c r="F78" s="3"/>
      <c r="G78" s="3">
        <f t="shared" ca="1" si="32"/>
        <v>1274064</v>
      </c>
      <c r="H78" s="3">
        <f t="shared" ca="1" si="35"/>
        <v>2498141</v>
      </c>
      <c r="I78" s="27">
        <f t="shared" ca="1" si="33"/>
        <v>154898</v>
      </c>
      <c r="J78" t="str">
        <f t="shared" ca="1" si="38"/>
        <v/>
      </c>
      <c r="K78" t="str">
        <f t="shared" ca="1" si="39"/>
        <v/>
      </c>
    </row>
    <row r="79" spans="1:11" x14ac:dyDescent="0.3">
      <c r="A79">
        <v>1946</v>
      </c>
      <c r="B79" t="str">
        <f t="shared" si="31"/>
        <v>19466Sum</v>
      </c>
      <c r="C79" s="4">
        <v>6</v>
      </c>
      <c r="D79" s="4" t="s">
        <v>18</v>
      </c>
      <c r="E79" s="3">
        <f ca="1">Input!R84</f>
        <v>1201167</v>
      </c>
      <c r="F79" s="3"/>
      <c r="G79" s="3">
        <f t="shared" ca="1" si="32"/>
        <v>1201167</v>
      </c>
      <c r="H79" s="3">
        <f t="shared" ca="1" si="35"/>
        <v>1201167</v>
      </c>
      <c r="I79" s="27">
        <f t="shared" ca="1" si="33"/>
        <v>1201167</v>
      </c>
      <c r="J79" t="str">
        <f t="shared" ref="J79:J81" ca="1" si="40">IF(G79&gt;35000,"",1)</f>
        <v/>
      </c>
    </row>
    <row r="80" spans="1:11" x14ac:dyDescent="0.3">
      <c r="A80">
        <v>1946</v>
      </c>
      <c r="B80" t="str">
        <f t="shared" si="31"/>
        <v>19467Sum</v>
      </c>
      <c r="C80" s="4">
        <v>7</v>
      </c>
      <c r="D80" s="4" t="s">
        <v>18</v>
      </c>
      <c r="E80" s="3">
        <f ca="1">Input!R85</f>
        <v>39735</v>
      </c>
      <c r="F80" s="3"/>
      <c r="G80" s="3">
        <f t="shared" ca="1" si="32"/>
        <v>39735</v>
      </c>
      <c r="H80" s="3">
        <f t="shared" ca="1" si="35"/>
        <v>1240902</v>
      </c>
      <c r="I80" s="27">
        <f t="shared" ca="1" si="33"/>
        <v>39735</v>
      </c>
      <c r="J80" t="str">
        <f t="shared" ca="1" si="40"/>
        <v/>
      </c>
    </row>
    <row r="81" spans="1:11" x14ac:dyDescent="0.3">
      <c r="A81">
        <v>1946</v>
      </c>
      <c r="B81" t="str">
        <f t="shared" si="31"/>
        <v>19468Sum</v>
      </c>
      <c r="C81" s="4">
        <v>8</v>
      </c>
      <c r="D81" s="4" t="s">
        <v>18</v>
      </c>
      <c r="E81" s="3">
        <f ca="1">Input!R86</f>
        <v>516</v>
      </c>
      <c r="F81" s="3"/>
      <c r="G81" s="3">
        <f t="shared" ca="1" si="32"/>
        <v>516</v>
      </c>
      <c r="H81" s="3">
        <f t="shared" ca="1" si="35"/>
        <v>1241418</v>
      </c>
      <c r="I81" s="27">
        <f t="shared" ca="1" si="33"/>
        <v>516</v>
      </c>
      <c r="J81">
        <f t="shared" ca="1" si="40"/>
        <v>1</v>
      </c>
    </row>
    <row r="82" spans="1:11" x14ac:dyDescent="0.3">
      <c r="A82">
        <v>1946</v>
      </c>
      <c r="B82" t="str">
        <f t="shared" si="31"/>
        <v>19469Fall</v>
      </c>
      <c r="C82" s="4">
        <v>9</v>
      </c>
      <c r="D82" s="4" t="s">
        <v>6</v>
      </c>
      <c r="E82" s="3">
        <f ca="1">Input!R87</f>
        <v>582</v>
      </c>
      <c r="F82" s="3"/>
      <c r="G82" s="3">
        <f t="shared" ca="1" si="32"/>
        <v>582</v>
      </c>
      <c r="H82" s="3">
        <f t="shared" ca="1" si="35"/>
        <v>582</v>
      </c>
      <c r="I82" s="27">
        <f t="shared" ca="1" si="33"/>
        <v>582</v>
      </c>
      <c r="J82">
        <f t="shared" ref="J82:J84" ca="1" si="41">IF(G82&gt;33500,"",1)</f>
        <v>1</v>
      </c>
    </row>
    <row r="83" spans="1:11" x14ac:dyDescent="0.3">
      <c r="A83">
        <v>1946</v>
      </c>
      <c r="B83" t="str">
        <f t="shared" si="31"/>
        <v>194610Fall</v>
      </c>
      <c r="C83" s="4">
        <v>10</v>
      </c>
      <c r="D83" s="4" t="s">
        <v>6</v>
      </c>
      <c r="E83" s="3">
        <f ca="1">Input!R88</f>
        <v>3391</v>
      </c>
      <c r="F83" s="3"/>
      <c r="G83" s="3">
        <f t="shared" ca="1" si="32"/>
        <v>3391</v>
      </c>
      <c r="H83" s="3">
        <f t="shared" ca="1" si="35"/>
        <v>3973</v>
      </c>
      <c r="I83" s="27">
        <f t="shared" ca="1" si="33"/>
        <v>582</v>
      </c>
      <c r="J83">
        <f t="shared" ca="1" si="41"/>
        <v>1</v>
      </c>
    </row>
    <row r="84" spans="1:11" x14ac:dyDescent="0.3">
      <c r="A84">
        <v>1946</v>
      </c>
      <c r="B84" t="str">
        <f t="shared" si="31"/>
        <v>194611Fall</v>
      </c>
      <c r="C84" s="4">
        <v>11</v>
      </c>
      <c r="D84" s="4" t="s">
        <v>6</v>
      </c>
      <c r="E84" s="3">
        <f ca="1">Input!R89</f>
        <v>1198643</v>
      </c>
      <c r="F84" s="3"/>
      <c r="G84" s="3">
        <f t="shared" ca="1" si="32"/>
        <v>1198643</v>
      </c>
      <c r="H84" s="3">
        <f t="shared" ca="1" si="35"/>
        <v>1202616</v>
      </c>
      <c r="I84" s="27">
        <f t="shared" ca="1" si="33"/>
        <v>582</v>
      </c>
      <c r="J84" t="str">
        <f t="shared" ca="1" si="41"/>
        <v/>
      </c>
    </row>
    <row r="85" spans="1:11" x14ac:dyDescent="0.3">
      <c r="A85">
        <v>1946</v>
      </c>
      <c r="B85" t="str">
        <f t="shared" si="31"/>
        <v>194612Win</v>
      </c>
      <c r="C85" s="4">
        <v>12</v>
      </c>
      <c r="D85" s="4" t="s">
        <v>16</v>
      </c>
      <c r="E85" s="3">
        <f ca="1">Input!R90</f>
        <v>494998</v>
      </c>
      <c r="F85" s="3"/>
      <c r="G85" s="3">
        <f t="shared" ca="1" si="32"/>
        <v>494998</v>
      </c>
      <c r="H85" s="3">
        <f t="shared" ca="1" si="35"/>
        <v>494998</v>
      </c>
      <c r="I85" s="27">
        <f t="shared" ca="1" si="33"/>
        <v>494998</v>
      </c>
      <c r="J85" t="str">
        <f t="shared" ref="J85:J87" ca="1" si="42">IF(G85&gt;43500,"",1)</f>
        <v/>
      </c>
    </row>
    <row r="86" spans="1:11" x14ac:dyDescent="0.3">
      <c r="A86">
        <v>1947</v>
      </c>
      <c r="B86" t="str">
        <f t="shared" si="31"/>
        <v>19471Win</v>
      </c>
      <c r="C86" s="4">
        <v>1</v>
      </c>
      <c r="D86" s="4" t="s">
        <v>16</v>
      </c>
      <c r="E86" s="3">
        <f ca="1">Input!R91</f>
        <v>1081220</v>
      </c>
      <c r="F86" s="3"/>
      <c r="G86" s="3">
        <f t="shared" ca="1" si="32"/>
        <v>1081220</v>
      </c>
      <c r="H86" s="3">
        <f t="shared" ca="1" si="35"/>
        <v>1576218</v>
      </c>
      <c r="I86" s="27">
        <f t="shared" ca="1" si="33"/>
        <v>494998</v>
      </c>
      <c r="J86" t="str">
        <f t="shared" ca="1" si="42"/>
        <v/>
      </c>
    </row>
    <row r="87" spans="1:11" x14ac:dyDescent="0.3">
      <c r="A87">
        <v>1947</v>
      </c>
      <c r="B87" t="str">
        <f t="shared" si="31"/>
        <v>19472Win</v>
      </c>
      <c r="C87" s="4">
        <v>2</v>
      </c>
      <c r="D87" s="4" t="s">
        <v>16</v>
      </c>
      <c r="E87" s="3">
        <f ca="1">Input!R92</f>
        <v>129475</v>
      </c>
      <c r="F87" s="3"/>
      <c r="G87" s="3">
        <f t="shared" ca="1" si="32"/>
        <v>129475</v>
      </c>
      <c r="H87" s="3">
        <f t="shared" ca="1" si="35"/>
        <v>1705693</v>
      </c>
      <c r="I87" s="27">
        <f t="shared" ca="1" si="33"/>
        <v>129475</v>
      </c>
      <c r="J87" t="str">
        <f t="shared" ca="1" si="42"/>
        <v/>
      </c>
    </row>
    <row r="88" spans="1:11" x14ac:dyDescent="0.3">
      <c r="A88">
        <v>1947</v>
      </c>
      <c r="B88" t="str">
        <f t="shared" si="31"/>
        <v>19473Spr</v>
      </c>
      <c r="C88" s="4">
        <v>3</v>
      </c>
      <c r="D88" s="4" t="s">
        <v>17</v>
      </c>
      <c r="E88" s="3">
        <f ca="1">Input!R93</f>
        <v>762450</v>
      </c>
      <c r="F88" s="3"/>
      <c r="G88" s="3">
        <f t="shared" ca="1" si="32"/>
        <v>762450</v>
      </c>
      <c r="H88" s="3">
        <f t="shared" ca="1" si="35"/>
        <v>762450</v>
      </c>
      <c r="I88" s="27">
        <f t="shared" ca="1" si="33"/>
        <v>762450</v>
      </c>
      <c r="J88" t="str">
        <f t="shared" ref="J88:J90" ca="1" si="43">IF(G88&gt;82000,"",1)</f>
        <v/>
      </c>
      <c r="K88" t="str">
        <f t="shared" ref="K88:K90" ca="1" si="44">IF($G88&gt;116000,"",1)</f>
        <v/>
      </c>
    </row>
    <row r="89" spans="1:11" x14ac:dyDescent="0.3">
      <c r="A89">
        <v>1947</v>
      </c>
      <c r="B89" t="str">
        <f t="shared" si="31"/>
        <v>19474Spr</v>
      </c>
      <c r="C89" s="4">
        <v>4</v>
      </c>
      <c r="D89" s="4" t="s">
        <v>17</v>
      </c>
      <c r="E89" s="3">
        <f ca="1">Input!R94</f>
        <v>368449</v>
      </c>
      <c r="F89" s="3"/>
      <c r="G89" s="3">
        <f t="shared" ca="1" si="32"/>
        <v>368449</v>
      </c>
      <c r="H89" s="3">
        <f t="shared" ca="1" si="35"/>
        <v>1130899</v>
      </c>
      <c r="I89" s="27">
        <f t="shared" ca="1" si="33"/>
        <v>368449</v>
      </c>
      <c r="J89" t="str">
        <f t="shared" ca="1" si="43"/>
        <v/>
      </c>
      <c r="K89" t="str">
        <f t="shared" ca="1" si="44"/>
        <v/>
      </c>
    </row>
    <row r="90" spans="1:11" x14ac:dyDescent="0.3">
      <c r="A90">
        <v>1947</v>
      </c>
      <c r="B90" t="str">
        <f t="shared" si="31"/>
        <v>19475Spr</v>
      </c>
      <c r="C90" s="4">
        <v>5</v>
      </c>
      <c r="D90" s="4" t="s">
        <v>17</v>
      </c>
      <c r="E90" s="3">
        <f ca="1">Input!R95</f>
        <v>526920</v>
      </c>
      <c r="F90" s="3"/>
      <c r="G90" s="3">
        <f t="shared" ca="1" si="32"/>
        <v>526920</v>
      </c>
      <c r="H90" s="3">
        <f t="shared" ca="1" si="35"/>
        <v>1657819</v>
      </c>
      <c r="I90" s="27">
        <f t="shared" ca="1" si="33"/>
        <v>368449</v>
      </c>
      <c r="J90" t="str">
        <f t="shared" ca="1" si="43"/>
        <v/>
      </c>
      <c r="K90" t="str">
        <f t="shared" ca="1" si="44"/>
        <v/>
      </c>
    </row>
    <row r="91" spans="1:11" x14ac:dyDescent="0.3">
      <c r="A91">
        <v>1947</v>
      </c>
      <c r="B91" t="str">
        <f t="shared" si="31"/>
        <v>19476Sum</v>
      </c>
      <c r="C91" s="4">
        <v>6</v>
      </c>
      <c r="D91" s="4" t="s">
        <v>18</v>
      </c>
      <c r="E91" s="3">
        <f ca="1">Input!R96</f>
        <v>710</v>
      </c>
      <c r="F91" s="3"/>
      <c r="G91" s="3">
        <f t="shared" ca="1" si="32"/>
        <v>710</v>
      </c>
      <c r="H91" s="3">
        <f t="shared" ca="1" si="35"/>
        <v>710</v>
      </c>
      <c r="I91" s="27">
        <f t="shared" ca="1" si="33"/>
        <v>710</v>
      </c>
      <c r="J91">
        <f t="shared" ref="J91:J93" ca="1" si="45">IF(G91&gt;35000,"",1)</f>
        <v>1</v>
      </c>
    </row>
    <row r="92" spans="1:11" x14ac:dyDescent="0.3">
      <c r="A92">
        <v>1947</v>
      </c>
      <c r="B92" t="str">
        <f t="shared" si="31"/>
        <v>19477Sum</v>
      </c>
      <c r="C92" s="4">
        <v>7</v>
      </c>
      <c r="D92" s="4" t="s">
        <v>18</v>
      </c>
      <c r="E92" s="3">
        <f ca="1">Input!R97</f>
        <v>478</v>
      </c>
      <c r="F92" s="3"/>
      <c r="G92" s="3">
        <f t="shared" ca="1" si="32"/>
        <v>478</v>
      </c>
      <c r="H92" s="3">
        <f t="shared" ca="1" si="35"/>
        <v>1188</v>
      </c>
      <c r="I92" s="27">
        <f t="shared" ca="1" si="33"/>
        <v>478</v>
      </c>
      <c r="J92">
        <f t="shared" ca="1" si="45"/>
        <v>1</v>
      </c>
    </row>
    <row r="93" spans="1:11" x14ac:dyDescent="0.3">
      <c r="A93">
        <v>1947</v>
      </c>
      <c r="B93" t="str">
        <f t="shared" si="31"/>
        <v>19478Sum</v>
      </c>
      <c r="C93" s="4">
        <v>8</v>
      </c>
      <c r="D93" s="4" t="s">
        <v>18</v>
      </c>
      <c r="E93" s="3">
        <f ca="1">Input!R98</f>
        <v>389</v>
      </c>
      <c r="F93" s="3"/>
      <c r="G93" s="3">
        <f t="shared" ca="1" si="32"/>
        <v>389</v>
      </c>
      <c r="H93" s="3">
        <f t="shared" ca="1" si="35"/>
        <v>1577</v>
      </c>
      <c r="I93" s="27">
        <f t="shared" ca="1" si="33"/>
        <v>389</v>
      </c>
      <c r="J93">
        <f t="shared" ca="1" si="45"/>
        <v>1</v>
      </c>
    </row>
    <row r="94" spans="1:11" x14ac:dyDescent="0.3">
      <c r="A94">
        <v>1947</v>
      </c>
      <c r="B94" t="str">
        <f t="shared" si="31"/>
        <v>19479Fall</v>
      </c>
      <c r="C94" s="4">
        <v>9</v>
      </c>
      <c r="D94" s="4" t="s">
        <v>6</v>
      </c>
      <c r="E94" s="3">
        <f ca="1">Input!R99</f>
        <v>321</v>
      </c>
      <c r="F94" s="3"/>
      <c r="G94" s="3">
        <f t="shared" ca="1" si="32"/>
        <v>321</v>
      </c>
      <c r="H94" s="3">
        <f t="shared" ca="1" si="35"/>
        <v>321</v>
      </c>
      <c r="I94" s="27">
        <f t="shared" ca="1" si="33"/>
        <v>321</v>
      </c>
      <c r="J94">
        <f t="shared" ref="J94:J96" ca="1" si="46">IF(G94&gt;33500,"",1)</f>
        <v>1</v>
      </c>
    </row>
    <row r="95" spans="1:11" x14ac:dyDescent="0.3">
      <c r="A95">
        <v>1947</v>
      </c>
      <c r="B95" t="str">
        <f t="shared" si="31"/>
        <v>194710Fall</v>
      </c>
      <c r="C95" s="4">
        <v>10</v>
      </c>
      <c r="D95" s="4" t="s">
        <v>6</v>
      </c>
      <c r="E95" s="3">
        <f ca="1">Input!R100</f>
        <v>297</v>
      </c>
      <c r="F95" s="3"/>
      <c r="G95" s="3">
        <f t="shared" ca="1" si="32"/>
        <v>297</v>
      </c>
      <c r="H95" s="3">
        <f t="shared" ca="1" si="35"/>
        <v>618</v>
      </c>
      <c r="I95" s="27">
        <f t="shared" ca="1" si="33"/>
        <v>297</v>
      </c>
      <c r="J95">
        <f t="shared" ca="1" si="46"/>
        <v>1</v>
      </c>
    </row>
    <row r="96" spans="1:11" x14ac:dyDescent="0.3">
      <c r="A96">
        <v>1947</v>
      </c>
      <c r="B96" t="str">
        <f t="shared" si="31"/>
        <v>194711Fall</v>
      </c>
      <c r="C96" s="4">
        <v>11</v>
      </c>
      <c r="D96" s="4" t="s">
        <v>6</v>
      </c>
      <c r="E96" s="3">
        <f ca="1">Input!R101</f>
        <v>302</v>
      </c>
      <c r="F96" s="3"/>
      <c r="G96" s="3">
        <f t="shared" ca="1" si="32"/>
        <v>302</v>
      </c>
      <c r="H96" s="3">
        <f t="shared" ca="1" si="35"/>
        <v>920</v>
      </c>
      <c r="I96" s="27">
        <f t="shared" ca="1" si="33"/>
        <v>297</v>
      </c>
      <c r="J96">
        <f t="shared" ca="1" si="46"/>
        <v>1</v>
      </c>
    </row>
    <row r="97" spans="1:11" x14ac:dyDescent="0.3">
      <c r="A97">
        <v>1947</v>
      </c>
      <c r="B97" t="str">
        <f t="shared" si="31"/>
        <v>194712Win</v>
      </c>
      <c r="C97" s="4">
        <v>12</v>
      </c>
      <c r="D97" s="4" t="s">
        <v>16</v>
      </c>
      <c r="E97" s="3">
        <f ca="1">Input!R102</f>
        <v>6230</v>
      </c>
      <c r="F97" s="3"/>
      <c r="G97" s="3">
        <f t="shared" ca="1" si="32"/>
        <v>6230</v>
      </c>
      <c r="H97" s="3">
        <f t="shared" ca="1" si="35"/>
        <v>6230</v>
      </c>
      <c r="I97" s="27">
        <f t="shared" ca="1" si="33"/>
        <v>6230</v>
      </c>
      <c r="J97">
        <f t="shared" ref="J97:J99" ca="1" si="47">IF(G97&gt;43500,"",1)</f>
        <v>1</v>
      </c>
    </row>
    <row r="98" spans="1:11" x14ac:dyDescent="0.3">
      <c r="A98">
        <v>1948</v>
      </c>
      <c r="B98" t="str">
        <f t="shared" si="31"/>
        <v>19481Win</v>
      </c>
      <c r="C98" s="4">
        <v>1</v>
      </c>
      <c r="D98" s="4" t="s">
        <v>16</v>
      </c>
      <c r="E98" s="3">
        <f ca="1">Input!R103</f>
        <v>11414</v>
      </c>
      <c r="F98" s="3"/>
      <c r="G98" s="3">
        <f t="shared" ca="1" si="32"/>
        <v>11414</v>
      </c>
      <c r="H98" s="3">
        <f t="shared" ca="1" si="35"/>
        <v>17644</v>
      </c>
      <c r="I98" s="27">
        <f t="shared" ca="1" si="33"/>
        <v>6230</v>
      </c>
      <c r="J98">
        <f t="shared" ca="1" si="47"/>
        <v>1</v>
      </c>
    </row>
    <row r="99" spans="1:11" x14ac:dyDescent="0.3">
      <c r="A99">
        <v>1948</v>
      </c>
      <c r="B99" t="str">
        <f t="shared" si="31"/>
        <v>19482Win</v>
      </c>
      <c r="C99" s="4">
        <v>2</v>
      </c>
      <c r="D99" s="4" t="s">
        <v>16</v>
      </c>
      <c r="E99" s="3">
        <f ca="1">Input!R104</f>
        <v>254760</v>
      </c>
      <c r="F99" s="3"/>
      <c r="G99" s="3">
        <f t="shared" ca="1" si="32"/>
        <v>254760</v>
      </c>
      <c r="H99" s="3">
        <f t="shared" ca="1" si="35"/>
        <v>272404</v>
      </c>
      <c r="I99" s="27">
        <f t="shared" ca="1" si="33"/>
        <v>6230</v>
      </c>
      <c r="J99" t="str">
        <f t="shared" ca="1" si="47"/>
        <v/>
      </c>
    </row>
    <row r="100" spans="1:11" x14ac:dyDescent="0.3">
      <c r="A100">
        <v>1948</v>
      </c>
      <c r="B100" t="str">
        <f t="shared" si="31"/>
        <v>19483Spr</v>
      </c>
      <c r="C100" s="4">
        <v>3</v>
      </c>
      <c r="D100" s="4" t="s">
        <v>17</v>
      </c>
      <c r="E100" s="3">
        <f ca="1">Input!R105</f>
        <v>626932</v>
      </c>
      <c r="F100" s="3"/>
      <c r="G100" s="3">
        <f t="shared" ca="1" si="32"/>
        <v>626932</v>
      </c>
      <c r="H100" s="3">
        <f t="shared" ca="1" si="35"/>
        <v>626932</v>
      </c>
      <c r="I100" s="27">
        <f t="shared" ca="1" si="33"/>
        <v>626932</v>
      </c>
      <c r="J100" t="str">
        <f t="shared" ref="J100:J102" ca="1" si="48">IF(G100&gt;82000,"",1)</f>
        <v/>
      </c>
      <c r="K100" t="str">
        <f t="shared" ref="K100:K102" ca="1" si="49">IF($G100&gt;116000,"",1)</f>
        <v/>
      </c>
    </row>
    <row r="101" spans="1:11" x14ac:dyDescent="0.3">
      <c r="A101">
        <v>1948</v>
      </c>
      <c r="B101" t="str">
        <f t="shared" si="31"/>
        <v>19484Spr</v>
      </c>
      <c r="C101" s="4">
        <v>4</v>
      </c>
      <c r="D101" s="4" t="s">
        <v>17</v>
      </c>
      <c r="E101" s="3">
        <f ca="1">Input!R106</f>
        <v>234585</v>
      </c>
      <c r="F101" s="3"/>
      <c r="G101" s="3">
        <f t="shared" ca="1" si="32"/>
        <v>234585</v>
      </c>
      <c r="H101" s="3">
        <f t="shared" ca="1" si="35"/>
        <v>861517</v>
      </c>
      <c r="I101" s="27">
        <f t="shared" ca="1" si="33"/>
        <v>234585</v>
      </c>
      <c r="J101" t="str">
        <f t="shared" ca="1" si="48"/>
        <v/>
      </c>
      <c r="K101" t="str">
        <f t="shared" ca="1" si="49"/>
        <v/>
      </c>
    </row>
    <row r="102" spans="1:11" x14ac:dyDescent="0.3">
      <c r="A102">
        <v>1948</v>
      </c>
      <c r="B102" t="str">
        <f t="shared" si="31"/>
        <v>19485Spr</v>
      </c>
      <c r="C102" s="4">
        <v>5</v>
      </c>
      <c r="D102" s="4" t="s">
        <v>17</v>
      </c>
      <c r="E102" s="3">
        <f ca="1">Input!R107</f>
        <v>434298</v>
      </c>
      <c r="F102" s="3"/>
      <c r="G102" s="3">
        <f t="shared" ca="1" si="32"/>
        <v>434298</v>
      </c>
      <c r="H102" s="3">
        <f t="shared" ca="1" si="35"/>
        <v>1295815</v>
      </c>
      <c r="I102" s="27">
        <f t="shared" ca="1" si="33"/>
        <v>234585</v>
      </c>
      <c r="J102" t="str">
        <f t="shared" ca="1" si="48"/>
        <v/>
      </c>
      <c r="K102" t="str">
        <f t="shared" ca="1" si="49"/>
        <v/>
      </c>
    </row>
    <row r="103" spans="1:11" x14ac:dyDescent="0.3">
      <c r="A103">
        <v>1948</v>
      </c>
      <c r="B103" t="str">
        <f t="shared" si="31"/>
        <v>19486Sum</v>
      </c>
      <c r="C103" s="4">
        <v>6</v>
      </c>
      <c r="D103" s="4" t="s">
        <v>18</v>
      </c>
      <c r="E103" s="3">
        <f ca="1">Input!R108</f>
        <v>305</v>
      </c>
      <c r="F103" s="3"/>
      <c r="G103" s="3">
        <f t="shared" ca="1" si="32"/>
        <v>305</v>
      </c>
      <c r="H103" s="3">
        <f t="shared" ca="1" si="35"/>
        <v>305</v>
      </c>
      <c r="I103" s="27">
        <f t="shared" ca="1" si="33"/>
        <v>305</v>
      </c>
      <c r="J103">
        <f t="shared" ref="J103:J105" ca="1" si="50">IF(G103&gt;35000,"",1)</f>
        <v>1</v>
      </c>
    </row>
    <row r="104" spans="1:11" x14ac:dyDescent="0.3">
      <c r="A104">
        <v>1948</v>
      </c>
      <c r="B104" t="str">
        <f t="shared" si="31"/>
        <v>19487Sum</v>
      </c>
      <c r="C104" s="4">
        <v>7</v>
      </c>
      <c r="D104" s="4" t="s">
        <v>18</v>
      </c>
      <c r="E104" s="3">
        <f ca="1">Input!R109</f>
        <v>391</v>
      </c>
      <c r="F104" s="3"/>
      <c r="G104" s="3">
        <f t="shared" ca="1" si="32"/>
        <v>391</v>
      </c>
      <c r="H104" s="3">
        <f t="shared" ca="1" si="35"/>
        <v>696</v>
      </c>
      <c r="I104" s="27">
        <f t="shared" ca="1" si="33"/>
        <v>305</v>
      </c>
      <c r="J104">
        <f t="shared" ca="1" si="50"/>
        <v>1</v>
      </c>
    </row>
    <row r="105" spans="1:11" x14ac:dyDescent="0.3">
      <c r="A105">
        <v>1948</v>
      </c>
      <c r="B105" t="str">
        <f t="shared" si="31"/>
        <v>19488Sum</v>
      </c>
      <c r="C105" s="4">
        <v>8</v>
      </c>
      <c r="D105" s="4" t="s">
        <v>18</v>
      </c>
      <c r="E105" s="3">
        <f ca="1">Input!R110</f>
        <v>344</v>
      </c>
      <c r="F105" s="3"/>
      <c r="G105" s="3">
        <f t="shared" ca="1" si="32"/>
        <v>344</v>
      </c>
      <c r="H105" s="3">
        <f t="shared" ca="1" si="35"/>
        <v>1040</v>
      </c>
      <c r="I105" s="27">
        <f t="shared" ca="1" si="33"/>
        <v>305</v>
      </c>
      <c r="J105">
        <f t="shared" ca="1" si="50"/>
        <v>1</v>
      </c>
    </row>
    <row r="106" spans="1:11" x14ac:dyDescent="0.3">
      <c r="A106">
        <v>1948</v>
      </c>
      <c r="B106" t="str">
        <f t="shared" si="31"/>
        <v>19489Fall</v>
      </c>
      <c r="C106" s="4">
        <v>9</v>
      </c>
      <c r="D106" s="4" t="s">
        <v>6</v>
      </c>
      <c r="E106" s="3">
        <f ca="1">Input!R111</f>
        <v>282</v>
      </c>
      <c r="F106" s="3"/>
      <c r="G106" s="3">
        <f t="shared" ca="1" si="32"/>
        <v>282</v>
      </c>
      <c r="H106" s="3">
        <f t="shared" ca="1" si="35"/>
        <v>282</v>
      </c>
      <c r="I106" s="27">
        <f t="shared" ca="1" si="33"/>
        <v>282</v>
      </c>
      <c r="J106">
        <f t="shared" ref="J106:J108" ca="1" si="51">IF(G106&gt;33500,"",1)</f>
        <v>1</v>
      </c>
    </row>
    <row r="107" spans="1:11" x14ac:dyDescent="0.3">
      <c r="A107">
        <v>1948</v>
      </c>
      <c r="B107" t="str">
        <f t="shared" si="31"/>
        <v>194810Fall</v>
      </c>
      <c r="C107" s="4">
        <v>10</v>
      </c>
      <c r="D107" s="4" t="s">
        <v>6</v>
      </c>
      <c r="E107" s="3">
        <f ca="1">Input!R112</f>
        <v>244</v>
      </c>
      <c r="F107" s="3"/>
      <c r="G107" s="3">
        <f t="shared" ca="1" si="32"/>
        <v>244</v>
      </c>
      <c r="H107" s="3">
        <f t="shared" ca="1" si="35"/>
        <v>526</v>
      </c>
      <c r="I107" s="27">
        <f t="shared" ca="1" si="33"/>
        <v>244</v>
      </c>
      <c r="J107">
        <f t="shared" ca="1" si="51"/>
        <v>1</v>
      </c>
    </row>
    <row r="108" spans="1:11" x14ac:dyDescent="0.3">
      <c r="A108">
        <v>1948</v>
      </c>
      <c r="B108" t="str">
        <f t="shared" si="31"/>
        <v>194811Fall</v>
      </c>
      <c r="C108" s="4">
        <v>11</v>
      </c>
      <c r="D108" s="4" t="s">
        <v>6</v>
      </c>
      <c r="E108" s="3">
        <f ca="1">Input!R113</f>
        <v>224</v>
      </c>
      <c r="F108" s="3"/>
      <c r="G108" s="3">
        <f t="shared" ca="1" si="32"/>
        <v>224</v>
      </c>
      <c r="H108" s="3">
        <f t="shared" ca="1" si="35"/>
        <v>750</v>
      </c>
      <c r="I108" s="27">
        <f t="shared" ca="1" si="33"/>
        <v>224</v>
      </c>
      <c r="J108">
        <f t="shared" ca="1" si="51"/>
        <v>1</v>
      </c>
    </row>
    <row r="109" spans="1:11" x14ac:dyDescent="0.3">
      <c r="A109">
        <v>1948</v>
      </c>
      <c r="B109" t="str">
        <f t="shared" si="31"/>
        <v>194812Win</v>
      </c>
      <c r="C109" s="4">
        <v>12</v>
      </c>
      <c r="D109" s="4" t="s">
        <v>16</v>
      </c>
      <c r="E109" s="3">
        <f ca="1">Input!R114</f>
        <v>208</v>
      </c>
      <c r="F109" s="3"/>
      <c r="G109" s="3">
        <f t="shared" ca="1" si="32"/>
        <v>208</v>
      </c>
      <c r="H109" s="3">
        <f t="shared" ca="1" si="35"/>
        <v>208</v>
      </c>
      <c r="I109" s="27">
        <f t="shared" ca="1" si="33"/>
        <v>208</v>
      </c>
      <c r="J109">
        <f t="shared" ref="J109:J111" ca="1" si="52">IF(G109&gt;43500,"",1)</f>
        <v>1</v>
      </c>
    </row>
    <row r="110" spans="1:11" x14ac:dyDescent="0.3">
      <c r="A110">
        <v>1949</v>
      </c>
      <c r="B110" t="str">
        <f t="shared" si="31"/>
        <v>19491Win</v>
      </c>
      <c r="C110" s="4">
        <v>1</v>
      </c>
      <c r="D110" s="4" t="s">
        <v>16</v>
      </c>
      <c r="E110" s="3">
        <f ca="1">Input!R115</f>
        <v>795</v>
      </c>
      <c r="F110" s="3"/>
      <c r="G110" s="3">
        <f t="shared" ca="1" si="32"/>
        <v>795</v>
      </c>
      <c r="H110" s="3">
        <f t="shared" ca="1" si="35"/>
        <v>1003</v>
      </c>
      <c r="I110" s="27">
        <f t="shared" ca="1" si="33"/>
        <v>208</v>
      </c>
      <c r="J110">
        <f t="shared" ca="1" si="52"/>
        <v>1</v>
      </c>
    </row>
    <row r="111" spans="1:11" x14ac:dyDescent="0.3">
      <c r="A111">
        <v>1949</v>
      </c>
      <c r="B111" t="str">
        <f t="shared" si="31"/>
        <v>19492Win</v>
      </c>
      <c r="C111" s="4">
        <v>2</v>
      </c>
      <c r="D111" s="4" t="s">
        <v>16</v>
      </c>
      <c r="E111" s="3">
        <f ca="1">Input!R116</f>
        <v>2507</v>
      </c>
      <c r="F111" s="3"/>
      <c r="G111" s="3">
        <f t="shared" ca="1" si="32"/>
        <v>2507</v>
      </c>
      <c r="H111" s="3">
        <f t="shared" ca="1" si="35"/>
        <v>3510</v>
      </c>
      <c r="I111" s="27">
        <f t="shared" ca="1" si="33"/>
        <v>208</v>
      </c>
      <c r="J111">
        <f t="shared" ca="1" si="52"/>
        <v>1</v>
      </c>
    </row>
    <row r="112" spans="1:11" x14ac:dyDescent="0.3">
      <c r="A112">
        <v>1949</v>
      </c>
      <c r="B112" t="str">
        <f t="shared" si="31"/>
        <v>19493Spr</v>
      </c>
      <c r="C112" s="4">
        <v>3</v>
      </c>
      <c r="D112" s="4" t="s">
        <v>17</v>
      </c>
      <c r="E112" s="3">
        <f ca="1">Input!R117</f>
        <v>213380</v>
      </c>
      <c r="F112" s="3"/>
      <c r="G112" s="3">
        <f t="shared" ca="1" si="32"/>
        <v>213380</v>
      </c>
      <c r="H112" s="3">
        <f t="shared" ca="1" si="35"/>
        <v>213380</v>
      </c>
      <c r="I112" s="27">
        <f t="shared" ca="1" si="33"/>
        <v>213380</v>
      </c>
      <c r="J112" t="str">
        <f t="shared" ref="J112:J114" ca="1" si="53">IF(G112&gt;82000,"",1)</f>
        <v/>
      </c>
      <c r="K112" t="str">
        <f t="shared" ref="K112:K114" ca="1" si="54">IF($G112&gt;116000,"",1)</f>
        <v/>
      </c>
    </row>
    <row r="113" spans="1:11" x14ac:dyDescent="0.3">
      <c r="A113">
        <v>1949</v>
      </c>
      <c r="B113" t="str">
        <f t="shared" si="31"/>
        <v>19494Spr</v>
      </c>
      <c r="C113" s="4">
        <v>4</v>
      </c>
      <c r="D113" s="4" t="s">
        <v>17</v>
      </c>
      <c r="E113" s="3">
        <f ca="1">Input!R118</f>
        <v>512392</v>
      </c>
      <c r="F113" s="3"/>
      <c r="G113" s="3">
        <f t="shared" ca="1" si="32"/>
        <v>512392</v>
      </c>
      <c r="H113" s="3">
        <f t="shared" ca="1" si="35"/>
        <v>725772</v>
      </c>
      <c r="I113" s="27">
        <f t="shared" ca="1" si="33"/>
        <v>213380</v>
      </c>
      <c r="J113" t="str">
        <f t="shared" ca="1" si="53"/>
        <v/>
      </c>
      <c r="K113" t="str">
        <f t="shared" ca="1" si="54"/>
        <v/>
      </c>
    </row>
    <row r="114" spans="1:11" x14ac:dyDescent="0.3">
      <c r="A114">
        <v>1949</v>
      </c>
      <c r="B114" t="str">
        <f t="shared" si="31"/>
        <v>19495Spr</v>
      </c>
      <c r="C114" s="4">
        <v>5</v>
      </c>
      <c r="D114" s="4" t="s">
        <v>17</v>
      </c>
      <c r="E114" s="3">
        <f ca="1">Input!R119</f>
        <v>19071</v>
      </c>
      <c r="F114" s="3"/>
      <c r="G114" s="3">
        <f t="shared" ca="1" si="32"/>
        <v>19071</v>
      </c>
      <c r="H114" s="3">
        <f t="shared" ca="1" si="35"/>
        <v>744843</v>
      </c>
      <c r="I114" s="27">
        <f t="shared" ca="1" si="33"/>
        <v>19071</v>
      </c>
      <c r="J114">
        <f t="shared" ca="1" si="53"/>
        <v>1</v>
      </c>
      <c r="K114">
        <f t="shared" ca="1" si="54"/>
        <v>1</v>
      </c>
    </row>
    <row r="115" spans="1:11" x14ac:dyDescent="0.3">
      <c r="A115">
        <v>1949</v>
      </c>
      <c r="B115" t="str">
        <f t="shared" si="31"/>
        <v>19496Sum</v>
      </c>
      <c r="C115" s="4">
        <v>6</v>
      </c>
      <c r="D115" s="4" t="s">
        <v>18</v>
      </c>
      <c r="E115" s="3">
        <f ca="1">Input!R120</f>
        <v>428899</v>
      </c>
      <c r="F115" s="3"/>
      <c r="G115" s="3">
        <f t="shared" ca="1" si="32"/>
        <v>428899</v>
      </c>
      <c r="H115" s="3">
        <f t="shared" ca="1" si="35"/>
        <v>428899</v>
      </c>
      <c r="I115" s="27">
        <f t="shared" ca="1" si="33"/>
        <v>428899</v>
      </c>
      <c r="J115" t="str">
        <f t="shared" ref="J115:J117" ca="1" si="55">IF(G115&gt;35000,"",1)</f>
        <v/>
      </c>
    </row>
    <row r="116" spans="1:11" x14ac:dyDescent="0.3">
      <c r="A116">
        <v>1949</v>
      </c>
      <c r="B116" t="str">
        <f t="shared" si="31"/>
        <v>19497Sum</v>
      </c>
      <c r="C116" s="4">
        <v>7</v>
      </c>
      <c r="D116" s="4" t="s">
        <v>18</v>
      </c>
      <c r="E116" s="3">
        <f ca="1">Input!R121</f>
        <v>832</v>
      </c>
      <c r="F116" s="3"/>
      <c r="G116" s="3">
        <f t="shared" ca="1" si="32"/>
        <v>832</v>
      </c>
      <c r="H116" s="3">
        <f t="shared" ca="1" si="35"/>
        <v>429731</v>
      </c>
      <c r="I116" s="27">
        <f t="shared" ca="1" si="33"/>
        <v>832</v>
      </c>
      <c r="J116">
        <f t="shared" ca="1" si="55"/>
        <v>1</v>
      </c>
    </row>
    <row r="117" spans="1:11" x14ac:dyDescent="0.3">
      <c r="A117">
        <v>1949</v>
      </c>
      <c r="B117" t="str">
        <f t="shared" si="31"/>
        <v>19498Sum</v>
      </c>
      <c r="C117" s="4">
        <v>8</v>
      </c>
      <c r="D117" s="4" t="s">
        <v>18</v>
      </c>
      <c r="E117" s="3">
        <f ca="1">Input!R122</f>
        <v>530</v>
      </c>
      <c r="F117" s="3"/>
      <c r="G117" s="3">
        <f t="shared" ca="1" si="32"/>
        <v>530</v>
      </c>
      <c r="H117" s="3">
        <f t="shared" ca="1" si="35"/>
        <v>430261</v>
      </c>
      <c r="I117" s="27">
        <f t="shared" ca="1" si="33"/>
        <v>530</v>
      </c>
      <c r="J117">
        <f t="shared" ca="1" si="55"/>
        <v>1</v>
      </c>
    </row>
    <row r="118" spans="1:11" x14ac:dyDescent="0.3">
      <c r="A118">
        <v>1949</v>
      </c>
      <c r="B118" t="str">
        <f t="shared" si="31"/>
        <v>19499Fall</v>
      </c>
      <c r="C118" s="4">
        <v>9</v>
      </c>
      <c r="D118" s="4" t="s">
        <v>6</v>
      </c>
      <c r="E118" s="3">
        <f ca="1">Input!R123</f>
        <v>375</v>
      </c>
      <c r="F118" s="3"/>
      <c r="G118" s="3">
        <f t="shared" ca="1" si="32"/>
        <v>375</v>
      </c>
      <c r="H118" s="3">
        <f t="shared" ca="1" si="35"/>
        <v>375</v>
      </c>
      <c r="I118" s="27">
        <f t="shared" ca="1" si="33"/>
        <v>375</v>
      </c>
      <c r="J118">
        <f t="shared" ref="J118:J120" ca="1" si="56">IF(G118&gt;33500,"",1)</f>
        <v>1</v>
      </c>
    </row>
    <row r="119" spans="1:11" x14ac:dyDescent="0.3">
      <c r="A119">
        <v>1949</v>
      </c>
      <c r="B119" t="str">
        <f t="shared" si="31"/>
        <v>194910Fall</v>
      </c>
      <c r="C119" s="4">
        <v>10</v>
      </c>
      <c r="D119" s="4" t="s">
        <v>6</v>
      </c>
      <c r="E119" s="3">
        <f ca="1">Input!R124</f>
        <v>433233</v>
      </c>
      <c r="F119" s="3"/>
      <c r="G119" s="3">
        <f t="shared" ca="1" si="32"/>
        <v>433233</v>
      </c>
      <c r="H119" s="3">
        <f t="shared" ca="1" si="35"/>
        <v>433608</v>
      </c>
      <c r="I119" s="27">
        <f t="shared" ca="1" si="33"/>
        <v>375</v>
      </c>
      <c r="J119" t="str">
        <f t="shared" ca="1" si="56"/>
        <v/>
      </c>
    </row>
    <row r="120" spans="1:11" x14ac:dyDescent="0.3">
      <c r="A120">
        <v>1949</v>
      </c>
      <c r="B120" t="str">
        <f t="shared" si="31"/>
        <v>194911Fall</v>
      </c>
      <c r="C120" s="4">
        <v>11</v>
      </c>
      <c r="D120" s="4" t="s">
        <v>6</v>
      </c>
      <c r="E120" s="3">
        <f ca="1">Input!R125</f>
        <v>92095</v>
      </c>
      <c r="F120" s="3"/>
      <c r="G120" s="3">
        <f t="shared" ca="1" si="32"/>
        <v>92095</v>
      </c>
      <c r="H120" s="3">
        <f t="shared" ca="1" si="35"/>
        <v>525703</v>
      </c>
      <c r="I120" s="27">
        <f t="shared" ca="1" si="33"/>
        <v>375</v>
      </c>
      <c r="J120" t="str">
        <f t="shared" ca="1" si="56"/>
        <v/>
      </c>
    </row>
    <row r="121" spans="1:11" x14ac:dyDescent="0.3">
      <c r="A121">
        <v>1949</v>
      </c>
      <c r="B121" t="str">
        <f t="shared" si="31"/>
        <v>194912Win</v>
      </c>
      <c r="C121" s="4">
        <v>12</v>
      </c>
      <c r="D121" s="4" t="s">
        <v>16</v>
      </c>
      <c r="E121" s="3">
        <f ca="1">Input!R126</f>
        <v>475803</v>
      </c>
      <c r="F121" s="3"/>
      <c r="G121" s="3">
        <f t="shared" ca="1" si="32"/>
        <v>475803</v>
      </c>
      <c r="H121" s="3">
        <f t="shared" ca="1" si="35"/>
        <v>475803</v>
      </c>
      <c r="I121" s="27">
        <f t="shared" ca="1" si="33"/>
        <v>475803</v>
      </c>
      <c r="J121" t="str">
        <f t="shared" ref="J121:J123" ca="1" si="57">IF(G121&gt;43500,"",1)</f>
        <v/>
      </c>
    </row>
    <row r="122" spans="1:11" x14ac:dyDescent="0.3">
      <c r="A122">
        <v>1950</v>
      </c>
      <c r="B122" t="str">
        <f t="shared" si="31"/>
        <v>19501Win</v>
      </c>
      <c r="C122" s="4">
        <v>1</v>
      </c>
      <c r="D122" s="4" t="s">
        <v>16</v>
      </c>
      <c r="E122" s="3">
        <f ca="1">Input!R127</f>
        <v>711324</v>
      </c>
      <c r="F122" s="3"/>
      <c r="G122" s="3">
        <f t="shared" ca="1" si="32"/>
        <v>711324</v>
      </c>
      <c r="H122" s="3">
        <f t="shared" ca="1" si="35"/>
        <v>1187127</v>
      </c>
      <c r="I122" s="27">
        <f t="shared" ca="1" si="33"/>
        <v>475803</v>
      </c>
      <c r="J122" t="str">
        <f t="shared" ca="1" si="57"/>
        <v/>
      </c>
    </row>
    <row r="123" spans="1:11" x14ac:dyDescent="0.3">
      <c r="A123">
        <v>1950</v>
      </c>
      <c r="B123" t="str">
        <f t="shared" si="31"/>
        <v>19502Win</v>
      </c>
      <c r="C123" s="4">
        <v>2</v>
      </c>
      <c r="D123" s="4" t="s">
        <v>16</v>
      </c>
      <c r="E123" s="3">
        <f ca="1">Input!R128</f>
        <v>1088008</v>
      </c>
      <c r="F123" s="3"/>
      <c r="G123" s="3">
        <f t="shared" ca="1" si="32"/>
        <v>1088008</v>
      </c>
      <c r="H123" s="3">
        <f t="shared" ca="1" si="35"/>
        <v>2275135</v>
      </c>
      <c r="I123" s="27">
        <f t="shared" ca="1" si="33"/>
        <v>475803</v>
      </c>
      <c r="J123" t="str">
        <f t="shared" ca="1" si="57"/>
        <v/>
      </c>
    </row>
    <row r="124" spans="1:11" x14ac:dyDescent="0.3">
      <c r="A124">
        <v>1950</v>
      </c>
      <c r="B124" t="str">
        <f t="shared" si="31"/>
        <v>19503Spr</v>
      </c>
      <c r="C124" s="4">
        <v>3</v>
      </c>
      <c r="D124" s="4" t="s">
        <v>17</v>
      </c>
      <c r="E124" s="3">
        <f ca="1">Input!R129</f>
        <v>552220</v>
      </c>
      <c r="F124" s="3"/>
      <c r="G124" s="3">
        <f t="shared" ca="1" si="32"/>
        <v>552220</v>
      </c>
      <c r="H124" s="3">
        <f t="shared" ca="1" si="35"/>
        <v>552220</v>
      </c>
      <c r="I124" s="27">
        <f t="shared" ca="1" si="33"/>
        <v>552220</v>
      </c>
      <c r="J124" t="str">
        <f t="shared" ref="J124:J126" ca="1" si="58">IF(G124&gt;82000,"",1)</f>
        <v/>
      </c>
      <c r="K124" t="str">
        <f t="shared" ref="K124:K126" ca="1" si="59">IF($G124&gt;116000,"",1)</f>
        <v/>
      </c>
    </row>
    <row r="125" spans="1:11" x14ac:dyDescent="0.3">
      <c r="A125">
        <v>1950</v>
      </c>
      <c r="B125" t="str">
        <f t="shared" si="31"/>
        <v>19504Spr</v>
      </c>
      <c r="C125" s="4">
        <v>4</v>
      </c>
      <c r="D125" s="4" t="s">
        <v>17</v>
      </c>
      <c r="E125" s="3">
        <f ca="1">Input!R130</f>
        <v>277361</v>
      </c>
      <c r="F125" s="3"/>
      <c r="G125" s="3">
        <f t="shared" ca="1" si="32"/>
        <v>277361</v>
      </c>
      <c r="H125" s="3">
        <f t="shared" ca="1" si="35"/>
        <v>829581</v>
      </c>
      <c r="I125" s="27">
        <f t="shared" ca="1" si="33"/>
        <v>277361</v>
      </c>
      <c r="J125" t="str">
        <f t="shared" ca="1" si="58"/>
        <v/>
      </c>
      <c r="K125" t="str">
        <f t="shared" ca="1" si="59"/>
        <v/>
      </c>
    </row>
    <row r="126" spans="1:11" x14ac:dyDescent="0.3">
      <c r="A126">
        <v>1950</v>
      </c>
      <c r="B126" t="str">
        <f t="shared" si="31"/>
        <v>19505Spr</v>
      </c>
      <c r="C126" s="4">
        <v>5</v>
      </c>
      <c r="D126" s="4" t="s">
        <v>17</v>
      </c>
      <c r="E126" s="3">
        <f ca="1">Input!R131</f>
        <v>683275</v>
      </c>
      <c r="F126" s="3"/>
      <c r="G126" s="3">
        <f t="shared" ca="1" si="32"/>
        <v>683275</v>
      </c>
      <c r="H126" s="3">
        <f t="shared" ca="1" si="35"/>
        <v>1512856</v>
      </c>
      <c r="I126" s="27">
        <f t="shared" ca="1" si="33"/>
        <v>277361</v>
      </c>
      <c r="J126" t="str">
        <f t="shared" ca="1" si="58"/>
        <v/>
      </c>
      <c r="K126" t="str">
        <f t="shared" ca="1" si="59"/>
        <v/>
      </c>
    </row>
    <row r="127" spans="1:11" x14ac:dyDescent="0.3">
      <c r="A127">
        <v>1950</v>
      </c>
      <c r="B127" t="str">
        <f t="shared" si="31"/>
        <v>19506Sum</v>
      </c>
      <c r="C127" s="4">
        <v>6</v>
      </c>
      <c r="D127" s="4" t="s">
        <v>18</v>
      </c>
      <c r="E127" s="3">
        <f ca="1">Input!R132</f>
        <v>543904</v>
      </c>
      <c r="F127" s="3"/>
      <c r="G127" s="3">
        <f t="shared" ca="1" si="32"/>
        <v>543904</v>
      </c>
      <c r="H127" s="3">
        <f t="shared" ca="1" si="35"/>
        <v>543904</v>
      </c>
      <c r="I127" s="27">
        <f t="shared" ca="1" si="33"/>
        <v>543904</v>
      </c>
      <c r="J127" t="str">
        <f t="shared" ref="J127:J129" ca="1" si="60">IF(G127&gt;35000,"",1)</f>
        <v/>
      </c>
    </row>
    <row r="128" spans="1:11" x14ac:dyDescent="0.3">
      <c r="A128">
        <v>1950</v>
      </c>
      <c r="B128" t="str">
        <f t="shared" si="31"/>
        <v>19507Sum</v>
      </c>
      <c r="C128" s="4">
        <v>7</v>
      </c>
      <c r="D128" s="4" t="s">
        <v>18</v>
      </c>
      <c r="E128" s="3">
        <f ca="1">Input!R133</f>
        <v>57038</v>
      </c>
      <c r="F128" s="3"/>
      <c r="G128" s="3">
        <f t="shared" ca="1" si="32"/>
        <v>57038</v>
      </c>
      <c r="H128" s="3">
        <f t="shared" ca="1" si="35"/>
        <v>600942</v>
      </c>
      <c r="I128" s="27">
        <f t="shared" ca="1" si="33"/>
        <v>57038</v>
      </c>
      <c r="J128" t="str">
        <f t="shared" ca="1" si="60"/>
        <v/>
      </c>
    </row>
    <row r="129" spans="1:11" x14ac:dyDescent="0.3">
      <c r="A129">
        <v>1950</v>
      </c>
      <c r="B129" t="str">
        <f t="shared" si="31"/>
        <v>19508Sum</v>
      </c>
      <c r="C129" s="4">
        <v>8</v>
      </c>
      <c r="D129" s="4" t="s">
        <v>18</v>
      </c>
      <c r="E129" s="3">
        <f ca="1">Input!R134</f>
        <v>23240</v>
      </c>
      <c r="F129" s="3"/>
      <c r="G129" s="3">
        <f t="shared" ca="1" si="32"/>
        <v>23240</v>
      </c>
      <c r="H129" s="3">
        <f t="shared" ca="1" si="35"/>
        <v>624182</v>
      </c>
      <c r="I129" s="27">
        <f t="shared" ca="1" si="33"/>
        <v>23240</v>
      </c>
      <c r="J129">
        <f t="shared" ca="1" si="60"/>
        <v>1</v>
      </c>
    </row>
    <row r="130" spans="1:11" x14ac:dyDescent="0.3">
      <c r="A130">
        <v>1950</v>
      </c>
      <c r="B130" t="str">
        <f t="shared" si="31"/>
        <v>19509Fall</v>
      </c>
      <c r="C130" s="4">
        <v>9</v>
      </c>
      <c r="D130" s="4" t="s">
        <v>6</v>
      </c>
      <c r="E130" s="3">
        <f ca="1">Input!R135</f>
        <v>16053</v>
      </c>
      <c r="F130" s="3"/>
      <c r="G130" s="3">
        <f t="shared" ca="1" si="32"/>
        <v>16053</v>
      </c>
      <c r="H130" s="3">
        <f t="shared" ca="1" si="35"/>
        <v>16053</v>
      </c>
      <c r="I130" s="27">
        <f t="shared" ca="1" si="33"/>
        <v>16053</v>
      </c>
      <c r="J130">
        <f t="shared" ref="J130:J132" ca="1" si="61">IF(G130&gt;33500,"",1)</f>
        <v>1</v>
      </c>
    </row>
    <row r="131" spans="1:11" x14ac:dyDescent="0.3">
      <c r="A131">
        <v>1950</v>
      </c>
      <c r="B131" t="str">
        <f t="shared" ref="B131:B194" si="62">CONCATENATE(A131,C131,D131)</f>
        <v>195010Fall</v>
      </c>
      <c r="C131" s="4">
        <v>10</v>
      </c>
      <c r="D131" s="4" t="s">
        <v>6</v>
      </c>
      <c r="E131" s="3">
        <f ca="1">Input!R136</f>
        <v>299</v>
      </c>
      <c r="F131" s="3"/>
      <c r="G131" s="3">
        <f t="shared" ref="G131:G194" ca="1" si="63">E131</f>
        <v>299</v>
      </c>
      <c r="H131" s="3">
        <f t="shared" ca="1" si="35"/>
        <v>16352</v>
      </c>
      <c r="I131" s="27">
        <f t="shared" ref="I131:I194" ca="1" si="64">IF(D131=D130,MIN(I130,G131),G131)</f>
        <v>299</v>
      </c>
      <c r="J131">
        <f t="shared" ca="1" si="61"/>
        <v>1</v>
      </c>
    </row>
    <row r="132" spans="1:11" x14ac:dyDescent="0.3">
      <c r="A132">
        <v>1950</v>
      </c>
      <c r="B132" t="str">
        <f t="shared" si="62"/>
        <v>195011Fall</v>
      </c>
      <c r="C132" s="4">
        <v>11</v>
      </c>
      <c r="D132" s="4" t="s">
        <v>6</v>
      </c>
      <c r="E132" s="3">
        <f ca="1">Input!R137</f>
        <v>232</v>
      </c>
      <c r="F132" s="3"/>
      <c r="G132" s="3">
        <f t="shared" ca="1" si="63"/>
        <v>232</v>
      </c>
      <c r="H132" s="3">
        <f t="shared" ref="H132:H195" ca="1" si="65">IF(D132=D131,G132+H131,G132)</f>
        <v>16584</v>
      </c>
      <c r="I132" s="27">
        <f t="shared" ca="1" si="64"/>
        <v>232</v>
      </c>
      <c r="J132">
        <f t="shared" ca="1" si="61"/>
        <v>1</v>
      </c>
    </row>
    <row r="133" spans="1:11" x14ac:dyDescent="0.3">
      <c r="A133">
        <v>1950</v>
      </c>
      <c r="B133" t="str">
        <f t="shared" si="62"/>
        <v>195012Win</v>
      </c>
      <c r="C133" s="4">
        <v>12</v>
      </c>
      <c r="D133" s="4" t="s">
        <v>16</v>
      </c>
      <c r="E133" s="3">
        <f ca="1">Input!R138</f>
        <v>233</v>
      </c>
      <c r="F133" s="3"/>
      <c r="G133" s="3">
        <f t="shared" ca="1" si="63"/>
        <v>233</v>
      </c>
      <c r="H133" s="3">
        <f t="shared" ca="1" si="65"/>
        <v>233</v>
      </c>
      <c r="I133" s="27">
        <f t="shared" ca="1" si="64"/>
        <v>233</v>
      </c>
      <c r="J133">
        <f t="shared" ref="J133:J135" ca="1" si="66">IF(G133&gt;43500,"",1)</f>
        <v>1</v>
      </c>
    </row>
    <row r="134" spans="1:11" x14ac:dyDescent="0.3">
      <c r="A134">
        <v>1951</v>
      </c>
      <c r="B134" t="str">
        <f t="shared" si="62"/>
        <v>19511Win</v>
      </c>
      <c r="C134" s="4">
        <v>1</v>
      </c>
      <c r="D134" s="4" t="s">
        <v>16</v>
      </c>
      <c r="E134" s="3">
        <f ca="1">Input!R139</f>
        <v>286</v>
      </c>
      <c r="F134" s="3"/>
      <c r="G134" s="3">
        <f t="shared" ca="1" si="63"/>
        <v>286</v>
      </c>
      <c r="H134" s="3">
        <f t="shared" ca="1" si="65"/>
        <v>519</v>
      </c>
      <c r="I134" s="27">
        <f t="shared" ca="1" si="64"/>
        <v>233</v>
      </c>
      <c r="J134">
        <f t="shared" ca="1" si="66"/>
        <v>1</v>
      </c>
    </row>
    <row r="135" spans="1:11" x14ac:dyDescent="0.3">
      <c r="A135">
        <v>1951</v>
      </c>
      <c r="B135" t="str">
        <f t="shared" si="62"/>
        <v>19512Win</v>
      </c>
      <c r="C135" s="4">
        <v>2</v>
      </c>
      <c r="D135" s="4" t="s">
        <v>16</v>
      </c>
      <c r="E135" s="3">
        <f ca="1">Input!R140</f>
        <v>6160</v>
      </c>
      <c r="F135" s="3"/>
      <c r="G135" s="3">
        <f t="shared" ca="1" si="63"/>
        <v>6160</v>
      </c>
      <c r="H135" s="3">
        <f t="shared" ca="1" si="65"/>
        <v>6679</v>
      </c>
      <c r="I135" s="27">
        <f t="shared" ca="1" si="64"/>
        <v>233</v>
      </c>
      <c r="J135">
        <f t="shared" ca="1" si="66"/>
        <v>1</v>
      </c>
    </row>
    <row r="136" spans="1:11" x14ac:dyDescent="0.3">
      <c r="A136">
        <v>1951</v>
      </c>
      <c r="B136" t="str">
        <f t="shared" si="62"/>
        <v>19513Spr</v>
      </c>
      <c r="C136" s="4">
        <v>3</v>
      </c>
      <c r="D136" s="4" t="s">
        <v>17</v>
      </c>
      <c r="E136" s="3">
        <f ca="1">Input!R141</f>
        <v>611</v>
      </c>
      <c r="F136" s="3"/>
      <c r="G136" s="3">
        <f t="shared" ca="1" si="63"/>
        <v>611</v>
      </c>
      <c r="H136" s="3">
        <f t="shared" ca="1" si="65"/>
        <v>611</v>
      </c>
      <c r="I136" s="27">
        <f t="shared" ca="1" si="64"/>
        <v>611</v>
      </c>
      <c r="J136">
        <f t="shared" ref="J136:J138" ca="1" si="67">IF(G136&gt;82000,"",1)</f>
        <v>1</v>
      </c>
      <c r="K136">
        <f t="shared" ref="K136:K138" ca="1" si="68">IF($G136&gt;116000,"",1)</f>
        <v>1</v>
      </c>
    </row>
    <row r="137" spans="1:11" x14ac:dyDescent="0.3">
      <c r="A137">
        <v>1951</v>
      </c>
      <c r="B137" t="str">
        <f t="shared" si="62"/>
        <v>19514Spr</v>
      </c>
      <c r="C137" s="4">
        <v>4</v>
      </c>
      <c r="D137" s="4" t="s">
        <v>17</v>
      </c>
      <c r="E137" s="3">
        <f ca="1">Input!R142</f>
        <v>546</v>
      </c>
      <c r="F137" s="3"/>
      <c r="G137" s="3">
        <f t="shared" ca="1" si="63"/>
        <v>546</v>
      </c>
      <c r="H137" s="3">
        <f t="shared" ca="1" si="65"/>
        <v>1157</v>
      </c>
      <c r="I137" s="27">
        <f t="shared" ca="1" si="64"/>
        <v>546</v>
      </c>
      <c r="J137">
        <f t="shared" ca="1" si="67"/>
        <v>1</v>
      </c>
      <c r="K137">
        <f t="shared" ca="1" si="68"/>
        <v>1</v>
      </c>
    </row>
    <row r="138" spans="1:11" x14ac:dyDescent="0.3">
      <c r="A138">
        <v>1951</v>
      </c>
      <c r="B138" t="str">
        <f t="shared" si="62"/>
        <v>19515Spr</v>
      </c>
      <c r="C138" s="4">
        <v>5</v>
      </c>
      <c r="D138" s="4" t="s">
        <v>17</v>
      </c>
      <c r="E138" s="3">
        <f ca="1">Input!R143</f>
        <v>302</v>
      </c>
      <c r="F138" s="3"/>
      <c r="G138" s="3">
        <f t="shared" ca="1" si="63"/>
        <v>302</v>
      </c>
      <c r="H138" s="3">
        <f t="shared" ca="1" si="65"/>
        <v>1459</v>
      </c>
      <c r="I138" s="27">
        <f t="shared" ca="1" si="64"/>
        <v>302</v>
      </c>
      <c r="J138">
        <f t="shared" ca="1" si="67"/>
        <v>1</v>
      </c>
      <c r="K138">
        <f t="shared" ca="1" si="68"/>
        <v>1</v>
      </c>
    </row>
    <row r="139" spans="1:11" x14ac:dyDescent="0.3">
      <c r="A139">
        <v>1951</v>
      </c>
      <c r="B139" t="str">
        <f t="shared" si="62"/>
        <v>19516Sum</v>
      </c>
      <c r="C139" s="4">
        <v>6</v>
      </c>
      <c r="D139" s="4" t="s">
        <v>18</v>
      </c>
      <c r="E139" s="3">
        <f ca="1">Input!R144</f>
        <v>43830</v>
      </c>
      <c r="F139" s="3"/>
      <c r="G139" s="3">
        <f t="shared" ca="1" si="63"/>
        <v>43830</v>
      </c>
      <c r="H139" s="3">
        <f t="shared" ca="1" si="65"/>
        <v>43830</v>
      </c>
      <c r="I139" s="27">
        <f t="shared" ca="1" si="64"/>
        <v>43830</v>
      </c>
      <c r="J139" t="str">
        <f t="shared" ref="J139:J141" ca="1" si="69">IF(G139&gt;35000,"",1)</f>
        <v/>
      </c>
    </row>
    <row r="140" spans="1:11" x14ac:dyDescent="0.3">
      <c r="A140">
        <v>1951</v>
      </c>
      <c r="B140" t="str">
        <f t="shared" si="62"/>
        <v>19517Sum</v>
      </c>
      <c r="C140" s="4">
        <v>7</v>
      </c>
      <c r="D140" s="4" t="s">
        <v>18</v>
      </c>
      <c r="E140" s="3">
        <f ca="1">Input!R145</f>
        <v>347</v>
      </c>
      <c r="F140" s="3"/>
      <c r="G140" s="3">
        <f t="shared" ca="1" si="63"/>
        <v>347</v>
      </c>
      <c r="H140" s="3">
        <f t="shared" ca="1" si="65"/>
        <v>44177</v>
      </c>
      <c r="I140" s="27">
        <f t="shared" ca="1" si="64"/>
        <v>347</v>
      </c>
      <c r="J140">
        <f t="shared" ca="1" si="69"/>
        <v>1</v>
      </c>
    </row>
    <row r="141" spans="1:11" x14ac:dyDescent="0.3">
      <c r="A141">
        <v>1951</v>
      </c>
      <c r="B141" t="str">
        <f t="shared" si="62"/>
        <v>19518Sum</v>
      </c>
      <c r="C141" s="4">
        <v>8</v>
      </c>
      <c r="D141" s="4" t="s">
        <v>18</v>
      </c>
      <c r="E141" s="3">
        <f ca="1">Input!R146</f>
        <v>338</v>
      </c>
      <c r="F141" s="3"/>
      <c r="G141" s="3">
        <f t="shared" ca="1" si="63"/>
        <v>338</v>
      </c>
      <c r="H141" s="3">
        <f t="shared" ca="1" si="65"/>
        <v>44515</v>
      </c>
      <c r="I141" s="27">
        <f t="shared" ca="1" si="64"/>
        <v>338</v>
      </c>
      <c r="J141">
        <f t="shared" ca="1" si="69"/>
        <v>1</v>
      </c>
    </row>
    <row r="142" spans="1:11" x14ac:dyDescent="0.3">
      <c r="A142">
        <v>1951</v>
      </c>
      <c r="B142" t="str">
        <f t="shared" si="62"/>
        <v>19519Fall</v>
      </c>
      <c r="C142" s="4">
        <v>9</v>
      </c>
      <c r="D142" s="4" t="s">
        <v>6</v>
      </c>
      <c r="E142" s="3">
        <f ca="1">Input!R147</f>
        <v>481</v>
      </c>
      <c r="F142" s="3"/>
      <c r="G142" s="3">
        <f t="shared" ca="1" si="63"/>
        <v>481</v>
      </c>
      <c r="H142" s="3">
        <f t="shared" ca="1" si="65"/>
        <v>481</v>
      </c>
      <c r="I142" s="27">
        <f t="shared" ca="1" si="64"/>
        <v>481</v>
      </c>
      <c r="J142">
        <f t="shared" ref="J142:J144" ca="1" si="70">IF(G142&gt;33500,"",1)</f>
        <v>1</v>
      </c>
    </row>
    <row r="143" spans="1:11" x14ac:dyDescent="0.3">
      <c r="A143">
        <v>1951</v>
      </c>
      <c r="B143" t="str">
        <f t="shared" si="62"/>
        <v>195110Fall</v>
      </c>
      <c r="C143" s="4">
        <v>10</v>
      </c>
      <c r="D143" s="4" t="s">
        <v>6</v>
      </c>
      <c r="E143" s="3">
        <f ca="1">Input!R148</f>
        <v>279</v>
      </c>
      <c r="F143" s="3"/>
      <c r="G143" s="3">
        <f t="shared" ca="1" si="63"/>
        <v>279</v>
      </c>
      <c r="H143" s="3">
        <f t="shared" ca="1" si="65"/>
        <v>760</v>
      </c>
      <c r="I143" s="27">
        <f t="shared" ca="1" si="64"/>
        <v>279</v>
      </c>
      <c r="J143">
        <f t="shared" ca="1" si="70"/>
        <v>1</v>
      </c>
    </row>
    <row r="144" spans="1:11" x14ac:dyDescent="0.3">
      <c r="A144">
        <v>1951</v>
      </c>
      <c r="B144" t="str">
        <f t="shared" si="62"/>
        <v>195111Fall</v>
      </c>
      <c r="C144" s="4">
        <v>11</v>
      </c>
      <c r="D144" s="4" t="s">
        <v>6</v>
      </c>
      <c r="E144" s="3">
        <f ca="1">Input!R149</f>
        <v>236</v>
      </c>
      <c r="F144" s="3"/>
      <c r="G144" s="3">
        <f t="shared" ca="1" si="63"/>
        <v>236</v>
      </c>
      <c r="H144" s="3">
        <f t="shared" ca="1" si="65"/>
        <v>996</v>
      </c>
      <c r="I144" s="27">
        <f t="shared" ca="1" si="64"/>
        <v>236</v>
      </c>
      <c r="J144">
        <f t="shared" ca="1" si="70"/>
        <v>1</v>
      </c>
    </row>
    <row r="145" spans="1:11" x14ac:dyDescent="0.3">
      <c r="A145">
        <v>1951</v>
      </c>
      <c r="B145" t="str">
        <f t="shared" si="62"/>
        <v>195112Win</v>
      </c>
      <c r="C145" s="4">
        <v>12</v>
      </c>
      <c r="D145" s="4" t="s">
        <v>16</v>
      </c>
      <c r="E145" s="3">
        <f ca="1">Input!R150</f>
        <v>256</v>
      </c>
      <c r="F145" s="3"/>
      <c r="G145" s="3">
        <f t="shared" ca="1" si="63"/>
        <v>256</v>
      </c>
      <c r="H145" s="3">
        <f t="shared" ca="1" si="65"/>
        <v>256</v>
      </c>
      <c r="I145" s="27">
        <f t="shared" ca="1" si="64"/>
        <v>256</v>
      </c>
      <c r="J145">
        <f t="shared" ref="J145:J147" ca="1" si="71">IF(G145&gt;43500,"",1)</f>
        <v>1</v>
      </c>
    </row>
    <row r="146" spans="1:11" x14ac:dyDescent="0.3">
      <c r="A146">
        <v>1952</v>
      </c>
      <c r="B146" t="str">
        <f t="shared" si="62"/>
        <v>19521Win</v>
      </c>
      <c r="C146" s="4">
        <v>1</v>
      </c>
      <c r="D146" s="4" t="s">
        <v>16</v>
      </c>
      <c r="E146" s="3">
        <f ca="1">Input!R151</f>
        <v>208</v>
      </c>
      <c r="F146" s="3"/>
      <c r="G146" s="3">
        <f t="shared" ca="1" si="63"/>
        <v>208</v>
      </c>
      <c r="H146" s="3">
        <f t="shared" ca="1" si="65"/>
        <v>464</v>
      </c>
      <c r="I146" s="27">
        <f t="shared" ca="1" si="64"/>
        <v>208</v>
      </c>
      <c r="J146">
        <f t="shared" ca="1" si="71"/>
        <v>1</v>
      </c>
    </row>
    <row r="147" spans="1:11" x14ac:dyDescent="0.3">
      <c r="A147">
        <v>1952</v>
      </c>
      <c r="B147" t="str">
        <f t="shared" si="62"/>
        <v>19522Win</v>
      </c>
      <c r="C147" s="4">
        <v>2</v>
      </c>
      <c r="D147" s="4" t="s">
        <v>16</v>
      </c>
      <c r="E147" s="3">
        <f ca="1">Input!R152</f>
        <v>3385</v>
      </c>
      <c r="F147" s="3"/>
      <c r="G147" s="3">
        <f t="shared" ca="1" si="63"/>
        <v>3385</v>
      </c>
      <c r="H147" s="3">
        <f t="shared" ca="1" si="65"/>
        <v>3849</v>
      </c>
      <c r="I147" s="27">
        <f t="shared" ca="1" si="64"/>
        <v>208</v>
      </c>
      <c r="J147">
        <f t="shared" ca="1" si="71"/>
        <v>1</v>
      </c>
    </row>
    <row r="148" spans="1:11" x14ac:dyDescent="0.3">
      <c r="A148">
        <v>1952</v>
      </c>
      <c r="B148" t="str">
        <f t="shared" si="62"/>
        <v>19523Spr</v>
      </c>
      <c r="C148" s="4">
        <v>3</v>
      </c>
      <c r="D148" s="4" t="s">
        <v>17</v>
      </c>
      <c r="E148" s="3">
        <f ca="1">Input!R153</f>
        <v>278</v>
      </c>
      <c r="F148" s="3"/>
      <c r="G148" s="3">
        <f t="shared" ca="1" si="63"/>
        <v>278</v>
      </c>
      <c r="H148" s="3">
        <f t="shared" ca="1" si="65"/>
        <v>278</v>
      </c>
      <c r="I148" s="27">
        <f t="shared" ca="1" si="64"/>
        <v>278</v>
      </c>
      <c r="J148">
        <f t="shared" ref="J148:J150" ca="1" si="72">IF(G148&gt;82000,"",1)</f>
        <v>1</v>
      </c>
      <c r="K148">
        <f t="shared" ref="K148:K150" ca="1" si="73">IF($G148&gt;116000,"",1)</f>
        <v>1</v>
      </c>
    </row>
    <row r="149" spans="1:11" x14ac:dyDescent="0.3">
      <c r="A149">
        <v>1952</v>
      </c>
      <c r="B149" t="str">
        <f t="shared" si="62"/>
        <v>19524Spr</v>
      </c>
      <c r="C149" s="4">
        <v>4</v>
      </c>
      <c r="D149" s="4" t="s">
        <v>17</v>
      </c>
      <c r="E149" s="3">
        <f ca="1">Input!R154</f>
        <v>8668</v>
      </c>
      <c r="F149" s="3"/>
      <c r="G149" s="3">
        <f t="shared" ca="1" si="63"/>
        <v>8668</v>
      </c>
      <c r="H149" s="3">
        <f t="shared" ca="1" si="65"/>
        <v>8946</v>
      </c>
      <c r="I149" s="27">
        <f t="shared" ca="1" si="64"/>
        <v>278</v>
      </c>
      <c r="J149">
        <f t="shared" ca="1" si="72"/>
        <v>1</v>
      </c>
      <c r="K149">
        <f t="shared" ca="1" si="73"/>
        <v>1</v>
      </c>
    </row>
    <row r="150" spans="1:11" x14ac:dyDescent="0.3">
      <c r="A150">
        <v>1952</v>
      </c>
      <c r="B150" t="str">
        <f t="shared" si="62"/>
        <v>19525Spr</v>
      </c>
      <c r="C150" s="4">
        <v>5</v>
      </c>
      <c r="D150" s="4" t="s">
        <v>17</v>
      </c>
      <c r="E150" s="3">
        <f ca="1">Input!R155</f>
        <v>2996</v>
      </c>
      <c r="F150" s="3"/>
      <c r="G150" s="3">
        <f t="shared" ca="1" si="63"/>
        <v>2996</v>
      </c>
      <c r="H150" s="3">
        <f t="shared" ca="1" si="65"/>
        <v>11942</v>
      </c>
      <c r="I150" s="27">
        <f t="shared" ca="1" si="64"/>
        <v>278</v>
      </c>
      <c r="J150">
        <f t="shared" ca="1" si="72"/>
        <v>1</v>
      </c>
      <c r="K150">
        <f t="shared" ca="1" si="73"/>
        <v>1</v>
      </c>
    </row>
    <row r="151" spans="1:11" x14ac:dyDescent="0.3">
      <c r="A151">
        <v>1952</v>
      </c>
      <c r="B151" t="str">
        <f t="shared" si="62"/>
        <v>19526Sum</v>
      </c>
      <c r="C151" s="4">
        <v>6</v>
      </c>
      <c r="D151" s="4" t="s">
        <v>18</v>
      </c>
      <c r="E151" s="3">
        <f ca="1">Input!R156</f>
        <v>656</v>
      </c>
      <c r="F151" s="3"/>
      <c r="G151" s="3">
        <f t="shared" ca="1" si="63"/>
        <v>656</v>
      </c>
      <c r="H151" s="3">
        <f t="shared" ca="1" si="65"/>
        <v>656</v>
      </c>
      <c r="I151" s="27">
        <f t="shared" ca="1" si="64"/>
        <v>656</v>
      </c>
      <c r="J151">
        <f t="shared" ref="J151:J153" ca="1" si="74">IF(G151&gt;35000,"",1)</f>
        <v>1</v>
      </c>
    </row>
    <row r="152" spans="1:11" x14ac:dyDescent="0.3">
      <c r="A152">
        <v>1952</v>
      </c>
      <c r="B152" t="str">
        <f t="shared" si="62"/>
        <v>19527Sum</v>
      </c>
      <c r="C152" s="4">
        <v>7</v>
      </c>
      <c r="D152" s="4" t="s">
        <v>18</v>
      </c>
      <c r="E152" s="3">
        <f ca="1">Input!R157</f>
        <v>448</v>
      </c>
      <c r="F152" s="3"/>
      <c r="G152" s="3">
        <f t="shared" ca="1" si="63"/>
        <v>448</v>
      </c>
      <c r="H152" s="3">
        <f t="shared" ca="1" si="65"/>
        <v>1104</v>
      </c>
      <c r="I152" s="27">
        <f t="shared" ca="1" si="64"/>
        <v>448</v>
      </c>
      <c r="J152">
        <f t="shared" ca="1" si="74"/>
        <v>1</v>
      </c>
    </row>
    <row r="153" spans="1:11" x14ac:dyDescent="0.3">
      <c r="A153">
        <v>1952</v>
      </c>
      <c r="B153" t="str">
        <f t="shared" si="62"/>
        <v>19528Sum</v>
      </c>
      <c r="C153" s="4">
        <v>8</v>
      </c>
      <c r="D153" s="4" t="s">
        <v>18</v>
      </c>
      <c r="E153" s="3">
        <f ca="1">Input!R158</f>
        <v>337</v>
      </c>
      <c r="F153" s="3"/>
      <c r="G153" s="3">
        <f t="shared" ca="1" si="63"/>
        <v>337</v>
      </c>
      <c r="H153" s="3">
        <f t="shared" ca="1" si="65"/>
        <v>1441</v>
      </c>
      <c r="I153" s="27">
        <f t="shared" ca="1" si="64"/>
        <v>337</v>
      </c>
      <c r="J153">
        <f t="shared" ca="1" si="74"/>
        <v>1</v>
      </c>
    </row>
    <row r="154" spans="1:11" x14ac:dyDescent="0.3">
      <c r="A154">
        <v>1952</v>
      </c>
      <c r="B154" t="str">
        <f t="shared" si="62"/>
        <v>19529Fall</v>
      </c>
      <c r="C154" s="4">
        <v>9</v>
      </c>
      <c r="D154" s="4" t="s">
        <v>6</v>
      </c>
      <c r="E154" s="3">
        <f ca="1">Input!R159</f>
        <v>286</v>
      </c>
      <c r="F154" s="3"/>
      <c r="G154" s="3">
        <f t="shared" ca="1" si="63"/>
        <v>286</v>
      </c>
      <c r="H154" s="3">
        <f t="shared" ca="1" si="65"/>
        <v>286</v>
      </c>
      <c r="I154" s="27">
        <f t="shared" ca="1" si="64"/>
        <v>286</v>
      </c>
      <c r="J154">
        <f t="shared" ref="J154:J156" ca="1" si="75">IF(G154&gt;33500,"",1)</f>
        <v>1</v>
      </c>
    </row>
    <row r="155" spans="1:11" x14ac:dyDescent="0.3">
      <c r="A155">
        <v>1952</v>
      </c>
      <c r="B155" t="str">
        <f t="shared" si="62"/>
        <v>195210Fall</v>
      </c>
      <c r="C155" s="4">
        <v>10</v>
      </c>
      <c r="D155" s="4" t="s">
        <v>6</v>
      </c>
      <c r="E155" s="3">
        <f ca="1">Input!R160</f>
        <v>236</v>
      </c>
      <c r="F155" s="3"/>
      <c r="G155" s="3">
        <f t="shared" ca="1" si="63"/>
        <v>236</v>
      </c>
      <c r="H155" s="3">
        <f t="shared" ca="1" si="65"/>
        <v>522</v>
      </c>
      <c r="I155" s="27">
        <f t="shared" ca="1" si="64"/>
        <v>236</v>
      </c>
      <c r="J155">
        <f t="shared" ca="1" si="75"/>
        <v>1</v>
      </c>
    </row>
    <row r="156" spans="1:11" x14ac:dyDescent="0.3">
      <c r="A156">
        <v>1952</v>
      </c>
      <c r="B156" t="str">
        <f t="shared" si="62"/>
        <v>195211Fall</v>
      </c>
      <c r="C156" s="4">
        <v>11</v>
      </c>
      <c r="D156" s="4" t="s">
        <v>6</v>
      </c>
      <c r="E156" s="3">
        <f ca="1">Input!R161</f>
        <v>234</v>
      </c>
      <c r="F156" s="3"/>
      <c r="G156" s="3">
        <f t="shared" ca="1" si="63"/>
        <v>234</v>
      </c>
      <c r="H156" s="3">
        <f t="shared" ca="1" si="65"/>
        <v>756</v>
      </c>
      <c r="I156" s="27">
        <f t="shared" ca="1" si="64"/>
        <v>234</v>
      </c>
      <c r="J156">
        <f t="shared" ca="1" si="75"/>
        <v>1</v>
      </c>
    </row>
    <row r="157" spans="1:11" x14ac:dyDescent="0.3">
      <c r="A157">
        <v>1952</v>
      </c>
      <c r="B157" t="str">
        <f t="shared" si="62"/>
        <v>195212Win</v>
      </c>
      <c r="C157" s="4">
        <v>12</v>
      </c>
      <c r="D157" s="4" t="s">
        <v>16</v>
      </c>
      <c r="E157" s="3">
        <f ca="1">Input!R162</f>
        <v>588</v>
      </c>
      <c r="F157" s="3"/>
      <c r="G157" s="3">
        <f t="shared" ca="1" si="63"/>
        <v>588</v>
      </c>
      <c r="H157" s="3">
        <f t="shared" ca="1" si="65"/>
        <v>588</v>
      </c>
      <c r="I157" s="27">
        <f t="shared" ca="1" si="64"/>
        <v>588</v>
      </c>
      <c r="J157">
        <f t="shared" ref="J157:J159" ca="1" si="76">IF(G157&gt;43500,"",1)</f>
        <v>1</v>
      </c>
    </row>
    <row r="158" spans="1:11" x14ac:dyDescent="0.3">
      <c r="A158">
        <v>1953</v>
      </c>
      <c r="B158" t="str">
        <f t="shared" si="62"/>
        <v>19531Win</v>
      </c>
      <c r="C158" s="4">
        <v>1</v>
      </c>
      <c r="D158" s="4" t="s">
        <v>16</v>
      </c>
      <c r="E158" s="3">
        <f ca="1">Input!R163</f>
        <v>2374</v>
      </c>
      <c r="F158" s="3"/>
      <c r="G158" s="3">
        <f t="shared" ca="1" si="63"/>
        <v>2374</v>
      </c>
      <c r="H158" s="3">
        <f t="shared" ca="1" si="65"/>
        <v>2962</v>
      </c>
      <c r="I158" s="27">
        <f t="shared" ca="1" si="64"/>
        <v>588</v>
      </c>
      <c r="J158">
        <f t="shared" ca="1" si="76"/>
        <v>1</v>
      </c>
    </row>
    <row r="159" spans="1:11" x14ac:dyDescent="0.3">
      <c r="A159">
        <v>1953</v>
      </c>
      <c r="B159" t="str">
        <f t="shared" si="62"/>
        <v>19532Win</v>
      </c>
      <c r="C159" s="4">
        <v>2</v>
      </c>
      <c r="D159" s="4" t="s">
        <v>16</v>
      </c>
      <c r="E159" s="3">
        <f ca="1">Input!R164</f>
        <v>5536</v>
      </c>
      <c r="F159" s="3"/>
      <c r="G159" s="3">
        <f t="shared" ca="1" si="63"/>
        <v>5536</v>
      </c>
      <c r="H159" s="3">
        <f t="shared" ca="1" si="65"/>
        <v>8498</v>
      </c>
      <c r="I159" s="27">
        <f t="shared" ca="1" si="64"/>
        <v>588</v>
      </c>
      <c r="J159">
        <f t="shared" ca="1" si="76"/>
        <v>1</v>
      </c>
    </row>
    <row r="160" spans="1:11" x14ac:dyDescent="0.3">
      <c r="A160">
        <v>1953</v>
      </c>
      <c r="B160" t="str">
        <f t="shared" si="62"/>
        <v>19533Spr</v>
      </c>
      <c r="C160" s="4">
        <v>3</v>
      </c>
      <c r="D160" s="4" t="s">
        <v>17</v>
      </c>
      <c r="E160" s="3">
        <f ca="1">Input!R165</f>
        <v>793</v>
      </c>
      <c r="F160" s="3"/>
      <c r="G160" s="3">
        <f t="shared" ca="1" si="63"/>
        <v>793</v>
      </c>
      <c r="H160" s="3">
        <f t="shared" ca="1" si="65"/>
        <v>793</v>
      </c>
      <c r="I160" s="27">
        <f t="shared" ca="1" si="64"/>
        <v>793</v>
      </c>
      <c r="J160">
        <f t="shared" ref="J160:J162" ca="1" si="77">IF(G160&gt;82000,"",1)</f>
        <v>1</v>
      </c>
      <c r="K160">
        <f t="shared" ref="K160:K162" ca="1" si="78">IF($G160&gt;116000,"",1)</f>
        <v>1</v>
      </c>
    </row>
    <row r="161" spans="1:11" x14ac:dyDescent="0.3">
      <c r="A161">
        <v>1953</v>
      </c>
      <c r="B161" t="str">
        <f t="shared" si="62"/>
        <v>19534Spr</v>
      </c>
      <c r="C161" s="4">
        <v>4</v>
      </c>
      <c r="D161" s="4" t="s">
        <v>17</v>
      </c>
      <c r="E161" s="3">
        <f ca="1">Input!R166</f>
        <v>180</v>
      </c>
      <c r="F161" s="3"/>
      <c r="G161" s="3">
        <f t="shared" ca="1" si="63"/>
        <v>180</v>
      </c>
      <c r="H161" s="3">
        <f t="shared" ca="1" si="65"/>
        <v>973</v>
      </c>
      <c r="I161" s="27">
        <f t="shared" ca="1" si="64"/>
        <v>180</v>
      </c>
      <c r="J161">
        <f t="shared" ca="1" si="77"/>
        <v>1</v>
      </c>
      <c r="K161">
        <f t="shared" ca="1" si="78"/>
        <v>1</v>
      </c>
    </row>
    <row r="162" spans="1:11" x14ac:dyDescent="0.3">
      <c r="A162">
        <v>1953</v>
      </c>
      <c r="B162" t="str">
        <f t="shared" si="62"/>
        <v>19535Spr</v>
      </c>
      <c r="C162" s="4">
        <v>5</v>
      </c>
      <c r="D162" s="4" t="s">
        <v>17</v>
      </c>
      <c r="E162" s="3">
        <f ca="1">Input!R167</f>
        <v>511865</v>
      </c>
      <c r="F162" s="3"/>
      <c r="G162" s="3">
        <f t="shared" ca="1" si="63"/>
        <v>511865</v>
      </c>
      <c r="H162" s="3">
        <f t="shared" ca="1" si="65"/>
        <v>512838</v>
      </c>
      <c r="I162" s="27">
        <f t="shared" ca="1" si="64"/>
        <v>180</v>
      </c>
      <c r="J162" t="str">
        <f t="shared" ca="1" si="77"/>
        <v/>
      </c>
      <c r="K162" t="str">
        <f t="shared" ca="1" si="78"/>
        <v/>
      </c>
    </row>
    <row r="163" spans="1:11" x14ac:dyDescent="0.3">
      <c r="A163">
        <v>1953</v>
      </c>
      <c r="B163" t="str">
        <f t="shared" si="62"/>
        <v>19536Sum</v>
      </c>
      <c r="C163" s="4">
        <v>6</v>
      </c>
      <c r="D163" s="4" t="s">
        <v>18</v>
      </c>
      <c r="E163" s="3">
        <f ca="1">Input!R168</f>
        <v>103722</v>
      </c>
      <c r="F163" s="3"/>
      <c r="G163" s="3">
        <f t="shared" ca="1" si="63"/>
        <v>103722</v>
      </c>
      <c r="H163" s="3">
        <f t="shared" ca="1" si="65"/>
        <v>103722</v>
      </c>
      <c r="I163" s="27">
        <f t="shared" ca="1" si="64"/>
        <v>103722</v>
      </c>
      <c r="J163" t="str">
        <f t="shared" ref="J163:J165" ca="1" si="79">IF(G163&gt;35000,"",1)</f>
        <v/>
      </c>
    </row>
    <row r="164" spans="1:11" x14ac:dyDescent="0.3">
      <c r="A164">
        <v>1953</v>
      </c>
      <c r="B164" t="str">
        <f t="shared" si="62"/>
        <v>19537Sum</v>
      </c>
      <c r="C164" s="4">
        <v>7</v>
      </c>
      <c r="D164" s="4" t="s">
        <v>18</v>
      </c>
      <c r="E164" s="3">
        <f ca="1">Input!R169</f>
        <v>473</v>
      </c>
      <c r="F164" s="3"/>
      <c r="G164" s="3">
        <f t="shared" ca="1" si="63"/>
        <v>473</v>
      </c>
      <c r="H164" s="3">
        <f t="shared" ca="1" si="65"/>
        <v>104195</v>
      </c>
      <c r="I164" s="27">
        <f t="shared" ca="1" si="64"/>
        <v>473</v>
      </c>
      <c r="J164">
        <f t="shared" ca="1" si="79"/>
        <v>1</v>
      </c>
    </row>
    <row r="165" spans="1:11" x14ac:dyDescent="0.3">
      <c r="A165">
        <v>1953</v>
      </c>
      <c r="B165" t="str">
        <f t="shared" si="62"/>
        <v>19538Sum</v>
      </c>
      <c r="C165" s="4">
        <v>8</v>
      </c>
      <c r="D165" s="4" t="s">
        <v>18</v>
      </c>
      <c r="E165" s="3">
        <f ca="1">Input!R170</f>
        <v>374</v>
      </c>
      <c r="F165" s="3"/>
      <c r="G165" s="3">
        <f t="shared" ca="1" si="63"/>
        <v>374</v>
      </c>
      <c r="H165" s="3">
        <f t="shared" ca="1" si="65"/>
        <v>104569</v>
      </c>
      <c r="I165" s="27">
        <f t="shared" ca="1" si="64"/>
        <v>374</v>
      </c>
      <c r="J165">
        <f t="shared" ca="1" si="79"/>
        <v>1</v>
      </c>
    </row>
    <row r="166" spans="1:11" x14ac:dyDescent="0.3">
      <c r="A166">
        <v>1953</v>
      </c>
      <c r="B166" t="str">
        <f t="shared" si="62"/>
        <v>19539Fall</v>
      </c>
      <c r="C166" s="4">
        <v>9</v>
      </c>
      <c r="D166" s="4" t="s">
        <v>6</v>
      </c>
      <c r="E166" s="3">
        <f ca="1">Input!R171</f>
        <v>366</v>
      </c>
      <c r="F166" s="3"/>
      <c r="G166" s="3">
        <f t="shared" ca="1" si="63"/>
        <v>366</v>
      </c>
      <c r="H166" s="3">
        <f t="shared" ca="1" si="65"/>
        <v>366</v>
      </c>
      <c r="I166" s="27">
        <f t="shared" ca="1" si="64"/>
        <v>366</v>
      </c>
      <c r="J166">
        <f t="shared" ref="J166:J168" ca="1" si="80">IF(G166&gt;33500,"",1)</f>
        <v>1</v>
      </c>
    </row>
    <row r="167" spans="1:11" x14ac:dyDescent="0.3">
      <c r="A167">
        <v>1953</v>
      </c>
      <c r="B167" t="str">
        <f t="shared" si="62"/>
        <v>195310Fall</v>
      </c>
      <c r="C167" s="4">
        <v>10</v>
      </c>
      <c r="D167" s="4" t="s">
        <v>6</v>
      </c>
      <c r="E167" s="3">
        <f ca="1">Input!R172</f>
        <v>337</v>
      </c>
      <c r="F167" s="3"/>
      <c r="G167" s="3">
        <f t="shared" ca="1" si="63"/>
        <v>337</v>
      </c>
      <c r="H167" s="3">
        <f t="shared" ca="1" si="65"/>
        <v>703</v>
      </c>
      <c r="I167" s="27">
        <f t="shared" ca="1" si="64"/>
        <v>337</v>
      </c>
      <c r="J167">
        <f t="shared" ca="1" si="80"/>
        <v>1</v>
      </c>
    </row>
    <row r="168" spans="1:11" x14ac:dyDescent="0.3">
      <c r="A168">
        <v>1953</v>
      </c>
      <c r="B168" t="str">
        <f t="shared" si="62"/>
        <v>195311Fall</v>
      </c>
      <c r="C168" s="4">
        <v>11</v>
      </c>
      <c r="D168" s="4" t="s">
        <v>6</v>
      </c>
      <c r="E168" s="3">
        <f ca="1">Input!R173</f>
        <v>1175</v>
      </c>
      <c r="F168" s="3"/>
      <c r="G168" s="3">
        <f t="shared" ca="1" si="63"/>
        <v>1175</v>
      </c>
      <c r="H168" s="3">
        <f t="shared" ca="1" si="65"/>
        <v>1878</v>
      </c>
      <c r="I168" s="27">
        <f t="shared" ca="1" si="64"/>
        <v>337</v>
      </c>
      <c r="J168">
        <f t="shared" ca="1" si="80"/>
        <v>1</v>
      </c>
    </row>
    <row r="169" spans="1:11" x14ac:dyDescent="0.3">
      <c r="A169">
        <v>1953</v>
      </c>
      <c r="B169" t="str">
        <f t="shared" si="62"/>
        <v>195312Win</v>
      </c>
      <c r="C169" s="4">
        <v>12</v>
      </c>
      <c r="D169" s="4" t="s">
        <v>16</v>
      </c>
      <c r="E169" s="3">
        <f ca="1">Input!R174</f>
        <v>7797</v>
      </c>
      <c r="F169" s="3"/>
      <c r="G169" s="3">
        <f t="shared" ca="1" si="63"/>
        <v>7797</v>
      </c>
      <c r="H169" s="3">
        <f t="shared" ca="1" si="65"/>
        <v>7797</v>
      </c>
      <c r="I169" s="27">
        <f t="shared" ca="1" si="64"/>
        <v>7797</v>
      </c>
      <c r="J169">
        <f t="shared" ref="J169:J171" ca="1" si="81">IF(G169&gt;43500,"",1)</f>
        <v>1</v>
      </c>
    </row>
    <row r="170" spans="1:11" x14ac:dyDescent="0.3">
      <c r="A170">
        <v>1954</v>
      </c>
      <c r="B170" t="str">
        <f t="shared" si="62"/>
        <v>19541Win</v>
      </c>
      <c r="C170" s="4">
        <v>1</v>
      </c>
      <c r="D170" s="4" t="s">
        <v>16</v>
      </c>
      <c r="E170" s="3">
        <f ca="1">Input!R175</f>
        <v>3459</v>
      </c>
      <c r="F170" s="3"/>
      <c r="G170" s="3">
        <f t="shared" ca="1" si="63"/>
        <v>3459</v>
      </c>
      <c r="H170" s="3">
        <f t="shared" ca="1" si="65"/>
        <v>11256</v>
      </c>
      <c r="I170" s="27">
        <f t="shared" ca="1" si="64"/>
        <v>3459</v>
      </c>
      <c r="J170">
        <f t="shared" ca="1" si="81"/>
        <v>1</v>
      </c>
    </row>
    <row r="171" spans="1:11" x14ac:dyDescent="0.3">
      <c r="A171">
        <v>1954</v>
      </c>
      <c r="B171" t="str">
        <f t="shared" si="62"/>
        <v>19542Win</v>
      </c>
      <c r="C171" s="4">
        <v>2</v>
      </c>
      <c r="D171" s="4" t="s">
        <v>16</v>
      </c>
      <c r="E171" s="3">
        <f ca="1">Input!R176</f>
        <v>665</v>
      </c>
      <c r="F171" s="3"/>
      <c r="G171" s="3">
        <f t="shared" ca="1" si="63"/>
        <v>665</v>
      </c>
      <c r="H171" s="3">
        <f t="shared" ca="1" si="65"/>
        <v>11921</v>
      </c>
      <c r="I171" s="27">
        <f t="shared" ca="1" si="64"/>
        <v>665</v>
      </c>
      <c r="J171">
        <f t="shared" ca="1" si="81"/>
        <v>1</v>
      </c>
    </row>
    <row r="172" spans="1:11" x14ac:dyDescent="0.3">
      <c r="A172">
        <v>1954</v>
      </c>
      <c r="B172" t="str">
        <f t="shared" si="62"/>
        <v>19543Spr</v>
      </c>
      <c r="C172" s="4">
        <v>3</v>
      </c>
      <c r="D172" s="4" t="s">
        <v>17</v>
      </c>
      <c r="E172" s="3">
        <f ca="1">Input!R177</f>
        <v>333</v>
      </c>
      <c r="F172" s="3"/>
      <c r="G172" s="3">
        <f t="shared" ca="1" si="63"/>
        <v>333</v>
      </c>
      <c r="H172" s="3">
        <f t="shared" ca="1" si="65"/>
        <v>333</v>
      </c>
      <c r="I172" s="27">
        <f t="shared" ca="1" si="64"/>
        <v>333</v>
      </c>
      <c r="J172">
        <f t="shared" ref="J172:J174" ca="1" si="82">IF(G172&gt;82000,"",1)</f>
        <v>1</v>
      </c>
      <c r="K172">
        <f t="shared" ref="K172:K174" ca="1" si="83">IF($G172&gt;116000,"",1)</f>
        <v>1</v>
      </c>
    </row>
    <row r="173" spans="1:11" x14ac:dyDescent="0.3">
      <c r="A173">
        <v>1954</v>
      </c>
      <c r="B173" t="str">
        <f t="shared" si="62"/>
        <v>19544Spr</v>
      </c>
      <c r="C173" s="4">
        <v>4</v>
      </c>
      <c r="D173" s="4" t="s">
        <v>17</v>
      </c>
      <c r="E173" s="3">
        <f ca="1">Input!R178</f>
        <v>386</v>
      </c>
      <c r="F173" s="3"/>
      <c r="G173" s="3">
        <f t="shared" ca="1" si="63"/>
        <v>386</v>
      </c>
      <c r="H173" s="3">
        <f t="shared" ca="1" si="65"/>
        <v>719</v>
      </c>
      <c r="I173" s="27">
        <f t="shared" ca="1" si="64"/>
        <v>333</v>
      </c>
      <c r="J173">
        <f t="shared" ca="1" si="82"/>
        <v>1</v>
      </c>
      <c r="K173">
        <f t="shared" ca="1" si="83"/>
        <v>1</v>
      </c>
    </row>
    <row r="174" spans="1:11" x14ac:dyDescent="0.3">
      <c r="A174">
        <v>1954</v>
      </c>
      <c r="B174" t="str">
        <f t="shared" si="62"/>
        <v>19545Spr</v>
      </c>
      <c r="C174" s="4">
        <v>5</v>
      </c>
      <c r="D174" s="4" t="s">
        <v>17</v>
      </c>
      <c r="E174" s="3">
        <f ca="1">Input!R179</f>
        <v>551</v>
      </c>
      <c r="F174" s="3"/>
      <c r="G174" s="3">
        <f t="shared" ca="1" si="63"/>
        <v>551</v>
      </c>
      <c r="H174" s="3">
        <f t="shared" ca="1" si="65"/>
        <v>1270</v>
      </c>
      <c r="I174" s="27">
        <f t="shared" ca="1" si="64"/>
        <v>333</v>
      </c>
      <c r="J174">
        <f t="shared" ca="1" si="82"/>
        <v>1</v>
      </c>
      <c r="K174">
        <f t="shared" ca="1" si="83"/>
        <v>1</v>
      </c>
    </row>
    <row r="175" spans="1:11" x14ac:dyDescent="0.3">
      <c r="A175">
        <v>1954</v>
      </c>
      <c r="B175" t="str">
        <f t="shared" si="62"/>
        <v>19546Sum</v>
      </c>
      <c r="C175" s="4">
        <v>6</v>
      </c>
      <c r="D175" s="4" t="s">
        <v>18</v>
      </c>
      <c r="E175" s="3">
        <f ca="1">Input!R180</f>
        <v>292</v>
      </c>
      <c r="F175" s="3"/>
      <c r="G175" s="3">
        <f t="shared" ca="1" si="63"/>
        <v>292</v>
      </c>
      <c r="H175" s="3">
        <f t="shared" ca="1" si="65"/>
        <v>292</v>
      </c>
      <c r="I175" s="27">
        <f t="shared" ca="1" si="64"/>
        <v>292</v>
      </c>
      <c r="J175">
        <f t="shared" ref="J175:J177" ca="1" si="84">IF(G175&gt;35000,"",1)</f>
        <v>1</v>
      </c>
    </row>
    <row r="176" spans="1:11" x14ac:dyDescent="0.3">
      <c r="A176">
        <v>1954</v>
      </c>
      <c r="B176" t="str">
        <f t="shared" si="62"/>
        <v>19547Sum</v>
      </c>
      <c r="C176" s="4">
        <v>7</v>
      </c>
      <c r="D176" s="4" t="s">
        <v>18</v>
      </c>
      <c r="E176" s="3">
        <f ca="1">Input!R181</f>
        <v>769</v>
      </c>
      <c r="F176" s="3"/>
      <c r="G176" s="3">
        <f t="shared" ca="1" si="63"/>
        <v>769</v>
      </c>
      <c r="H176" s="3">
        <f t="shared" ca="1" si="65"/>
        <v>1061</v>
      </c>
      <c r="I176" s="27">
        <f t="shared" ca="1" si="64"/>
        <v>292</v>
      </c>
      <c r="J176">
        <f t="shared" ca="1" si="84"/>
        <v>1</v>
      </c>
    </row>
    <row r="177" spans="1:11" x14ac:dyDescent="0.3">
      <c r="A177">
        <v>1954</v>
      </c>
      <c r="B177" t="str">
        <f t="shared" si="62"/>
        <v>19548Sum</v>
      </c>
      <c r="C177" s="4">
        <v>8</v>
      </c>
      <c r="D177" s="4" t="s">
        <v>18</v>
      </c>
      <c r="E177" s="3">
        <f ca="1">Input!R182</f>
        <v>483</v>
      </c>
      <c r="F177" s="3"/>
      <c r="G177" s="3">
        <f t="shared" ca="1" si="63"/>
        <v>483</v>
      </c>
      <c r="H177" s="3">
        <f t="shared" ca="1" si="65"/>
        <v>1544</v>
      </c>
      <c r="I177" s="27">
        <f t="shared" ca="1" si="64"/>
        <v>292</v>
      </c>
      <c r="J177">
        <f t="shared" ca="1" si="84"/>
        <v>1</v>
      </c>
    </row>
    <row r="178" spans="1:11" x14ac:dyDescent="0.3">
      <c r="A178">
        <v>1954</v>
      </c>
      <c r="B178" t="str">
        <f t="shared" si="62"/>
        <v>19549Fall</v>
      </c>
      <c r="C178" s="4">
        <v>9</v>
      </c>
      <c r="D178" s="4" t="s">
        <v>6</v>
      </c>
      <c r="E178" s="3">
        <f ca="1">Input!R183</f>
        <v>266</v>
      </c>
      <c r="F178" s="3"/>
      <c r="G178" s="3">
        <f t="shared" ca="1" si="63"/>
        <v>266</v>
      </c>
      <c r="H178" s="3">
        <f t="shared" ca="1" si="65"/>
        <v>266</v>
      </c>
      <c r="I178" s="27">
        <f t="shared" ca="1" si="64"/>
        <v>266</v>
      </c>
      <c r="J178">
        <f t="shared" ref="J178:J180" ca="1" si="85">IF(G178&gt;33500,"",1)</f>
        <v>1</v>
      </c>
    </row>
    <row r="179" spans="1:11" x14ac:dyDescent="0.3">
      <c r="A179">
        <v>1954</v>
      </c>
      <c r="B179" t="str">
        <f t="shared" si="62"/>
        <v>195410Fall</v>
      </c>
      <c r="C179" s="4">
        <v>10</v>
      </c>
      <c r="D179" s="4" t="s">
        <v>6</v>
      </c>
      <c r="E179" s="3">
        <f ca="1">Input!R184</f>
        <v>836</v>
      </c>
      <c r="F179" s="3"/>
      <c r="G179" s="3">
        <f t="shared" ca="1" si="63"/>
        <v>836</v>
      </c>
      <c r="H179" s="3">
        <f t="shared" ca="1" si="65"/>
        <v>1102</v>
      </c>
      <c r="I179" s="27">
        <f t="shared" ca="1" si="64"/>
        <v>266</v>
      </c>
      <c r="J179">
        <f t="shared" ca="1" si="85"/>
        <v>1</v>
      </c>
    </row>
    <row r="180" spans="1:11" x14ac:dyDescent="0.3">
      <c r="A180">
        <v>1954</v>
      </c>
      <c r="B180" t="str">
        <f t="shared" si="62"/>
        <v>195411Fall</v>
      </c>
      <c r="C180" s="4">
        <v>11</v>
      </c>
      <c r="D180" s="4" t="s">
        <v>6</v>
      </c>
      <c r="E180" s="3">
        <f ca="1">Input!R185</f>
        <v>1291</v>
      </c>
      <c r="F180" s="3"/>
      <c r="G180" s="3">
        <f t="shared" ca="1" si="63"/>
        <v>1291</v>
      </c>
      <c r="H180" s="3">
        <f t="shared" ca="1" si="65"/>
        <v>2393</v>
      </c>
      <c r="I180" s="27">
        <f t="shared" ca="1" si="64"/>
        <v>266</v>
      </c>
      <c r="J180">
        <f t="shared" ca="1" si="85"/>
        <v>1</v>
      </c>
    </row>
    <row r="181" spans="1:11" x14ac:dyDescent="0.3">
      <c r="A181">
        <v>1954</v>
      </c>
      <c r="B181" t="str">
        <f t="shared" si="62"/>
        <v>195412Win</v>
      </c>
      <c r="C181" s="4">
        <v>12</v>
      </c>
      <c r="D181" s="4" t="s">
        <v>16</v>
      </c>
      <c r="E181" s="3">
        <f ca="1">Input!R186</f>
        <v>825</v>
      </c>
      <c r="F181" s="3"/>
      <c r="G181" s="3">
        <f t="shared" ca="1" si="63"/>
        <v>825</v>
      </c>
      <c r="H181" s="3">
        <f t="shared" ca="1" si="65"/>
        <v>825</v>
      </c>
      <c r="I181" s="27">
        <f t="shared" ca="1" si="64"/>
        <v>825</v>
      </c>
      <c r="J181">
        <f t="shared" ref="J181:J183" ca="1" si="86">IF(G181&gt;43500,"",1)</f>
        <v>1</v>
      </c>
    </row>
    <row r="182" spans="1:11" x14ac:dyDescent="0.3">
      <c r="A182">
        <v>1955</v>
      </c>
      <c r="B182" t="str">
        <f t="shared" si="62"/>
        <v>19551Win</v>
      </c>
      <c r="C182" s="4">
        <v>1</v>
      </c>
      <c r="D182" s="4" t="s">
        <v>16</v>
      </c>
      <c r="E182" s="3">
        <f ca="1">Input!R187</f>
        <v>2243</v>
      </c>
      <c r="F182" s="3"/>
      <c r="G182" s="3">
        <f t="shared" ca="1" si="63"/>
        <v>2243</v>
      </c>
      <c r="H182" s="3">
        <f t="shared" ca="1" si="65"/>
        <v>3068</v>
      </c>
      <c r="I182" s="27">
        <f t="shared" ca="1" si="64"/>
        <v>825</v>
      </c>
      <c r="J182">
        <f t="shared" ca="1" si="86"/>
        <v>1</v>
      </c>
    </row>
    <row r="183" spans="1:11" x14ac:dyDescent="0.3">
      <c r="A183">
        <v>1955</v>
      </c>
      <c r="B183" t="str">
        <f t="shared" si="62"/>
        <v>19552Win</v>
      </c>
      <c r="C183" s="4">
        <v>2</v>
      </c>
      <c r="D183" s="4" t="s">
        <v>16</v>
      </c>
      <c r="E183" s="3">
        <f ca="1">Input!R188</f>
        <v>14297</v>
      </c>
      <c r="F183" s="3"/>
      <c r="G183" s="3">
        <f t="shared" ca="1" si="63"/>
        <v>14297</v>
      </c>
      <c r="H183" s="3">
        <f t="shared" ca="1" si="65"/>
        <v>17365</v>
      </c>
      <c r="I183" s="27">
        <f t="shared" ca="1" si="64"/>
        <v>825</v>
      </c>
      <c r="J183">
        <f t="shared" ca="1" si="86"/>
        <v>1</v>
      </c>
    </row>
    <row r="184" spans="1:11" x14ac:dyDescent="0.3">
      <c r="A184">
        <v>1955</v>
      </c>
      <c r="B184" t="str">
        <f t="shared" si="62"/>
        <v>19553Spr</v>
      </c>
      <c r="C184" s="4">
        <v>3</v>
      </c>
      <c r="D184" s="4" t="s">
        <v>17</v>
      </c>
      <c r="E184" s="3">
        <f ca="1">Input!R189</f>
        <v>382</v>
      </c>
      <c r="F184" s="3"/>
      <c r="G184" s="3">
        <f t="shared" ca="1" si="63"/>
        <v>382</v>
      </c>
      <c r="H184" s="3">
        <f t="shared" ca="1" si="65"/>
        <v>382</v>
      </c>
      <c r="I184" s="27">
        <f t="shared" ca="1" si="64"/>
        <v>382</v>
      </c>
      <c r="J184">
        <f t="shared" ref="J184:J186" ca="1" si="87">IF(G184&gt;82000,"",1)</f>
        <v>1</v>
      </c>
      <c r="K184">
        <f t="shared" ref="K184:K186" ca="1" si="88">IF($G184&gt;116000,"",1)</f>
        <v>1</v>
      </c>
    </row>
    <row r="185" spans="1:11" x14ac:dyDescent="0.3">
      <c r="A185">
        <v>1955</v>
      </c>
      <c r="B185" t="str">
        <f t="shared" si="62"/>
        <v>19554Spr</v>
      </c>
      <c r="C185" s="4">
        <v>4</v>
      </c>
      <c r="D185" s="4" t="s">
        <v>17</v>
      </c>
      <c r="E185" s="3">
        <f ca="1">Input!R190</f>
        <v>760</v>
      </c>
      <c r="F185" s="3"/>
      <c r="G185" s="3">
        <f t="shared" ca="1" si="63"/>
        <v>760</v>
      </c>
      <c r="H185" s="3">
        <f t="shared" ca="1" si="65"/>
        <v>1142</v>
      </c>
      <c r="I185" s="27">
        <f t="shared" ca="1" si="64"/>
        <v>382</v>
      </c>
      <c r="J185">
        <f t="shared" ca="1" si="87"/>
        <v>1</v>
      </c>
      <c r="K185">
        <f t="shared" ca="1" si="88"/>
        <v>1</v>
      </c>
    </row>
    <row r="186" spans="1:11" x14ac:dyDescent="0.3">
      <c r="A186">
        <v>1955</v>
      </c>
      <c r="B186" t="str">
        <f t="shared" si="62"/>
        <v>19555Spr</v>
      </c>
      <c r="C186" s="4">
        <v>5</v>
      </c>
      <c r="D186" s="4" t="s">
        <v>17</v>
      </c>
      <c r="E186" s="3">
        <f ca="1">Input!R191</f>
        <v>385</v>
      </c>
      <c r="F186" s="3"/>
      <c r="G186" s="3">
        <f t="shared" ca="1" si="63"/>
        <v>385</v>
      </c>
      <c r="H186" s="3">
        <f t="shared" ca="1" si="65"/>
        <v>1527</v>
      </c>
      <c r="I186" s="27">
        <f t="shared" ca="1" si="64"/>
        <v>382</v>
      </c>
      <c r="J186">
        <f t="shared" ca="1" si="87"/>
        <v>1</v>
      </c>
      <c r="K186">
        <f t="shared" ca="1" si="88"/>
        <v>1</v>
      </c>
    </row>
    <row r="187" spans="1:11" x14ac:dyDescent="0.3">
      <c r="A187">
        <v>1955</v>
      </c>
      <c r="B187" t="str">
        <f t="shared" si="62"/>
        <v>19556Sum</v>
      </c>
      <c r="C187" s="4">
        <v>6</v>
      </c>
      <c r="D187" s="4" t="s">
        <v>18</v>
      </c>
      <c r="E187" s="3">
        <f ca="1">Input!R192</f>
        <v>314</v>
      </c>
      <c r="F187" s="3"/>
      <c r="G187" s="3">
        <f t="shared" ca="1" si="63"/>
        <v>314</v>
      </c>
      <c r="H187" s="3">
        <f t="shared" ca="1" si="65"/>
        <v>314</v>
      </c>
      <c r="I187" s="27">
        <f t="shared" ca="1" si="64"/>
        <v>314</v>
      </c>
      <c r="J187">
        <f t="shared" ref="J187:J189" ca="1" si="89">IF(G187&gt;35000,"",1)</f>
        <v>1</v>
      </c>
    </row>
    <row r="188" spans="1:11" x14ac:dyDescent="0.3">
      <c r="A188">
        <v>1955</v>
      </c>
      <c r="B188" t="str">
        <f t="shared" si="62"/>
        <v>19557Sum</v>
      </c>
      <c r="C188" s="4">
        <v>7</v>
      </c>
      <c r="D188" s="4" t="s">
        <v>18</v>
      </c>
      <c r="E188" s="3">
        <f ca="1">Input!R193</f>
        <v>354</v>
      </c>
      <c r="F188" s="3"/>
      <c r="G188" s="3">
        <f t="shared" ca="1" si="63"/>
        <v>354</v>
      </c>
      <c r="H188" s="3">
        <f t="shared" ca="1" si="65"/>
        <v>668</v>
      </c>
      <c r="I188" s="27">
        <f t="shared" ca="1" si="64"/>
        <v>314</v>
      </c>
      <c r="J188">
        <f t="shared" ca="1" si="89"/>
        <v>1</v>
      </c>
    </row>
    <row r="189" spans="1:11" x14ac:dyDescent="0.3">
      <c r="A189">
        <v>1955</v>
      </c>
      <c r="B189" t="str">
        <f t="shared" si="62"/>
        <v>19558Sum</v>
      </c>
      <c r="C189" s="4">
        <v>8</v>
      </c>
      <c r="D189" s="4" t="s">
        <v>18</v>
      </c>
      <c r="E189" s="3">
        <f ca="1">Input!R194</f>
        <v>406</v>
      </c>
      <c r="F189" s="3"/>
      <c r="G189" s="3">
        <f t="shared" ca="1" si="63"/>
        <v>406</v>
      </c>
      <c r="H189" s="3">
        <f t="shared" ca="1" si="65"/>
        <v>1074</v>
      </c>
      <c r="I189" s="27">
        <f t="shared" ca="1" si="64"/>
        <v>314</v>
      </c>
      <c r="J189">
        <f t="shared" ca="1" si="89"/>
        <v>1</v>
      </c>
    </row>
    <row r="190" spans="1:11" x14ac:dyDescent="0.3">
      <c r="A190">
        <v>1955</v>
      </c>
      <c r="B190" t="str">
        <f t="shared" si="62"/>
        <v>19559Fall</v>
      </c>
      <c r="C190" s="4">
        <v>9</v>
      </c>
      <c r="D190" s="4" t="s">
        <v>6</v>
      </c>
      <c r="E190" s="3">
        <f ca="1">Input!R195</f>
        <v>322</v>
      </c>
      <c r="F190" s="3"/>
      <c r="G190" s="3">
        <f t="shared" ca="1" si="63"/>
        <v>322</v>
      </c>
      <c r="H190" s="3">
        <f t="shared" ca="1" si="65"/>
        <v>322</v>
      </c>
      <c r="I190" s="27">
        <f t="shared" ca="1" si="64"/>
        <v>322</v>
      </c>
      <c r="J190">
        <f t="shared" ref="J190:J192" ca="1" si="90">IF(G190&gt;33500,"",1)</f>
        <v>1</v>
      </c>
    </row>
    <row r="191" spans="1:11" x14ac:dyDescent="0.3">
      <c r="A191">
        <v>1955</v>
      </c>
      <c r="B191" t="str">
        <f t="shared" si="62"/>
        <v>195510Fall</v>
      </c>
      <c r="C191" s="4">
        <v>10</v>
      </c>
      <c r="D191" s="4" t="s">
        <v>6</v>
      </c>
      <c r="E191" s="3">
        <f ca="1">Input!R196</f>
        <v>269</v>
      </c>
      <c r="F191" s="3"/>
      <c r="G191" s="3">
        <f t="shared" ca="1" si="63"/>
        <v>269</v>
      </c>
      <c r="H191" s="3">
        <f t="shared" ca="1" si="65"/>
        <v>591</v>
      </c>
      <c r="I191" s="27">
        <f t="shared" ca="1" si="64"/>
        <v>269</v>
      </c>
      <c r="J191">
        <f t="shared" ca="1" si="90"/>
        <v>1</v>
      </c>
    </row>
    <row r="192" spans="1:11" x14ac:dyDescent="0.3">
      <c r="A192">
        <v>1955</v>
      </c>
      <c r="B192" t="str">
        <f t="shared" si="62"/>
        <v>195511Fall</v>
      </c>
      <c r="C192" s="4">
        <v>11</v>
      </c>
      <c r="D192" s="4" t="s">
        <v>6</v>
      </c>
      <c r="E192" s="3">
        <f ca="1">Input!R197</f>
        <v>217</v>
      </c>
      <c r="F192" s="3"/>
      <c r="G192" s="3">
        <f t="shared" ca="1" si="63"/>
        <v>217</v>
      </c>
      <c r="H192" s="3">
        <f t="shared" ca="1" si="65"/>
        <v>808</v>
      </c>
      <c r="I192" s="27">
        <f t="shared" ca="1" si="64"/>
        <v>217</v>
      </c>
      <c r="J192">
        <f t="shared" ca="1" si="90"/>
        <v>1</v>
      </c>
    </row>
    <row r="193" spans="1:11" x14ac:dyDescent="0.3">
      <c r="A193">
        <v>1955</v>
      </c>
      <c r="B193" t="str">
        <f t="shared" si="62"/>
        <v>195512Win</v>
      </c>
      <c r="C193" s="4">
        <v>12</v>
      </c>
      <c r="D193" s="4" t="s">
        <v>16</v>
      </c>
      <c r="E193" s="3">
        <f ca="1">Input!R198</f>
        <v>234</v>
      </c>
      <c r="F193" s="3"/>
      <c r="G193" s="3">
        <f t="shared" ca="1" si="63"/>
        <v>234</v>
      </c>
      <c r="H193" s="3">
        <f t="shared" ca="1" si="65"/>
        <v>234</v>
      </c>
      <c r="I193" s="27">
        <f t="shared" ca="1" si="64"/>
        <v>234</v>
      </c>
      <c r="J193">
        <f t="shared" ref="J193:J195" ca="1" si="91">IF(G193&gt;43500,"",1)</f>
        <v>1</v>
      </c>
    </row>
    <row r="194" spans="1:11" x14ac:dyDescent="0.3">
      <c r="A194">
        <v>1956</v>
      </c>
      <c r="B194" t="str">
        <f t="shared" si="62"/>
        <v>19561Win</v>
      </c>
      <c r="C194" s="4">
        <v>1</v>
      </c>
      <c r="D194" s="4" t="s">
        <v>16</v>
      </c>
      <c r="E194" s="3">
        <f ca="1">Input!R199</f>
        <v>360</v>
      </c>
      <c r="F194" s="3"/>
      <c r="G194" s="3">
        <f t="shared" ca="1" si="63"/>
        <v>360</v>
      </c>
      <c r="H194" s="3">
        <f t="shared" ca="1" si="65"/>
        <v>594</v>
      </c>
      <c r="I194" s="27">
        <f t="shared" ca="1" si="64"/>
        <v>234</v>
      </c>
      <c r="J194">
        <f t="shared" ca="1" si="91"/>
        <v>1</v>
      </c>
    </row>
    <row r="195" spans="1:11" x14ac:dyDescent="0.3">
      <c r="A195">
        <v>1956</v>
      </c>
      <c r="B195" t="str">
        <f t="shared" ref="B195:B258" si="92">CONCATENATE(A195,C195,D195)</f>
        <v>19562Win</v>
      </c>
      <c r="C195" s="4">
        <v>2</v>
      </c>
      <c r="D195" s="4" t="s">
        <v>16</v>
      </c>
      <c r="E195" s="3">
        <f ca="1">Input!R200</f>
        <v>2067</v>
      </c>
      <c r="F195" s="3"/>
      <c r="G195" s="3">
        <f t="shared" ref="G195:G258" ca="1" si="93">E195</f>
        <v>2067</v>
      </c>
      <c r="H195" s="3">
        <f t="shared" ca="1" si="65"/>
        <v>2661</v>
      </c>
      <c r="I195" s="27">
        <f t="shared" ref="I195:I258" ca="1" si="94">IF(D195=D194,MIN(I194,G195),G195)</f>
        <v>234</v>
      </c>
      <c r="J195">
        <f t="shared" ca="1" si="91"/>
        <v>1</v>
      </c>
    </row>
    <row r="196" spans="1:11" x14ac:dyDescent="0.3">
      <c r="A196">
        <v>1956</v>
      </c>
      <c r="B196" t="str">
        <f t="shared" si="92"/>
        <v>19563Spr</v>
      </c>
      <c r="C196" s="4">
        <v>3</v>
      </c>
      <c r="D196" s="4" t="s">
        <v>17</v>
      </c>
      <c r="E196" s="3">
        <f ca="1">Input!R201</f>
        <v>407</v>
      </c>
      <c r="F196" s="3"/>
      <c r="G196" s="3">
        <f t="shared" ca="1" si="93"/>
        <v>407</v>
      </c>
      <c r="H196" s="3">
        <f t="shared" ref="H196:H259" ca="1" si="95">IF(D196=D195,G196+H195,G196)</f>
        <v>407</v>
      </c>
      <c r="I196" s="27">
        <f t="shared" ca="1" si="94"/>
        <v>407</v>
      </c>
      <c r="J196">
        <f t="shared" ref="J196:J198" ca="1" si="96">IF(G196&gt;82000,"",1)</f>
        <v>1</v>
      </c>
      <c r="K196">
        <f t="shared" ref="K196:K198" ca="1" si="97">IF($G196&gt;116000,"",1)</f>
        <v>1</v>
      </c>
    </row>
    <row r="197" spans="1:11" x14ac:dyDescent="0.3">
      <c r="A197">
        <v>1956</v>
      </c>
      <c r="B197" t="str">
        <f t="shared" si="92"/>
        <v>19564Spr</v>
      </c>
      <c r="C197" s="4">
        <v>4</v>
      </c>
      <c r="D197" s="4" t="s">
        <v>17</v>
      </c>
      <c r="E197" s="3">
        <f ca="1">Input!R202</f>
        <v>599</v>
      </c>
      <c r="F197" s="3"/>
      <c r="G197" s="3">
        <f t="shared" ca="1" si="93"/>
        <v>599</v>
      </c>
      <c r="H197" s="3">
        <f t="shared" ca="1" si="95"/>
        <v>1006</v>
      </c>
      <c r="I197" s="27">
        <f t="shared" ca="1" si="94"/>
        <v>407</v>
      </c>
      <c r="J197">
        <f t="shared" ca="1" si="96"/>
        <v>1</v>
      </c>
      <c r="K197">
        <f t="shared" ca="1" si="97"/>
        <v>1</v>
      </c>
    </row>
    <row r="198" spans="1:11" x14ac:dyDescent="0.3">
      <c r="A198">
        <v>1956</v>
      </c>
      <c r="B198" t="str">
        <f t="shared" si="92"/>
        <v>19565Spr</v>
      </c>
      <c r="C198" s="4">
        <v>5</v>
      </c>
      <c r="D198" s="4" t="s">
        <v>17</v>
      </c>
      <c r="E198" s="3">
        <f ca="1">Input!R203</f>
        <v>299</v>
      </c>
      <c r="F198" s="3"/>
      <c r="G198" s="3">
        <f t="shared" ca="1" si="93"/>
        <v>299</v>
      </c>
      <c r="H198" s="3">
        <f t="shared" ca="1" si="95"/>
        <v>1305</v>
      </c>
      <c r="I198" s="27">
        <f t="shared" ca="1" si="94"/>
        <v>299</v>
      </c>
      <c r="J198">
        <f t="shared" ca="1" si="96"/>
        <v>1</v>
      </c>
      <c r="K198">
        <f t="shared" ca="1" si="97"/>
        <v>1</v>
      </c>
    </row>
    <row r="199" spans="1:11" x14ac:dyDescent="0.3">
      <c r="A199">
        <v>1956</v>
      </c>
      <c r="B199" t="str">
        <f t="shared" si="92"/>
        <v>19566Sum</v>
      </c>
      <c r="C199" s="4">
        <v>6</v>
      </c>
      <c r="D199" s="4" t="s">
        <v>18</v>
      </c>
      <c r="E199" s="3">
        <f ca="1">Input!R204</f>
        <v>327</v>
      </c>
      <c r="F199" s="3"/>
      <c r="G199" s="3">
        <f t="shared" ca="1" si="93"/>
        <v>327</v>
      </c>
      <c r="H199" s="3">
        <f t="shared" ca="1" si="95"/>
        <v>327</v>
      </c>
      <c r="I199" s="27">
        <f t="shared" ca="1" si="94"/>
        <v>327</v>
      </c>
      <c r="J199">
        <f t="shared" ref="J199:J201" ca="1" si="98">IF(G199&gt;35000,"",1)</f>
        <v>1</v>
      </c>
    </row>
    <row r="200" spans="1:11" x14ac:dyDescent="0.3">
      <c r="A200">
        <v>1956</v>
      </c>
      <c r="B200" t="str">
        <f t="shared" si="92"/>
        <v>19567Sum</v>
      </c>
      <c r="C200" s="4">
        <v>7</v>
      </c>
      <c r="D200" s="4" t="s">
        <v>18</v>
      </c>
      <c r="E200" s="3">
        <f ca="1">Input!R205</f>
        <v>321</v>
      </c>
      <c r="F200" s="3"/>
      <c r="G200" s="3">
        <f t="shared" ca="1" si="93"/>
        <v>321</v>
      </c>
      <c r="H200" s="3">
        <f t="shared" ca="1" si="95"/>
        <v>648</v>
      </c>
      <c r="I200" s="27">
        <f t="shared" ca="1" si="94"/>
        <v>321</v>
      </c>
      <c r="J200">
        <f t="shared" ca="1" si="98"/>
        <v>1</v>
      </c>
    </row>
    <row r="201" spans="1:11" x14ac:dyDescent="0.3">
      <c r="A201">
        <v>1956</v>
      </c>
      <c r="B201" t="str">
        <f t="shared" si="92"/>
        <v>19568Sum</v>
      </c>
      <c r="C201" s="4">
        <v>8</v>
      </c>
      <c r="D201" s="4" t="s">
        <v>18</v>
      </c>
      <c r="E201" s="3">
        <f ca="1">Input!R206</f>
        <v>324</v>
      </c>
      <c r="F201" s="3"/>
      <c r="G201" s="3">
        <f t="shared" ca="1" si="93"/>
        <v>324</v>
      </c>
      <c r="H201" s="3">
        <f t="shared" ca="1" si="95"/>
        <v>972</v>
      </c>
      <c r="I201" s="27">
        <f t="shared" ca="1" si="94"/>
        <v>321</v>
      </c>
      <c r="J201">
        <f t="shared" ca="1" si="98"/>
        <v>1</v>
      </c>
    </row>
    <row r="202" spans="1:11" x14ac:dyDescent="0.3">
      <c r="A202">
        <v>1956</v>
      </c>
      <c r="B202" t="str">
        <f t="shared" si="92"/>
        <v>19569Fall</v>
      </c>
      <c r="C202" s="4">
        <v>9</v>
      </c>
      <c r="D202" s="4" t="s">
        <v>6</v>
      </c>
      <c r="E202" s="3">
        <f ca="1">Input!R207</f>
        <v>254</v>
      </c>
      <c r="F202" s="3"/>
      <c r="G202" s="3">
        <f t="shared" ca="1" si="93"/>
        <v>254</v>
      </c>
      <c r="H202" s="3">
        <f t="shared" ca="1" si="95"/>
        <v>254</v>
      </c>
      <c r="I202" s="27">
        <f t="shared" ca="1" si="94"/>
        <v>254</v>
      </c>
      <c r="J202">
        <f t="shared" ref="J202:J204" ca="1" si="99">IF(G202&gt;33500,"",1)</f>
        <v>1</v>
      </c>
    </row>
    <row r="203" spans="1:11" x14ac:dyDescent="0.3">
      <c r="A203">
        <v>1956</v>
      </c>
      <c r="B203" t="str">
        <f t="shared" si="92"/>
        <v>195610Fall</v>
      </c>
      <c r="C203" s="4">
        <v>10</v>
      </c>
      <c r="D203" s="4" t="s">
        <v>6</v>
      </c>
      <c r="E203" s="3">
        <f ca="1">Input!R208</f>
        <v>129</v>
      </c>
      <c r="F203" s="3"/>
      <c r="G203" s="3">
        <f t="shared" ca="1" si="93"/>
        <v>129</v>
      </c>
      <c r="H203" s="3">
        <f t="shared" ca="1" si="95"/>
        <v>383</v>
      </c>
      <c r="I203" s="27">
        <f t="shared" ca="1" si="94"/>
        <v>129</v>
      </c>
      <c r="J203">
        <f t="shared" ca="1" si="99"/>
        <v>1</v>
      </c>
    </row>
    <row r="204" spans="1:11" x14ac:dyDescent="0.3">
      <c r="A204">
        <v>1956</v>
      </c>
      <c r="B204" t="str">
        <f t="shared" si="92"/>
        <v>195611Fall</v>
      </c>
      <c r="C204" s="4">
        <v>11</v>
      </c>
      <c r="D204" s="4" t="s">
        <v>6</v>
      </c>
      <c r="E204" s="3">
        <f ca="1">Input!R209</f>
        <v>94</v>
      </c>
      <c r="F204" s="3"/>
      <c r="G204" s="3">
        <f t="shared" ca="1" si="93"/>
        <v>94</v>
      </c>
      <c r="H204" s="3">
        <f t="shared" ca="1" si="95"/>
        <v>477</v>
      </c>
      <c r="I204" s="27">
        <f t="shared" ca="1" si="94"/>
        <v>94</v>
      </c>
      <c r="J204">
        <f t="shared" ca="1" si="99"/>
        <v>1</v>
      </c>
    </row>
    <row r="205" spans="1:11" x14ac:dyDescent="0.3">
      <c r="A205">
        <v>1956</v>
      </c>
      <c r="B205" t="str">
        <f t="shared" si="92"/>
        <v>195612Win</v>
      </c>
      <c r="C205" s="4">
        <v>12</v>
      </c>
      <c r="D205" s="4" t="s">
        <v>16</v>
      </c>
      <c r="E205" s="3">
        <f ca="1">Input!R210</f>
        <v>121</v>
      </c>
      <c r="F205" s="3"/>
      <c r="G205" s="3">
        <f t="shared" ca="1" si="93"/>
        <v>121</v>
      </c>
      <c r="H205" s="3">
        <f t="shared" ca="1" si="95"/>
        <v>121</v>
      </c>
      <c r="I205" s="27">
        <f t="shared" ca="1" si="94"/>
        <v>121</v>
      </c>
      <c r="J205">
        <f t="shared" ref="J205:J207" ca="1" si="100">IF(G205&gt;43500,"",1)</f>
        <v>1</v>
      </c>
    </row>
    <row r="206" spans="1:11" x14ac:dyDescent="0.3">
      <c r="A206">
        <v>1957</v>
      </c>
      <c r="B206" t="str">
        <f t="shared" si="92"/>
        <v>19571Win</v>
      </c>
      <c r="C206" s="4">
        <v>1</v>
      </c>
      <c r="D206" s="4" t="s">
        <v>16</v>
      </c>
      <c r="E206" s="3">
        <f ca="1">Input!R211</f>
        <v>56</v>
      </c>
      <c r="F206" s="3"/>
      <c r="G206" s="3">
        <f t="shared" ca="1" si="93"/>
        <v>56</v>
      </c>
      <c r="H206" s="3">
        <f t="shared" ca="1" si="95"/>
        <v>177</v>
      </c>
      <c r="I206" s="27">
        <f t="shared" ca="1" si="94"/>
        <v>56</v>
      </c>
      <c r="J206">
        <f t="shared" ca="1" si="100"/>
        <v>1</v>
      </c>
    </row>
    <row r="207" spans="1:11" x14ac:dyDescent="0.3">
      <c r="A207">
        <v>1957</v>
      </c>
      <c r="B207" t="str">
        <f t="shared" si="92"/>
        <v>19572Win</v>
      </c>
      <c r="C207" s="4">
        <v>2</v>
      </c>
      <c r="D207" s="4" t="s">
        <v>16</v>
      </c>
      <c r="E207" s="3">
        <f ca="1">Input!R212</f>
        <v>142</v>
      </c>
      <c r="F207" s="3"/>
      <c r="G207" s="3">
        <f t="shared" ca="1" si="93"/>
        <v>142</v>
      </c>
      <c r="H207" s="3">
        <f t="shared" ca="1" si="95"/>
        <v>319</v>
      </c>
      <c r="I207" s="27">
        <f t="shared" ca="1" si="94"/>
        <v>56</v>
      </c>
      <c r="J207">
        <f t="shared" ca="1" si="100"/>
        <v>1</v>
      </c>
    </row>
    <row r="208" spans="1:11" x14ac:dyDescent="0.3">
      <c r="A208">
        <v>1957</v>
      </c>
      <c r="B208" t="str">
        <f t="shared" si="92"/>
        <v>19573Spr</v>
      </c>
      <c r="C208" s="4">
        <v>3</v>
      </c>
      <c r="D208" s="4" t="s">
        <v>17</v>
      </c>
      <c r="E208" s="3">
        <f ca="1">Input!R213</f>
        <v>1476</v>
      </c>
      <c r="F208" s="3"/>
      <c r="G208" s="3">
        <f t="shared" ca="1" si="93"/>
        <v>1476</v>
      </c>
      <c r="H208" s="3">
        <f t="shared" ca="1" si="95"/>
        <v>1476</v>
      </c>
      <c r="I208" s="27">
        <f t="shared" ca="1" si="94"/>
        <v>1476</v>
      </c>
      <c r="J208">
        <f t="shared" ref="J208:J210" ca="1" si="101">IF(G208&gt;82000,"",1)</f>
        <v>1</v>
      </c>
      <c r="K208">
        <f t="shared" ref="K208:K210" ca="1" si="102">IF($G208&gt;116000,"",1)</f>
        <v>1</v>
      </c>
    </row>
    <row r="209" spans="1:11" x14ac:dyDescent="0.3">
      <c r="A209">
        <v>1957</v>
      </c>
      <c r="B209" t="str">
        <f t="shared" si="92"/>
        <v>19574Spr</v>
      </c>
      <c r="C209" s="4">
        <v>4</v>
      </c>
      <c r="D209" s="4" t="s">
        <v>17</v>
      </c>
      <c r="E209" s="3">
        <f ca="1">Input!R214</f>
        <v>8445</v>
      </c>
      <c r="F209" s="3"/>
      <c r="G209" s="3">
        <f t="shared" ca="1" si="93"/>
        <v>8445</v>
      </c>
      <c r="H209" s="3">
        <f t="shared" ca="1" si="95"/>
        <v>9921</v>
      </c>
      <c r="I209" s="27">
        <f t="shared" ca="1" si="94"/>
        <v>1476</v>
      </c>
      <c r="J209">
        <f t="shared" ca="1" si="101"/>
        <v>1</v>
      </c>
      <c r="K209">
        <f t="shared" ca="1" si="102"/>
        <v>1</v>
      </c>
    </row>
    <row r="210" spans="1:11" x14ac:dyDescent="0.3">
      <c r="A210">
        <v>1957</v>
      </c>
      <c r="B210" t="str">
        <f t="shared" si="92"/>
        <v>19575Spr</v>
      </c>
      <c r="C210" s="4">
        <v>5</v>
      </c>
      <c r="D210" s="4" t="s">
        <v>17</v>
      </c>
      <c r="E210" s="3">
        <f ca="1">Input!R215</f>
        <v>1126644</v>
      </c>
      <c r="F210" s="3"/>
      <c r="G210" s="3">
        <f t="shared" ca="1" si="93"/>
        <v>1126644</v>
      </c>
      <c r="H210" s="3">
        <f t="shared" ca="1" si="95"/>
        <v>1136565</v>
      </c>
      <c r="I210" s="27">
        <f t="shared" ca="1" si="94"/>
        <v>1476</v>
      </c>
      <c r="J210" t="str">
        <f t="shared" ca="1" si="101"/>
        <v/>
      </c>
      <c r="K210" t="str">
        <f t="shared" ca="1" si="102"/>
        <v/>
      </c>
    </row>
    <row r="211" spans="1:11" x14ac:dyDescent="0.3">
      <c r="A211">
        <v>1957</v>
      </c>
      <c r="B211" t="str">
        <f t="shared" si="92"/>
        <v>19576Sum</v>
      </c>
      <c r="C211" s="4">
        <v>6</v>
      </c>
      <c r="D211" s="4" t="s">
        <v>18</v>
      </c>
      <c r="E211" s="3">
        <f ca="1">Input!R216</f>
        <v>1804090</v>
      </c>
      <c r="F211" s="3"/>
      <c r="G211" s="3">
        <f t="shared" ca="1" si="93"/>
        <v>1804090</v>
      </c>
      <c r="H211" s="3">
        <f t="shared" ca="1" si="95"/>
        <v>1804090</v>
      </c>
      <c r="I211" s="27">
        <f t="shared" ca="1" si="94"/>
        <v>1804090</v>
      </c>
      <c r="J211" t="str">
        <f t="shared" ref="J211:J213" ca="1" si="103">IF(G211&gt;35000,"",1)</f>
        <v/>
      </c>
    </row>
    <row r="212" spans="1:11" x14ac:dyDescent="0.3">
      <c r="A212">
        <v>1957</v>
      </c>
      <c r="B212" t="str">
        <f t="shared" si="92"/>
        <v>19577Sum</v>
      </c>
      <c r="C212" s="4">
        <v>7</v>
      </c>
      <c r="D212" s="4" t="s">
        <v>18</v>
      </c>
      <c r="E212" s="3">
        <f ca="1">Input!R217</f>
        <v>372</v>
      </c>
      <c r="F212" s="3"/>
      <c r="G212" s="3">
        <f t="shared" ca="1" si="93"/>
        <v>372</v>
      </c>
      <c r="H212" s="3">
        <f t="shared" ca="1" si="95"/>
        <v>1804462</v>
      </c>
      <c r="I212" s="27">
        <f t="shared" ca="1" si="94"/>
        <v>372</v>
      </c>
      <c r="J212">
        <f t="shared" ca="1" si="103"/>
        <v>1</v>
      </c>
    </row>
    <row r="213" spans="1:11" x14ac:dyDescent="0.3">
      <c r="A213">
        <v>1957</v>
      </c>
      <c r="B213" t="str">
        <f t="shared" si="92"/>
        <v>19578Sum</v>
      </c>
      <c r="C213" s="4">
        <v>8</v>
      </c>
      <c r="D213" s="4" t="s">
        <v>18</v>
      </c>
      <c r="E213" s="3">
        <f ca="1">Input!R218</f>
        <v>86925</v>
      </c>
      <c r="F213" s="3"/>
      <c r="G213" s="3">
        <f t="shared" ca="1" si="93"/>
        <v>86925</v>
      </c>
      <c r="H213" s="3">
        <f t="shared" ca="1" si="95"/>
        <v>1891387</v>
      </c>
      <c r="I213" s="27">
        <f t="shared" ca="1" si="94"/>
        <v>372</v>
      </c>
      <c r="J213" t="str">
        <f t="shared" ca="1" si="103"/>
        <v/>
      </c>
    </row>
    <row r="214" spans="1:11" x14ac:dyDescent="0.3">
      <c r="A214">
        <v>1957</v>
      </c>
      <c r="B214" t="str">
        <f t="shared" si="92"/>
        <v>19579Fall</v>
      </c>
      <c r="C214" s="4">
        <v>9</v>
      </c>
      <c r="D214" s="4" t="s">
        <v>6</v>
      </c>
      <c r="E214" s="3">
        <f ca="1">Input!R219</f>
        <v>413</v>
      </c>
      <c r="F214" s="3"/>
      <c r="G214" s="3">
        <f t="shared" ca="1" si="93"/>
        <v>413</v>
      </c>
      <c r="H214" s="3">
        <f t="shared" ca="1" si="95"/>
        <v>413</v>
      </c>
      <c r="I214" s="27">
        <f t="shared" ca="1" si="94"/>
        <v>413</v>
      </c>
      <c r="J214">
        <f t="shared" ref="J214:J216" ca="1" si="104">IF(G214&gt;33500,"",1)</f>
        <v>1</v>
      </c>
    </row>
    <row r="215" spans="1:11" x14ac:dyDescent="0.3">
      <c r="A215">
        <v>1957</v>
      </c>
      <c r="B215" t="str">
        <f t="shared" si="92"/>
        <v>195710Fall</v>
      </c>
      <c r="C215" s="4">
        <v>10</v>
      </c>
      <c r="D215" s="4" t="s">
        <v>6</v>
      </c>
      <c r="E215" s="3">
        <f ca="1">Input!R220</f>
        <v>671684</v>
      </c>
      <c r="F215" s="3"/>
      <c r="G215" s="3">
        <f t="shared" ca="1" si="93"/>
        <v>671684</v>
      </c>
      <c r="H215" s="3">
        <f t="shared" ca="1" si="95"/>
        <v>672097</v>
      </c>
      <c r="I215" s="27">
        <f t="shared" ca="1" si="94"/>
        <v>413</v>
      </c>
      <c r="J215" t="str">
        <f t="shared" ca="1" si="104"/>
        <v/>
      </c>
    </row>
    <row r="216" spans="1:11" x14ac:dyDescent="0.3">
      <c r="A216">
        <v>1957</v>
      </c>
      <c r="B216" t="str">
        <f t="shared" si="92"/>
        <v>195711Fall</v>
      </c>
      <c r="C216" s="4">
        <v>11</v>
      </c>
      <c r="D216" s="4" t="s">
        <v>6</v>
      </c>
      <c r="E216" s="3">
        <f ca="1">Input!R221</f>
        <v>941674</v>
      </c>
      <c r="F216" s="3"/>
      <c r="G216" s="3">
        <f t="shared" ca="1" si="93"/>
        <v>941674</v>
      </c>
      <c r="H216" s="3">
        <f t="shared" ca="1" si="95"/>
        <v>1613771</v>
      </c>
      <c r="I216" s="27">
        <f t="shared" ca="1" si="94"/>
        <v>413</v>
      </c>
      <c r="J216" t="str">
        <f t="shared" ca="1" si="104"/>
        <v/>
      </c>
    </row>
    <row r="217" spans="1:11" x14ac:dyDescent="0.3">
      <c r="A217">
        <v>1957</v>
      </c>
      <c r="B217" t="str">
        <f t="shared" si="92"/>
        <v>195712Win</v>
      </c>
      <c r="C217" s="4">
        <v>12</v>
      </c>
      <c r="D217" s="4" t="s">
        <v>16</v>
      </c>
      <c r="E217" s="3">
        <f ca="1">Input!R222</f>
        <v>371424</v>
      </c>
      <c r="F217" s="3"/>
      <c r="G217" s="3">
        <f t="shared" ca="1" si="93"/>
        <v>371424</v>
      </c>
      <c r="H217" s="3">
        <f t="shared" ca="1" si="95"/>
        <v>371424</v>
      </c>
      <c r="I217" s="27">
        <f t="shared" ca="1" si="94"/>
        <v>371424</v>
      </c>
      <c r="J217" t="str">
        <f t="shared" ref="J217:J219" ca="1" si="105">IF(G217&gt;43500,"",1)</f>
        <v/>
      </c>
    </row>
    <row r="218" spans="1:11" x14ac:dyDescent="0.3">
      <c r="A218">
        <v>1958</v>
      </c>
      <c r="B218" t="str">
        <f t="shared" si="92"/>
        <v>19581Win</v>
      </c>
      <c r="C218" s="4">
        <v>1</v>
      </c>
      <c r="D218" s="4" t="s">
        <v>16</v>
      </c>
      <c r="E218" s="3">
        <f ca="1">Input!R223</f>
        <v>672800</v>
      </c>
      <c r="F218" s="3"/>
      <c r="G218" s="3">
        <f t="shared" ca="1" si="93"/>
        <v>672800</v>
      </c>
      <c r="H218" s="3">
        <f t="shared" ca="1" si="95"/>
        <v>1044224</v>
      </c>
      <c r="I218" s="27">
        <f t="shared" ca="1" si="94"/>
        <v>371424</v>
      </c>
      <c r="J218" t="str">
        <f t="shared" ca="1" si="105"/>
        <v/>
      </c>
    </row>
    <row r="219" spans="1:11" x14ac:dyDescent="0.3">
      <c r="A219">
        <v>1958</v>
      </c>
      <c r="B219" t="str">
        <f t="shared" si="92"/>
        <v>19582Win</v>
      </c>
      <c r="C219" s="4">
        <v>2</v>
      </c>
      <c r="D219" s="4" t="s">
        <v>16</v>
      </c>
      <c r="E219" s="3">
        <f ca="1">Input!R224</f>
        <v>295907</v>
      </c>
      <c r="F219" s="3"/>
      <c r="G219" s="3">
        <f t="shared" ca="1" si="93"/>
        <v>295907</v>
      </c>
      <c r="H219" s="3">
        <f t="shared" ca="1" si="95"/>
        <v>1340131</v>
      </c>
      <c r="I219" s="27">
        <f t="shared" ca="1" si="94"/>
        <v>295907</v>
      </c>
      <c r="J219" t="str">
        <f t="shared" ca="1" si="105"/>
        <v/>
      </c>
    </row>
    <row r="220" spans="1:11" x14ac:dyDescent="0.3">
      <c r="A220">
        <v>1958</v>
      </c>
      <c r="B220" t="str">
        <f t="shared" si="92"/>
        <v>19583Spr</v>
      </c>
      <c r="C220" s="4">
        <v>3</v>
      </c>
      <c r="D220" s="4" t="s">
        <v>17</v>
      </c>
      <c r="E220" s="3">
        <f ca="1">Input!R225</f>
        <v>124189</v>
      </c>
      <c r="F220" s="3"/>
      <c r="G220" s="3">
        <f t="shared" ca="1" si="93"/>
        <v>124189</v>
      </c>
      <c r="H220" s="3">
        <f t="shared" ca="1" si="95"/>
        <v>124189</v>
      </c>
      <c r="I220" s="27">
        <f t="shared" ca="1" si="94"/>
        <v>124189</v>
      </c>
      <c r="J220" t="str">
        <f t="shared" ref="J220:J222" ca="1" si="106">IF(G220&gt;82000,"",1)</f>
        <v/>
      </c>
      <c r="K220" t="str">
        <f t="shared" ref="K220:K222" ca="1" si="107">IF($G220&gt;116000,"",1)</f>
        <v/>
      </c>
    </row>
    <row r="221" spans="1:11" x14ac:dyDescent="0.3">
      <c r="A221">
        <v>1958</v>
      </c>
      <c r="B221" t="str">
        <f t="shared" si="92"/>
        <v>19584Spr</v>
      </c>
      <c r="C221" s="4">
        <v>4</v>
      </c>
      <c r="D221" s="4" t="s">
        <v>17</v>
      </c>
      <c r="E221" s="3">
        <f ca="1">Input!R226</f>
        <v>212681</v>
      </c>
      <c r="F221" s="3"/>
      <c r="G221" s="3">
        <f t="shared" ca="1" si="93"/>
        <v>212681</v>
      </c>
      <c r="H221" s="3">
        <f t="shared" ca="1" si="95"/>
        <v>336870</v>
      </c>
      <c r="I221" s="27">
        <f t="shared" ca="1" si="94"/>
        <v>124189</v>
      </c>
      <c r="J221" t="str">
        <f t="shared" ca="1" si="106"/>
        <v/>
      </c>
      <c r="K221" t="str">
        <f t="shared" ca="1" si="107"/>
        <v/>
      </c>
    </row>
    <row r="222" spans="1:11" x14ac:dyDescent="0.3">
      <c r="A222">
        <v>1958</v>
      </c>
      <c r="B222" t="str">
        <f t="shared" si="92"/>
        <v>19585Spr</v>
      </c>
      <c r="C222" s="4">
        <v>5</v>
      </c>
      <c r="D222" s="4" t="s">
        <v>17</v>
      </c>
      <c r="E222" s="3">
        <f ca="1">Input!R227</f>
        <v>1836482</v>
      </c>
      <c r="F222" s="3"/>
      <c r="G222" s="3">
        <f t="shared" ca="1" si="93"/>
        <v>1836482</v>
      </c>
      <c r="H222" s="3">
        <f t="shared" ca="1" si="95"/>
        <v>2173352</v>
      </c>
      <c r="I222" s="27">
        <f t="shared" ca="1" si="94"/>
        <v>124189</v>
      </c>
      <c r="J222" t="str">
        <f t="shared" ca="1" si="106"/>
        <v/>
      </c>
      <c r="K222" t="str">
        <f t="shared" ca="1" si="107"/>
        <v/>
      </c>
    </row>
    <row r="223" spans="1:11" x14ac:dyDescent="0.3">
      <c r="A223">
        <v>1958</v>
      </c>
      <c r="B223" t="str">
        <f t="shared" si="92"/>
        <v>19586Sum</v>
      </c>
      <c r="C223" s="4">
        <v>6</v>
      </c>
      <c r="D223" s="4" t="s">
        <v>18</v>
      </c>
      <c r="E223" s="3">
        <f ca="1">Input!R228</f>
        <v>13432</v>
      </c>
      <c r="F223" s="3"/>
      <c r="G223" s="3">
        <f t="shared" ca="1" si="93"/>
        <v>13432</v>
      </c>
      <c r="H223" s="3">
        <f t="shared" ca="1" si="95"/>
        <v>13432</v>
      </c>
      <c r="I223" s="27">
        <f t="shared" ca="1" si="94"/>
        <v>13432</v>
      </c>
      <c r="J223">
        <f t="shared" ref="J223:J225" ca="1" si="108">IF(G223&gt;35000,"",1)</f>
        <v>1</v>
      </c>
    </row>
    <row r="224" spans="1:11" x14ac:dyDescent="0.3">
      <c r="A224">
        <v>1958</v>
      </c>
      <c r="B224" t="str">
        <f t="shared" si="92"/>
        <v>19587Sum</v>
      </c>
      <c r="C224" s="4">
        <v>7</v>
      </c>
      <c r="D224" s="4" t="s">
        <v>18</v>
      </c>
      <c r="E224" s="3">
        <f ca="1">Input!R229</f>
        <v>338</v>
      </c>
      <c r="F224" s="3"/>
      <c r="G224" s="3">
        <f t="shared" ca="1" si="93"/>
        <v>338</v>
      </c>
      <c r="H224" s="3">
        <f t="shared" ca="1" si="95"/>
        <v>13770</v>
      </c>
      <c r="I224" s="27">
        <f t="shared" ca="1" si="94"/>
        <v>338</v>
      </c>
      <c r="J224">
        <f t="shared" ca="1" si="108"/>
        <v>1</v>
      </c>
    </row>
    <row r="225" spans="1:11" x14ac:dyDescent="0.3">
      <c r="A225">
        <v>1958</v>
      </c>
      <c r="B225" t="str">
        <f t="shared" si="92"/>
        <v>19588Sum</v>
      </c>
      <c r="C225" s="4">
        <v>8</v>
      </c>
      <c r="D225" s="4" t="s">
        <v>18</v>
      </c>
      <c r="E225" s="3">
        <f ca="1">Input!R230</f>
        <v>342</v>
      </c>
      <c r="F225" s="3"/>
      <c r="G225" s="3">
        <f t="shared" ca="1" si="93"/>
        <v>342</v>
      </c>
      <c r="H225" s="3">
        <f t="shared" ca="1" si="95"/>
        <v>14112</v>
      </c>
      <c r="I225" s="27">
        <f t="shared" ca="1" si="94"/>
        <v>338</v>
      </c>
      <c r="J225">
        <f t="shared" ca="1" si="108"/>
        <v>1</v>
      </c>
    </row>
    <row r="226" spans="1:11" x14ac:dyDescent="0.3">
      <c r="A226">
        <v>1958</v>
      </c>
      <c r="B226" t="str">
        <f t="shared" si="92"/>
        <v>19589Fall</v>
      </c>
      <c r="C226" s="4">
        <v>9</v>
      </c>
      <c r="D226" s="4" t="s">
        <v>6</v>
      </c>
      <c r="E226" s="3">
        <f ca="1">Input!R231</f>
        <v>12586</v>
      </c>
      <c r="F226" s="3"/>
      <c r="G226" s="3">
        <f t="shared" ca="1" si="93"/>
        <v>12586</v>
      </c>
      <c r="H226" s="3">
        <f t="shared" ca="1" si="95"/>
        <v>12586</v>
      </c>
      <c r="I226" s="27">
        <f t="shared" ca="1" si="94"/>
        <v>12586</v>
      </c>
      <c r="J226">
        <f t="shared" ref="J226:J228" ca="1" si="109">IF(G226&gt;33500,"",1)</f>
        <v>1</v>
      </c>
    </row>
    <row r="227" spans="1:11" x14ac:dyDescent="0.3">
      <c r="A227">
        <v>1958</v>
      </c>
      <c r="B227" t="str">
        <f t="shared" si="92"/>
        <v>195810Fall</v>
      </c>
      <c r="C227" s="4">
        <v>10</v>
      </c>
      <c r="D227" s="4" t="s">
        <v>6</v>
      </c>
      <c r="E227" s="3">
        <f ca="1">Input!R232</f>
        <v>677</v>
      </c>
      <c r="F227" s="3"/>
      <c r="G227" s="3">
        <f t="shared" ca="1" si="93"/>
        <v>677</v>
      </c>
      <c r="H227" s="3">
        <f t="shared" ca="1" si="95"/>
        <v>13263</v>
      </c>
      <c r="I227" s="27">
        <f t="shared" ca="1" si="94"/>
        <v>677</v>
      </c>
      <c r="J227">
        <f t="shared" ca="1" si="109"/>
        <v>1</v>
      </c>
    </row>
    <row r="228" spans="1:11" x14ac:dyDescent="0.3">
      <c r="A228">
        <v>1958</v>
      </c>
      <c r="B228" t="str">
        <f t="shared" si="92"/>
        <v>195811Fall</v>
      </c>
      <c r="C228" s="4">
        <v>11</v>
      </c>
      <c r="D228" s="4" t="s">
        <v>6</v>
      </c>
      <c r="E228" s="3">
        <f ca="1">Input!R233</f>
        <v>353</v>
      </c>
      <c r="F228" s="3"/>
      <c r="G228" s="3">
        <f t="shared" ca="1" si="93"/>
        <v>353</v>
      </c>
      <c r="H228" s="3">
        <f t="shared" ca="1" si="95"/>
        <v>13616</v>
      </c>
      <c r="I228" s="27">
        <f t="shared" ca="1" si="94"/>
        <v>353</v>
      </c>
      <c r="J228">
        <f t="shared" ca="1" si="109"/>
        <v>1</v>
      </c>
    </row>
    <row r="229" spans="1:11" x14ac:dyDescent="0.3">
      <c r="A229">
        <v>1958</v>
      </c>
      <c r="B229" t="str">
        <f t="shared" si="92"/>
        <v>195812Win</v>
      </c>
      <c r="C229" s="4">
        <v>12</v>
      </c>
      <c r="D229" s="4" t="s">
        <v>16</v>
      </c>
      <c r="E229" s="3">
        <f ca="1">Input!R234</f>
        <v>335</v>
      </c>
      <c r="F229" s="3"/>
      <c r="G229" s="3">
        <f t="shared" ca="1" si="93"/>
        <v>335</v>
      </c>
      <c r="H229" s="3">
        <f t="shared" ca="1" si="95"/>
        <v>335</v>
      </c>
      <c r="I229" s="27">
        <f t="shared" ca="1" si="94"/>
        <v>335</v>
      </c>
      <c r="J229">
        <f t="shared" ref="J229:J231" ca="1" si="110">IF(G229&gt;43500,"",1)</f>
        <v>1</v>
      </c>
    </row>
    <row r="230" spans="1:11" x14ac:dyDescent="0.3">
      <c r="A230">
        <v>1959</v>
      </c>
      <c r="B230" t="str">
        <f t="shared" si="92"/>
        <v>19591Win</v>
      </c>
      <c r="C230" s="4">
        <v>1</v>
      </c>
      <c r="D230" s="4" t="s">
        <v>16</v>
      </c>
      <c r="E230" s="3">
        <f ca="1">Input!R235</f>
        <v>348</v>
      </c>
      <c r="F230" s="3"/>
      <c r="G230" s="3">
        <f t="shared" ca="1" si="93"/>
        <v>348</v>
      </c>
      <c r="H230" s="3">
        <f t="shared" ca="1" si="95"/>
        <v>683</v>
      </c>
      <c r="I230" s="27">
        <f t="shared" ca="1" si="94"/>
        <v>335</v>
      </c>
      <c r="J230">
        <f t="shared" ca="1" si="110"/>
        <v>1</v>
      </c>
    </row>
    <row r="231" spans="1:11" x14ac:dyDescent="0.3">
      <c r="A231">
        <v>1959</v>
      </c>
      <c r="B231" t="str">
        <f t="shared" si="92"/>
        <v>19592Win</v>
      </c>
      <c r="C231" s="4">
        <v>2</v>
      </c>
      <c r="D231" s="4" t="s">
        <v>16</v>
      </c>
      <c r="E231" s="3">
        <f ca="1">Input!R236</f>
        <v>6133</v>
      </c>
      <c r="F231" s="3"/>
      <c r="G231" s="3">
        <f t="shared" ca="1" si="93"/>
        <v>6133</v>
      </c>
      <c r="H231" s="3">
        <f t="shared" ca="1" si="95"/>
        <v>6816</v>
      </c>
      <c r="I231" s="27">
        <f t="shared" ca="1" si="94"/>
        <v>335</v>
      </c>
      <c r="J231">
        <f t="shared" ca="1" si="110"/>
        <v>1</v>
      </c>
    </row>
    <row r="232" spans="1:11" x14ac:dyDescent="0.3">
      <c r="A232">
        <v>1959</v>
      </c>
      <c r="B232" t="str">
        <f t="shared" si="92"/>
        <v>19593Spr</v>
      </c>
      <c r="C232" s="4">
        <v>3</v>
      </c>
      <c r="D232" s="4" t="s">
        <v>17</v>
      </c>
      <c r="E232" s="3">
        <f ca="1">Input!R237</f>
        <v>492</v>
      </c>
      <c r="F232" s="3"/>
      <c r="G232" s="3">
        <f t="shared" ca="1" si="93"/>
        <v>492</v>
      </c>
      <c r="H232" s="3">
        <f t="shared" ca="1" si="95"/>
        <v>492</v>
      </c>
      <c r="I232" s="27">
        <f t="shared" ca="1" si="94"/>
        <v>492</v>
      </c>
      <c r="J232">
        <f t="shared" ref="J232:J234" ca="1" si="111">IF(G232&gt;82000,"",1)</f>
        <v>1</v>
      </c>
      <c r="K232">
        <f t="shared" ref="K232:K234" ca="1" si="112">IF($G232&gt;116000,"",1)</f>
        <v>1</v>
      </c>
    </row>
    <row r="233" spans="1:11" x14ac:dyDescent="0.3">
      <c r="A233">
        <v>1959</v>
      </c>
      <c r="B233" t="str">
        <f t="shared" si="92"/>
        <v>19594Spr</v>
      </c>
      <c r="C233" s="4">
        <v>4</v>
      </c>
      <c r="D233" s="4" t="s">
        <v>17</v>
      </c>
      <c r="E233" s="3">
        <f ca="1">Input!R238</f>
        <v>626892</v>
      </c>
      <c r="F233" s="3"/>
      <c r="G233" s="3">
        <f t="shared" ca="1" si="93"/>
        <v>626892</v>
      </c>
      <c r="H233" s="3">
        <f t="shared" ca="1" si="95"/>
        <v>627384</v>
      </c>
      <c r="I233" s="27">
        <f t="shared" ca="1" si="94"/>
        <v>492</v>
      </c>
      <c r="J233" t="str">
        <f t="shared" ca="1" si="111"/>
        <v/>
      </c>
      <c r="K233" t="str">
        <f t="shared" ca="1" si="112"/>
        <v/>
      </c>
    </row>
    <row r="234" spans="1:11" x14ac:dyDescent="0.3">
      <c r="A234">
        <v>1959</v>
      </c>
      <c r="B234" t="str">
        <f t="shared" si="92"/>
        <v>19595Spr</v>
      </c>
      <c r="C234" s="4">
        <v>5</v>
      </c>
      <c r="D234" s="4" t="s">
        <v>17</v>
      </c>
      <c r="E234" s="3">
        <f ca="1">Input!R239</f>
        <v>748126</v>
      </c>
      <c r="F234" s="3"/>
      <c r="G234" s="3">
        <f t="shared" ca="1" si="93"/>
        <v>748126</v>
      </c>
      <c r="H234" s="3">
        <f t="shared" ca="1" si="95"/>
        <v>1375510</v>
      </c>
      <c r="I234" s="27">
        <f t="shared" ca="1" si="94"/>
        <v>492</v>
      </c>
      <c r="J234" t="str">
        <f t="shared" ca="1" si="111"/>
        <v/>
      </c>
      <c r="K234" t="str">
        <f t="shared" ca="1" si="112"/>
        <v/>
      </c>
    </row>
    <row r="235" spans="1:11" x14ac:dyDescent="0.3">
      <c r="A235">
        <v>1959</v>
      </c>
      <c r="B235" t="str">
        <f t="shared" si="92"/>
        <v>19596Sum</v>
      </c>
      <c r="C235" s="4">
        <v>6</v>
      </c>
      <c r="D235" s="4" t="s">
        <v>18</v>
      </c>
      <c r="E235" s="3">
        <f ca="1">Input!R240</f>
        <v>128938</v>
      </c>
      <c r="F235" s="3"/>
      <c r="G235" s="3">
        <f t="shared" ca="1" si="93"/>
        <v>128938</v>
      </c>
      <c r="H235" s="3">
        <f t="shared" ca="1" si="95"/>
        <v>128938</v>
      </c>
      <c r="I235" s="27">
        <f t="shared" ca="1" si="94"/>
        <v>128938</v>
      </c>
      <c r="J235" t="str">
        <f t="shared" ref="J235:J237" ca="1" si="113">IF(G235&gt;35000,"",1)</f>
        <v/>
      </c>
    </row>
    <row r="236" spans="1:11" x14ac:dyDescent="0.3">
      <c r="A236">
        <v>1959</v>
      </c>
      <c r="B236" t="str">
        <f t="shared" si="92"/>
        <v>19597Sum</v>
      </c>
      <c r="C236" s="4">
        <v>7</v>
      </c>
      <c r="D236" s="4" t="s">
        <v>18</v>
      </c>
      <c r="E236" s="3">
        <f ca="1">Input!R241</f>
        <v>119870</v>
      </c>
      <c r="F236" s="3"/>
      <c r="G236" s="3">
        <f t="shared" ca="1" si="93"/>
        <v>119870</v>
      </c>
      <c r="H236" s="3">
        <f t="shared" ca="1" si="95"/>
        <v>248808</v>
      </c>
      <c r="I236" s="27">
        <f t="shared" ca="1" si="94"/>
        <v>119870</v>
      </c>
      <c r="J236" t="str">
        <f t="shared" ca="1" si="113"/>
        <v/>
      </c>
    </row>
    <row r="237" spans="1:11" x14ac:dyDescent="0.3">
      <c r="A237">
        <v>1959</v>
      </c>
      <c r="B237" t="str">
        <f t="shared" si="92"/>
        <v>19598Sum</v>
      </c>
      <c r="C237" s="4">
        <v>8</v>
      </c>
      <c r="D237" s="4" t="s">
        <v>18</v>
      </c>
      <c r="E237" s="3">
        <f ca="1">Input!R242</f>
        <v>680</v>
      </c>
      <c r="F237" s="3"/>
      <c r="G237" s="3">
        <f t="shared" ca="1" si="93"/>
        <v>680</v>
      </c>
      <c r="H237" s="3">
        <f t="shared" ca="1" si="95"/>
        <v>249488</v>
      </c>
      <c r="I237" s="27">
        <f t="shared" ca="1" si="94"/>
        <v>680</v>
      </c>
      <c r="J237">
        <f t="shared" ca="1" si="113"/>
        <v>1</v>
      </c>
    </row>
    <row r="238" spans="1:11" x14ac:dyDescent="0.3">
      <c r="A238">
        <v>1959</v>
      </c>
      <c r="B238" t="str">
        <f t="shared" si="92"/>
        <v>19599Fall</v>
      </c>
      <c r="C238" s="4">
        <v>9</v>
      </c>
      <c r="D238" s="4" t="s">
        <v>6</v>
      </c>
      <c r="E238" s="3">
        <f ca="1">Input!R243</f>
        <v>341</v>
      </c>
      <c r="F238" s="3"/>
      <c r="G238" s="3">
        <f t="shared" ca="1" si="93"/>
        <v>341</v>
      </c>
      <c r="H238" s="3">
        <f t="shared" ca="1" si="95"/>
        <v>341</v>
      </c>
      <c r="I238" s="27">
        <f t="shared" ca="1" si="94"/>
        <v>341</v>
      </c>
      <c r="J238">
        <f t="shared" ref="J238:J240" ca="1" si="114">IF(G238&gt;33500,"",1)</f>
        <v>1</v>
      </c>
    </row>
    <row r="239" spans="1:11" x14ac:dyDescent="0.3">
      <c r="A239">
        <v>1959</v>
      </c>
      <c r="B239" t="str">
        <f t="shared" si="92"/>
        <v>195910Fall</v>
      </c>
      <c r="C239" s="4">
        <v>10</v>
      </c>
      <c r="D239" s="4" t="s">
        <v>6</v>
      </c>
      <c r="E239" s="3">
        <f ca="1">Input!R244</f>
        <v>625</v>
      </c>
      <c r="F239" s="3"/>
      <c r="G239" s="3">
        <f t="shared" ca="1" si="93"/>
        <v>625</v>
      </c>
      <c r="H239" s="3">
        <f t="shared" ca="1" si="95"/>
        <v>966</v>
      </c>
      <c r="I239" s="27">
        <f t="shared" ca="1" si="94"/>
        <v>341</v>
      </c>
      <c r="J239">
        <f t="shared" ca="1" si="114"/>
        <v>1</v>
      </c>
    </row>
    <row r="240" spans="1:11" x14ac:dyDescent="0.3">
      <c r="A240">
        <v>1959</v>
      </c>
      <c r="B240" t="str">
        <f t="shared" si="92"/>
        <v>195911Fall</v>
      </c>
      <c r="C240" s="4">
        <v>11</v>
      </c>
      <c r="D240" s="4" t="s">
        <v>6</v>
      </c>
      <c r="E240" s="3">
        <f ca="1">Input!R245</f>
        <v>3065</v>
      </c>
      <c r="F240" s="3"/>
      <c r="G240" s="3">
        <f t="shared" ca="1" si="93"/>
        <v>3065</v>
      </c>
      <c r="H240" s="3">
        <f t="shared" ca="1" si="95"/>
        <v>4031</v>
      </c>
      <c r="I240" s="27">
        <f t="shared" ca="1" si="94"/>
        <v>341</v>
      </c>
      <c r="J240">
        <f t="shared" ca="1" si="114"/>
        <v>1</v>
      </c>
    </row>
    <row r="241" spans="1:11" x14ac:dyDescent="0.3">
      <c r="A241">
        <v>1959</v>
      </c>
      <c r="B241" t="str">
        <f t="shared" si="92"/>
        <v>195912Win</v>
      </c>
      <c r="C241" s="4">
        <v>12</v>
      </c>
      <c r="D241" s="4" t="s">
        <v>16</v>
      </c>
      <c r="E241" s="3">
        <f ca="1">Input!R246</f>
        <v>373095</v>
      </c>
      <c r="F241" s="3"/>
      <c r="G241" s="3">
        <f t="shared" ca="1" si="93"/>
        <v>373095</v>
      </c>
      <c r="H241" s="3">
        <f t="shared" ca="1" si="95"/>
        <v>373095</v>
      </c>
      <c r="I241" s="27">
        <f t="shared" ca="1" si="94"/>
        <v>373095</v>
      </c>
      <c r="J241" t="str">
        <f t="shared" ref="J241:J243" ca="1" si="115">IF(G241&gt;43500,"",1)</f>
        <v/>
      </c>
    </row>
    <row r="242" spans="1:11" x14ac:dyDescent="0.3">
      <c r="A242">
        <v>1960</v>
      </c>
      <c r="B242" t="str">
        <f t="shared" si="92"/>
        <v>19601Win</v>
      </c>
      <c r="C242" s="4">
        <v>1</v>
      </c>
      <c r="D242" s="4" t="s">
        <v>16</v>
      </c>
      <c r="E242" s="3">
        <f ca="1">Input!R247</f>
        <v>897003</v>
      </c>
      <c r="F242" s="3"/>
      <c r="G242" s="3">
        <f t="shared" ca="1" si="93"/>
        <v>897003</v>
      </c>
      <c r="H242" s="3">
        <f t="shared" ca="1" si="95"/>
        <v>1270098</v>
      </c>
      <c r="I242" s="27">
        <f t="shared" ca="1" si="94"/>
        <v>373095</v>
      </c>
      <c r="J242" t="str">
        <f t="shared" ca="1" si="115"/>
        <v/>
      </c>
    </row>
    <row r="243" spans="1:11" x14ac:dyDescent="0.3">
      <c r="A243">
        <v>1960</v>
      </c>
      <c r="B243" t="str">
        <f t="shared" si="92"/>
        <v>19602Win</v>
      </c>
      <c r="C243" s="4">
        <v>2</v>
      </c>
      <c r="D243" s="4" t="s">
        <v>16</v>
      </c>
      <c r="E243" s="3">
        <f ca="1">Input!R248</f>
        <v>525178</v>
      </c>
      <c r="F243" s="3"/>
      <c r="G243" s="3">
        <f t="shared" ca="1" si="93"/>
        <v>525178</v>
      </c>
      <c r="H243" s="3">
        <f t="shared" ca="1" si="95"/>
        <v>1795276</v>
      </c>
      <c r="I243" s="27">
        <f t="shared" ca="1" si="94"/>
        <v>373095</v>
      </c>
      <c r="J243" t="str">
        <f t="shared" ca="1" si="115"/>
        <v/>
      </c>
    </row>
    <row r="244" spans="1:11" x14ac:dyDescent="0.3">
      <c r="A244">
        <v>1960</v>
      </c>
      <c r="B244" t="str">
        <f t="shared" si="92"/>
        <v>19603Spr</v>
      </c>
      <c r="C244" s="4">
        <v>3</v>
      </c>
      <c r="D244" s="4" t="s">
        <v>17</v>
      </c>
      <c r="E244" s="3">
        <f ca="1">Input!R249</f>
        <v>275383</v>
      </c>
      <c r="F244" s="3"/>
      <c r="G244" s="3">
        <f t="shared" ca="1" si="93"/>
        <v>275383</v>
      </c>
      <c r="H244" s="3">
        <f t="shared" ca="1" si="95"/>
        <v>275383</v>
      </c>
      <c r="I244" s="27">
        <f t="shared" ca="1" si="94"/>
        <v>275383</v>
      </c>
      <c r="J244" t="str">
        <f t="shared" ref="J244:J246" ca="1" si="116">IF(G244&gt;82000,"",1)</f>
        <v/>
      </c>
      <c r="K244" t="str">
        <f t="shared" ref="K244:K246" ca="1" si="117">IF($G244&gt;116000,"",1)</f>
        <v/>
      </c>
    </row>
    <row r="245" spans="1:11" x14ac:dyDescent="0.3">
      <c r="A245">
        <v>1960</v>
      </c>
      <c r="B245" t="str">
        <f t="shared" si="92"/>
        <v>19604Spr</v>
      </c>
      <c r="C245" s="4">
        <v>4</v>
      </c>
      <c r="D245" s="4" t="s">
        <v>17</v>
      </c>
      <c r="E245" s="3">
        <f ca="1">Input!R250</f>
        <v>2620</v>
      </c>
      <c r="F245" s="3"/>
      <c r="G245" s="3">
        <f t="shared" ca="1" si="93"/>
        <v>2620</v>
      </c>
      <c r="H245" s="3">
        <f t="shared" ca="1" si="95"/>
        <v>278003</v>
      </c>
      <c r="I245" s="27">
        <f t="shared" ca="1" si="94"/>
        <v>2620</v>
      </c>
      <c r="J245">
        <f t="shared" ca="1" si="116"/>
        <v>1</v>
      </c>
      <c r="K245">
        <f t="shared" ca="1" si="117"/>
        <v>1</v>
      </c>
    </row>
    <row r="246" spans="1:11" x14ac:dyDescent="0.3">
      <c r="A246">
        <v>1960</v>
      </c>
      <c r="B246" t="str">
        <f t="shared" si="92"/>
        <v>19605Spr</v>
      </c>
      <c r="C246" s="4">
        <v>5</v>
      </c>
      <c r="D246" s="4" t="s">
        <v>17</v>
      </c>
      <c r="E246" s="3">
        <f ca="1">Input!R251</f>
        <v>43761</v>
      </c>
      <c r="F246" s="3"/>
      <c r="G246" s="3">
        <f t="shared" ca="1" si="93"/>
        <v>43761</v>
      </c>
      <c r="H246" s="3">
        <f t="shared" ca="1" si="95"/>
        <v>321764</v>
      </c>
      <c r="I246" s="27">
        <f t="shared" ca="1" si="94"/>
        <v>2620</v>
      </c>
      <c r="J246">
        <f t="shared" ca="1" si="116"/>
        <v>1</v>
      </c>
      <c r="K246">
        <f t="shared" ca="1" si="117"/>
        <v>1</v>
      </c>
    </row>
    <row r="247" spans="1:11" x14ac:dyDescent="0.3">
      <c r="A247">
        <v>1960</v>
      </c>
      <c r="B247" t="str">
        <f t="shared" si="92"/>
        <v>19606Sum</v>
      </c>
      <c r="C247" s="4">
        <v>6</v>
      </c>
      <c r="D247" s="4" t="s">
        <v>18</v>
      </c>
      <c r="E247" s="3">
        <f ca="1">Input!R252</f>
        <v>168505</v>
      </c>
      <c r="F247" s="3"/>
      <c r="G247" s="3">
        <f t="shared" ca="1" si="93"/>
        <v>168505</v>
      </c>
      <c r="H247" s="3">
        <f t="shared" ca="1" si="95"/>
        <v>168505</v>
      </c>
      <c r="I247" s="27">
        <f t="shared" ca="1" si="94"/>
        <v>168505</v>
      </c>
      <c r="J247" t="str">
        <f t="shared" ref="J247:J249" ca="1" si="118">IF(G247&gt;35000,"",1)</f>
        <v/>
      </c>
    </row>
    <row r="248" spans="1:11" x14ac:dyDescent="0.3">
      <c r="A248">
        <v>1960</v>
      </c>
      <c r="B248" t="str">
        <f t="shared" si="92"/>
        <v>19607Sum</v>
      </c>
      <c r="C248" s="4">
        <v>7</v>
      </c>
      <c r="D248" s="4" t="s">
        <v>18</v>
      </c>
      <c r="E248" s="3">
        <f ca="1">Input!R253</f>
        <v>7796</v>
      </c>
      <c r="F248" s="3"/>
      <c r="G248" s="3">
        <f t="shared" ca="1" si="93"/>
        <v>7796</v>
      </c>
      <c r="H248" s="3">
        <f t="shared" ca="1" si="95"/>
        <v>176301</v>
      </c>
      <c r="I248" s="27">
        <f t="shared" ca="1" si="94"/>
        <v>7796</v>
      </c>
      <c r="J248">
        <f t="shared" ca="1" si="118"/>
        <v>1</v>
      </c>
    </row>
    <row r="249" spans="1:11" x14ac:dyDescent="0.3">
      <c r="A249">
        <v>1960</v>
      </c>
      <c r="B249" t="str">
        <f t="shared" si="92"/>
        <v>19608Sum</v>
      </c>
      <c r="C249" s="4">
        <v>8</v>
      </c>
      <c r="D249" s="4" t="s">
        <v>18</v>
      </c>
      <c r="E249" s="3">
        <f ca="1">Input!R254</f>
        <v>3855</v>
      </c>
      <c r="F249" s="3"/>
      <c r="G249" s="3">
        <f t="shared" ca="1" si="93"/>
        <v>3855</v>
      </c>
      <c r="H249" s="3">
        <f t="shared" ca="1" si="95"/>
        <v>180156</v>
      </c>
      <c r="I249" s="27">
        <f t="shared" ca="1" si="94"/>
        <v>3855</v>
      </c>
      <c r="J249">
        <f t="shared" ca="1" si="118"/>
        <v>1</v>
      </c>
    </row>
    <row r="250" spans="1:11" x14ac:dyDescent="0.3">
      <c r="A250">
        <v>1960</v>
      </c>
      <c r="B250" t="str">
        <f t="shared" si="92"/>
        <v>19609Fall</v>
      </c>
      <c r="C250" s="4">
        <v>9</v>
      </c>
      <c r="D250" s="4" t="s">
        <v>6</v>
      </c>
      <c r="E250" s="3">
        <f ca="1">Input!R255</f>
        <v>629</v>
      </c>
      <c r="F250" s="3"/>
      <c r="G250" s="3">
        <f t="shared" ca="1" si="93"/>
        <v>629</v>
      </c>
      <c r="H250" s="3">
        <f t="shared" ca="1" si="95"/>
        <v>629</v>
      </c>
      <c r="I250" s="27">
        <f t="shared" ca="1" si="94"/>
        <v>629</v>
      </c>
      <c r="J250">
        <f t="shared" ref="J250:J252" ca="1" si="119">IF(G250&gt;33500,"",1)</f>
        <v>1</v>
      </c>
    </row>
    <row r="251" spans="1:11" x14ac:dyDescent="0.3">
      <c r="A251">
        <v>1960</v>
      </c>
      <c r="B251" t="str">
        <f t="shared" si="92"/>
        <v>196010Fall</v>
      </c>
      <c r="C251" s="4">
        <v>10</v>
      </c>
      <c r="D251" s="4" t="s">
        <v>6</v>
      </c>
      <c r="E251" s="3">
        <f ca="1">Input!R256</f>
        <v>25659</v>
      </c>
      <c r="F251" s="3"/>
      <c r="G251" s="3">
        <f t="shared" ca="1" si="93"/>
        <v>25659</v>
      </c>
      <c r="H251" s="3">
        <f t="shared" ca="1" si="95"/>
        <v>26288</v>
      </c>
      <c r="I251" s="27">
        <f t="shared" ca="1" si="94"/>
        <v>629</v>
      </c>
      <c r="J251">
        <f t="shared" ca="1" si="119"/>
        <v>1</v>
      </c>
    </row>
    <row r="252" spans="1:11" x14ac:dyDescent="0.3">
      <c r="A252">
        <v>1960</v>
      </c>
      <c r="B252" t="str">
        <f t="shared" si="92"/>
        <v>196011Fall</v>
      </c>
      <c r="C252" s="4">
        <v>11</v>
      </c>
      <c r="D252" s="4" t="s">
        <v>6</v>
      </c>
      <c r="E252" s="3">
        <f ca="1">Input!R257</f>
        <v>270868</v>
      </c>
      <c r="F252" s="3"/>
      <c r="G252" s="3">
        <f t="shared" ca="1" si="93"/>
        <v>270868</v>
      </c>
      <c r="H252" s="3">
        <f t="shared" ca="1" si="95"/>
        <v>297156</v>
      </c>
      <c r="I252" s="27">
        <f t="shared" ca="1" si="94"/>
        <v>629</v>
      </c>
      <c r="J252" t="str">
        <f t="shared" ca="1" si="119"/>
        <v/>
      </c>
    </row>
    <row r="253" spans="1:11" x14ac:dyDescent="0.3">
      <c r="A253">
        <v>1960</v>
      </c>
      <c r="B253" t="str">
        <f t="shared" si="92"/>
        <v>196012Win</v>
      </c>
      <c r="C253" s="4">
        <v>12</v>
      </c>
      <c r="D253" s="4" t="s">
        <v>16</v>
      </c>
      <c r="E253" s="3">
        <f ca="1">Input!R258</f>
        <v>1002939</v>
      </c>
      <c r="F253" s="3"/>
      <c r="G253" s="3">
        <f t="shared" ca="1" si="93"/>
        <v>1002939</v>
      </c>
      <c r="H253" s="3">
        <f t="shared" ca="1" si="95"/>
        <v>1002939</v>
      </c>
      <c r="I253" s="27">
        <f t="shared" ca="1" si="94"/>
        <v>1002939</v>
      </c>
      <c r="J253" t="str">
        <f t="shared" ref="J253:J255" ca="1" si="120">IF(G253&gt;43500,"",1)</f>
        <v/>
      </c>
    </row>
    <row r="254" spans="1:11" x14ac:dyDescent="0.3">
      <c r="A254">
        <v>1961</v>
      </c>
      <c r="B254" t="str">
        <f t="shared" si="92"/>
        <v>19611Win</v>
      </c>
      <c r="C254" s="4">
        <v>1</v>
      </c>
      <c r="D254" s="4" t="s">
        <v>16</v>
      </c>
      <c r="E254" s="3">
        <f ca="1">Input!R259</f>
        <v>1745252</v>
      </c>
      <c r="F254" s="3"/>
      <c r="G254" s="3">
        <f t="shared" ca="1" si="93"/>
        <v>1745252</v>
      </c>
      <c r="H254" s="3">
        <f t="shared" ca="1" si="95"/>
        <v>2748191</v>
      </c>
      <c r="I254" s="27">
        <f t="shared" ca="1" si="94"/>
        <v>1002939</v>
      </c>
      <c r="J254" t="str">
        <f t="shared" ca="1" si="120"/>
        <v/>
      </c>
    </row>
    <row r="255" spans="1:11" x14ac:dyDescent="0.3">
      <c r="A255">
        <v>1961</v>
      </c>
      <c r="B255" t="str">
        <f t="shared" si="92"/>
        <v>19612Win</v>
      </c>
      <c r="C255" s="4">
        <v>2</v>
      </c>
      <c r="D255" s="4" t="s">
        <v>16</v>
      </c>
      <c r="E255" s="3">
        <f ca="1">Input!R260</f>
        <v>1176494</v>
      </c>
      <c r="F255" s="3"/>
      <c r="G255" s="3">
        <f t="shared" ca="1" si="93"/>
        <v>1176494</v>
      </c>
      <c r="H255" s="3">
        <f t="shared" ca="1" si="95"/>
        <v>3924685</v>
      </c>
      <c r="I255" s="27">
        <f t="shared" ca="1" si="94"/>
        <v>1002939</v>
      </c>
      <c r="J255" t="str">
        <f t="shared" ca="1" si="120"/>
        <v/>
      </c>
    </row>
    <row r="256" spans="1:11" x14ac:dyDescent="0.3">
      <c r="A256">
        <v>1961</v>
      </c>
      <c r="B256" t="str">
        <f t="shared" si="92"/>
        <v>19613Spr</v>
      </c>
      <c r="C256" s="4">
        <v>3</v>
      </c>
      <c r="D256" s="4" t="s">
        <v>17</v>
      </c>
      <c r="E256" s="3">
        <f ca="1">Input!R261</f>
        <v>452512</v>
      </c>
      <c r="F256" s="3"/>
      <c r="G256" s="3">
        <f t="shared" ca="1" si="93"/>
        <v>452512</v>
      </c>
      <c r="H256" s="3">
        <f t="shared" ca="1" si="95"/>
        <v>452512</v>
      </c>
      <c r="I256" s="27">
        <f t="shared" ca="1" si="94"/>
        <v>452512</v>
      </c>
      <c r="J256" t="str">
        <f t="shared" ref="J256:J258" ca="1" si="121">IF(G256&gt;82000,"",1)</f>
        <v/>
      </c>
      <c r="K256" t="str">
        <f t="shared" ref="K256:K258" ca="1" si="122">IF($G256&gt;116000,"",1)</f>
        <v/>
      </c>
    </row>
    <row r="257" spans="1:11" x14ac:dyDescent="0.3">
      <c r="A257">
        <v>1961</v>
      </c>
      <c r="B257" t="str">
        <f t="shared" si="92"/>
        <v>19614Spr</v>
      </c>
      <c r="C257" s="4">
        <v>4</v>
      </c>
      <c r="D257" s="4" t="s">
        <v>17</v>
      </c>
      <c r="E257" s="3">
        <f ca="1">Input!R262</f>
        <v>231644</v>
      </c>
      <c r="F257" s="3"/>
      <c r="G257" s="3">
        <f t="shared" ca="1" si="93"/>
        <v>231644</v>
      </c>
      <c r="H257" s="3">
        <f t="shared" ca="1" si="95"/>
        <v>684156</v>
      </c>
      <c r="I257" s="27">
        <f t="shared" ca="1" si="94"/>
        <v>231644</v>
      </c>
      <c r="J257" t="str">
        <f t="shared" ca="1" si="121"/>
        <v/>
      </c>
      <c r="K257" t="str">
        <f t="shared" ca="1" si="122"/>
        <v/>
      </c>
    </row>
    <row r="258" spans="1:11" x14ac:dyDescent="0.3">
      <c r="A258">
        <v>1961</v>
      </c>
      <c r="B258" t="str">
        <f t="shared" si="92"/>
        <v>19615Spr</v>
      </c>
      <c r="C258" s="4">
        <v>5</v>
      </c>
      <c r="D258" s="4" t="s">
        <v>17</v>
      </c>
      <c r="E258" s="3">
        <f ca="1">Input!R263</f>
        <v>417</v>
      </c>
      <c r="F258" s="3"/>
      <c r="G258" s="3">
        <f t="shared" ca="1" si="93"/>
        <v>417</v>
      </c>
      <c r="H258" s="3">
        <f t="shared" ca="1" si="95"/>
        <v>684573</v>
      </c>
      <c r="I258" s="27">
        <f t="shared" ca="1" si="94"/>
        <v>417</v>
      </c>
      <c r="J258">
        <f t="shared" ca="1" si="121"/>
        <v>1</v>
      </c>
      <c r="K258">
        <f t="shared" ca="1" si="122"/>
        <v>1</v>
      </c>
    </row>
    <row r="259" spans="1:11" x14ac:dyDescent="0.3">
      <c r="A259">
        <v>1961</v>
      </c>
      <c r="B259" t="str">
        <f t="shared" ref="B259:B322" si="123">CONCATENATE(A259,C259,D259)</f>
        <v>19616Sum</v>
      </c>
      <c r="C259" s="4">
        <v>6</v>
      </c>
      <c r="D259" s="4" t="s">
        <v>18</v>
      </c>
      <c r="E259" s="3">
        <f ca="1">Input!R264</f>
        <v>48745</v>
      </c>
      <c r="F259" s="3"/>
      <c r="G259" s="3">
        <f t="shared" ref="G259:G322" ca="1" si="124">E259</f>
        <v>48745</v>
      </c>
      <c r="H259" s="3">
        <f t="shared" ca="1" si="95"/>
        <v>48745</v>
      </c>
      <c r="I259" s="27">
        <f t="shared" ref="I259:I322" ca="1" si="125">IF(D259=D258,MIN(I258,G259),G259)</f>
        <v>48745</v>
      </c>
      <c r="J259" t="str">
        <f t="shared" ref="J259:J261" ca="1" si="126">IF(G259&gt;35000,"",1)</f>
        <v/>
      </c>
    </row>
    <row r="260" spans="1:11" x14ac:dyDescent="0.3">
      <c r="A260">
        <v>1961</v>
      </c>
      <c r="B260" t="str">
        <f t="shared" si="123"/>
        <v>19617Sum</v>
      </c>
      <c r="C260" s="4">
        <v>7</v>
      </c>
      <c r="D260" s="4" t="s">
        <v>18</v>
      </c>
      <c r="E260" s="3">
        <f ca="1">Input!R265</f>
        <v>98329</v>
      </c>
      <c r="F260" s="3"/>
      <c r="G260" s="3">
        <f t="shared" ca="1" si="124"/>
        <v>98329</v>
      </c>
      <c r="H260" s="3">
        <f t="shared" ref="H260:H323" ca="1" si="127">IF(D260=D259,G260+H259,G260)</f>
        <v>147074</v>
      </c>
      <c r="I260" s="27">
        <f t="shared" ca="1" si="125"/>
        <v>48745</v>
      </c>
      <c r="J260" t="str">
        <f t="shared" ca="1" si="126"/>
        <v/>
      </c>
    </row>
    <row r="261" spans="1:11" x14ac:dyDescent="0.3">
      <c r="A261">
        <v>1961</v>
      </c>
      <c r="B261" t="str">
        <f t="shared" si="123"/>
        <v>19618Sum</v>
      </c>
      <c r="C261" s="4">
        <v>8</v>
      </c>
      <c r="D261" s="4" t="s">
        <v>18</v>
      </c>
      <c r="E261" s="3">
        <f ca="1">Input!R266</f>
        <v>500</v>
      </c>
      <c r="F261" s="3"/>
      <c r="G261" s="3">
        <f t="shared" ca="1" si="124"/>
        <v>500</v>
      </c>
      <c r="H261" s="3">
        <f t="shared" ca="1" si="127"/>
        <v>147574</v>
      </c>
      <c r="I261" s="27">
        <f t="shared" ca="1" si="125"/>
        <v>500</v>
      </c>
      <c r="J261">
        <f t="shared" ca="1" si="126"/>
        <v>1</v>
      </c>
    </row>
    <row r="262" spans="1:11" x14ac:dyDescent="0.3">
      <c r="A262">
        <v>1961</v>
      </c>
      <c r="B262" t="str">
        <f t="shared" si="123"/>
        <v>19619Fall</v>
      </c>
      <c r="C262" s="4">
        <v>9</v>
      </c>
      <c r="D262" s="4" t="s">
        <v>6</v>
      </c>
      <c r="E262" s="3">
        <f ca="1">Input!R267</f>
        <v>103198</v>
      </c>
      <c r="F262" s="3"/>
      <c r="G262" s="3">
        <f t="shared" ca="1" si="124"/>
        <v>103198</v>
      </c>
      <c r="H262" s="3">
        <f t="shared" ca="1" si="127"/>
        <v>103198</v>
      </c>
      <c r="I262" s="27">
        <f t="shared" ca="1" si="125"/>
        <v>103198</v>
      </c>
      <c r="J262" t="str">
        <f t="shared" ref="J262:J264" ca="1" si="128">IF(G262&gt;33500,"",1)</f>
        <v/>
      </c>
    </row>
    <row r="263" spans="1:11" x14ac:dyDescent="0.3">
      <c r="A263">
        <v>1961</v>
      </c>
      <c r="B263" t="str">
        <f t="shared" si="123"/>
        <v>196110Fall</v>
      </c>
      <c r="C263" s="4">
        <v>10</v>
      </c>
      <c r="D263" s="4" t="s">
        <v>6</v>
      </c>
      <c r="E263" s="3">
        <f ca="1">Input!R268</f>
        <v>465</v>
      </c>
      <c r="F263" s="3"/>
      <c r="G263" s="3">
        <f t="shared" ca="1" si="124"/>
        <v>465</v>
      </c>
      <c r="H263" s="3">
        <f t="shared" ca="1" si="127"/>
        <v>103663</v>
      </c>
      <c r="I263" s="27">
        <f t="shared" ca="1" si="125"/>
        <v>465</v>
      </c>
      <c r="J263">
        <f t="shared" ca="1" si="128"/>
        <v>1</v>
      </c>
    </row>
    <row r="264" spans="1:11" x14ac:dyDescent="0.3">
      <c r="A264">
        <v>1961</v>
      </c>
      <c r="B264" t="str">
        <f t="shared" si="123"/>
        <v>196111Fall</v>
      </c>
      <c r="C264" s="4">
        <v>11</v>
      </c>
      <c r="D264" s="4" t="s">
        <v>6</v>
      </c>
      <c r="E264" s="3">
        <f ca="1">Input!R269</f>
        <v>1612</v>
      </c>
      <c r="F264" s="3"/>
      <c r="G264" s="3">
        <f t="shared" ca="1" si="124"/>
        <v>1612</v>
      </c>
      <c r="H264" s="3">
        <f t="shared" ca="1" si="127"/>
        <v>105275</v>
      </c>
      <c r="I264" s="27">
        <f t="shared" ca="1" si="125"/>
        <v>465</v>
      </c>
      <c r="J264">
        <f t="shared" ca="1" si="128"/>
        <v>1</v>
      </c>
    </row>
    <row r="265" spans="1:11" x14ac:dyDescent="0.3">
      <c r="A265">
        <v>1961</v>
      </c>
      <c r="B265" t="str">
        <f t="shared" si="123"/>
        <v>196112Win</v>
      </c>
      <c r="C265" s="4">
        <v>12</v>
      </c>
      <c r="D265" s="4" t="s">
        <v>16</v>
      </c>
      <c r="E265" s="3">
        <f ca="1">Input!R270</f>
        <v>214980</v>
      </c>
      <c r="F265" s="3"/>
      <c r="G265" s="3">
        <f t="shared" ca="1" si="124"/>
        <v>214980</v>
      </c>
      <c r="H265" s="3">
        <f t="shared" ca="1" si="127"/>
        <v>214980</v>
      </c>
      <c r="I265" s="27">
        <f t="shared" ca="1" si="125"/>
        <v>214980</v>
      </c>
      <c r="J265" t="str">
        <f t="shared" ref="J265:J267" ca="1" si="129">IF(G265&gt;43500,"",1)</f>
        <v/>
      </c>
    </row>
    <row r="266" spans="1:11" x14ac:dyDescent="0.3">
      <c r="A266">
        <v>1962</v>
      </c>
      <c r="B266" t="str">
        <f t="shared" si="123"/>
        <v>19621Win</v>
      </c>
      <c r="C266" s="4">
        <v>1</v>
      </c>
      <c r="D266" s="4" t="s">
        <v>16</v>
      </c>
      <c r="E266" s="3">
        <f ca="1">Input!R271</f>
        <v>213178</v>
      </c>
      <c r="F266" s="3"/>
      <c r="G266" s="3">
        <f t="shared" ca="1" si="124"/>
        <v>213178</v>
      </c>
      <c r="H266" s="3">
        <f t="shared" ca="1" si="127"/>
        <v>428158</v>
      </c>
      <c r="I266" s="27">
        <f t="shared" ca="1" si="125"/>
        <v>213178</v>
      </c>
      <c r="J266" t="str">
        <f t="shared" ca="1" si="129"/>
        <v/>
      </c>
    </row>
    <row r="267" spans="1:11" x14ac:dyDescent="0.3">
      <c r="A267">
        <v>1962</v>
      </c>
      <c r="B267" t="str">
        <f t="shared" si="123"/>
        <v>19622Win</v>
      </c>
      <c r="C267" s="4">
        <v>2</v>
      </c>
      <c r="D267" s="4" t="s">
        <v>16</v>
      </c>
      <c r="E267" s="3">
        <f ca="1">Input!R272</f>
        <v>90074</v>
      </c>
      <c r="F267" s="3"/>
      <c r="G267" s="3">
        <f t="shared" ca="1" si="124"/>
        <v>90074</v>
      </c>
      <c r="H267" s="3">
        <f t="shared" ca="1" si="127"/>
        <v>518232</v>
      </c>
      <c r="I267" s="27">
        <f t="shared" ca="1" si="125"/>
        <v>90074</v>
      </c>
      <c r="J267" t="str">
        <f t="shared" ca="1" si="129"/>
        <v/>
      </c>
    </row>
    <row r="268" spans="1:11" x14ac:dyDescent="0.3">
      <c r="A268">
        <v>1962</v>
      </c>
      <c r="B268" t="str">
        <f t="shared" si="123"/>
        <v>19623Spr</v>
      </c>
      <c r="C268" s="4">
        <v>3</v>
      </c>
      <c r="D268" s="4" t="s">
        <v>17</v>
      </c>
      <c r="E268" s="3">
        <f ca="1">Input!R273</f>
        <v>78361</v>
      </c>
      <c r="F268" s="3"/>
      <c r="G268" s="3">
        <f t="shared" ca="1" si="124"/>
        <v>78361</v>
      </c>
      <c r="H268" s="3">
        <f t="shared" ca="1" si="127"/>
        <v>78361</v>
      </c>
      <c r="I268" s="27">
        <f t="shared" ca="1" si="125"/>
        <v>78361</v>
      </c>
      <c r="J268">
        <f t="shared" ref="J268:J270" ca="1" si="130">IF(G268&gt;82000,"",1)</f>
        <v>1</v>
      </c>
      <c r="K268">
        <f t="shared" ref="K268:K270" ca="1" si="131">IF($G268&gt;116000,"",1)</f>
        <v>1</v>
      </c>
    </row>
    <row r="269" spans="1:11" x14ac:dyDescent="0.3">
      <c r="A269">
        <v>1962</v>
      </c>
      <c r="B269" t="str">
        <f t="shared" si="123"/>
        <v>19624Spr</v>
      </c>
      <c r="C269" s="4">
        <v>4</v>
      </c>
      <c r="D269" s="4" t="s">
        <v>17</v>
      </c>
      <c r="E269" s="3">
        <f ca="1">Input!R274</f>
        <v>777</v>
      </c>
      <c r="F269" s="3"/>
      <c r="G269" s="3">
        <f t="shared" ca="1" si="124"/>
        <v>777</v>
      </c>
      <c r="H269" s="3">
        <f t="shared" ca="1" si="127"/>
        <v>79138</v>
      </c>
      <c r="I269" s="27">
        <f t="shared" ca="1" si="125"/>
        <v>777</v>
      </c>
      <c r="J269">
        <f t="shared" ca="1" si="130"/>
        <v>1</v>
      </c>
      <c r="K269">
        <f t="shared" ca="1" si="131"/>
        <v>1</v>
      </c>
    </row>
    <row r="270" spans="1:11" x14ac:dyDescent="0.3">
      <c r="A270">
        <v>1962</v>
      </c>
      <c r="B270" t="str">
        <f t="shared" si="123"/>
        <v>19625Spr</v>
      </c>
      <c r="C270" s="4">
        <v>5</v>
      </c>
      <c r="D270" s="4" t="s">
        <v>17</v>
      </c>
      <c r="E270" s="3">
        <f ca="1">Input!R275</f>
        <v>212771</v>
      </c>
      <c r="F270" s="3"/>
      <c r="G270" s="3">
        <f t="shared" ca="1" si="124"/>
        <v>212771</v>
      </c>
      <c r="H270" s="3">
        <f t="shared" ca="1" si="127"/>
        <v>291909</v>
      </c>
      <c r="I270" s="27">
        <f t="shared" ca="1" si="125"/>
        <v>777</v>
      </c>
      <c r="J270" t="str">
        <f t="shared" ca="1" si="130"/>
        <v/>
      </c>
      <c r="K270" t="str">
        <f t="shared" ca="1" si="131"/>
        <v/>
      </c>
    </row>
    <row r="271" spans="1:11" x14ac:dyDescent="0.3">
      <c r="A271">
        <v>1962</v>
      </c>
      <c r="B271" t="str">
        <f t="shared" si="123"/>
        <v>19626Sum</v>
      </c>
      <c r="C271" s="4">
        <v>6</v>
      </c>
      <c r="D271" s="4" t="s">
        <v>18</v>
      </c>
      <c r="E271" s="3">
        <f ca="1">Input!R276</f>
        <v>676</v>
      </c>
      <c r="F271" s="3"/>
      <c r="G271" s="3">
        <f t="shared" ca="1" si="124"/>
        <v>676</v>
      </c>
      <c r="H271" s="3">
        <f t="shared" ca="1" si="127"/>
        <v>676</v>
      </c>
      <c r="I271" s="27">
        <f t="shared" ca="1" si="125"/>
        <v>676</v>
      </c>
      <c r="J271">
        <f t="shared" ref="J271:J273" ca="1" si="132">IF(G271&gt;35000,"",1)</f>
        <v>1</v>
      </c>
    </row>
    <row r="272" spans="1:11" x14ac:dyDescent="0.3">
      <c r="A272">
        <v>1962</v>
      </c>
      <c r="B272" t="str">
        <f t="shared" si="123"/>
        <v>19627Sum</v>
      </c>
      <c r="C272" s="4">
        <v>7</v>
      </c>
      <c r="D272" s="4" t="s">
        <v>18</v>
      </c>
      <c r="E272" s="3">
        <f ca="1">Input!R277</f>
        <v>423</v>
      </c>
      <c r="F272" s="3"/>
      <c r="G272" s="3">
        <f t="shared" ca="1" si="124"/>
        <v>423</v>
      </c>
      <c r="H272" s="3">
        <f t="shared" ca="1" si="127"/>
        <v>1099</v>
      </c>
      <c r="I272" s="27">
        <f t="shared" ca="1" si="125"/>
        <v>423</v>
      </c>
      <c r="J272">
        <f t="shared" ca="1" si="132"/>
        <v>1</v>
      </c>
    </row>
    <row r="273" spans="1:11" x14ac:dyDescent="0.3">
      <c r="A273">
        <v>1962</v>
      </c>
      <c r="B273" t="str">
        <f t="shared" si="123"/>
        <v>19628Sum</v>
      </c>
      <c r="C273" s="4">
        <v>8</v>
      </c>
      <c r="D273" s="4" t="s">
        <v>18</v>
      </c>
      <c r="E273" s="3">
        <f ca="1">Input!R278</f>
        <v>379</v>
      </c>
      <c r="F273" s="3"/>
      <c r="G273" s="3">
        <f t="shared" ca="1" si="124"/>
        <v>379</v>
      </c>
      <c r="H273" s="3">
        <f t="shared" ca="1" si="127"/>
        <v>1478</v>
      </c>
      <c r="I273" s="27">
        <f t="shared" ca="1" si="125"/>
        <v>379</v>
      </c>
      <c r="J273">
        <f t="shared" ca="1" si="132"/>
        <v>1</v>
      </c>
    </row>
    <row r="274" spans="1:11" x14ac:dyDescent="0.3">
      <c r="A274">
        <v>1962</v>
      </c>
      <c r="B274" t="str">
        <f t="shared" si="123"/>
        <v>19629Fall</v>
      </c>
      <c r="C274" s="4">
        <v>9</v>
      </c>
      <c r="D274" s="4" t="s">
        <v>6</v>
      </c>
      <c r="E274" s="3">
        <f ca="1">Input!R279</f>
        <v>412</v>
      </c>
      <c r="F274" s="3"/>
      <c r="G274" s="3">
        <f t="shared" ca="1" si="124"/>
        <v>412</v>
      </c>
      <c r="H274" s="3">
        <f t="shared" ca="1" si="127"/>
        <v>412</v>
      </c>
      <c r="I274" s="27">
        <f t="shared" ca="1" si="125"/>
        <v>412</v>
      </c>
      <c r="J274">
        <f t="shared" ref="J274:J276" ca="1" si="133">IF(G274&gt;33500,"",1)</f>
        <v>1</v>
      </c>
    </row>
    <row r="275" spans="1:11" x14ac:dyDescent="0.3">
      <c r="A275">
        <v>1962</v>
      </c>
      <c r="B275" t="str">
        <f t="shared" si="123"/>
        <v>196210Fall</v>
      </c>
      <c r="C275" s="4">
        <v>10</v>
      </c>
      <c r="D275" s="4" t="s">
        <v>6</v>
      </c>
      <c r="E275" s="3">
        <f ca="1">Input!R280</f>
        <v>318</v>
      </c>
      <c r="F275" s="3"/>
      <c r="G275" s="3">
        <f t="shared" ca="1" si="124"/>
        <v>318</v>
      </c>
      <c r="H275" s="3">
        <f t="shared" ca="1" si="127"/>
        <v>730</v>
      </c>
      <c r="I275" s="27">
        <f t="shared" ca="1" si="125"/>
        <v>318</v>
      </c>
      <c r="J275">
        <f t="shared" ca="1" si="133"/>
        <v>1</v>
      </c>
    </row>
    <row r="276" spans="1:11" x14ac:dyDescent="0.3">
      <c r="A276">
        <v>1962</v>
      </c>
      <c r="B276" t="str">
        <f t="shared" si="123"/>
        <v>196211Fall</v>
      </c>
      <c r="C276" s="4">
        <v>11</v>
      </c>
      <c r="D276" s="4" t="s">
        <v>6</v>
      </c>
      <c r="E276" s="3">
        <f ca="1">Input!R281</f>
        <v>17477</v>
      </c>
      <c r="F276" s="3"/>
      <c r="G276" s="3">
        <f t="shared" ca="1" si="124"/>
        <v>17477</v>
      </c>
      <c r="H276" s="3">
        <f t="shared" ca="1" si="127"/>
        <v>18207</v>
      </c>
      <c r="I276" s="27">
        <f t="shared" ca="1" si="125"/>
        <v>318</v>
      </c>
      <c r="J276">
        <f t="shared" ca="1" si="133"/>
        <v>1</v>
      </c>
    </row>
    <row r="277" spans="1:11" x14ac:dyDescent="0.3">
      <c r="A277">
        <v>1962</v>
      </c>
      <c r="B277" t="str">
        <f t="shared" si="123"/>
        <v>196212Win</v>
      </c>
      <c r="C277" s="4">
        <v>12</v>
      </c>
      <c r="D277" s="4" t="s">
        <v>16</v>
      </c>
      <c r="E277" s="3">
        <f ca="1">Input!R282</f>
        <v>10398</v>
      </c>
      <c r="F277" s="3"/>
      <c r="G277" s="3">
        <f t="shared" ca="1" si="124"/>
        <v>10398</v>
      </c>
      <c r="H277" s="3">
        <f t="shared" ca="1" si="127"/>
        <v>10398</v>
      </c>
      <c r="I277" s="27">
        <f t="shared" ca="1" si="125"/>
        <v>10398</v>
      </c>
      <c r="J277">
        <f t="shared" ref="J277:J279" ca="1" si="134">IF(G277&gt;43500,"",1)</f>
        <v>1</v>
      </c>
    </row>
    <row r="278" spans="1:11" x14ac:dyDescent="0.3">
      <c r="A278">
        <v>1963</v>
      </c>
      <c r="B278" t="str">
        <f t="shared" si="123"/>
        <v>19631Win</v>
      </c>
      <c r="C278" s="4">
        <v>1</v>
      </c>
      <c r="D278" s="4" t="s">
        <v>16</v>
      </c>
      <c r="E278" s="3">
        <f ca="1">Input!R283</f>
        <v>6257</v>
      </c>
      <c r="F278" s="3"/>
      <c r="G278" s="3">
        <f t="shared" ca="1" si="124"/>
        <v>6257</v>
      </c>
      <c r="H278" s="3">
        <f t="shared" ca="1" si="127"/>
        <v>16655</v>
      </c>
      <c r="I278" s="27">
        <f t="shared" ca="1" si="125"/>
        <v>6257</v>
      </c>
      <c r="J278">
        <f t="shared" ca="1" si="134"/>
        <v>1</v>
      </c>
    </row>
    <row r="279" spans="1:11" x14ac:dyDescent="0.3">
      <c r="A279">
        <v>1963</v>
      </c>
      <c r="B279" t="str">
        <f t="shared" si="123"/>
        <v>19632Win</v>
      </c>
      <c r="C279" s="4">
        <v>2</v>
      </c>
      <c r="D279" s="4" t="s">
        <v>16</v>
      </c>
      <c r="E279" s="3">
        <f ca="1">Input!R284</f>
        <v>7267</v>
      </c>
      <c r="F279" s="3"/>
      <c r="G279" s="3">
        <f t="shared" ca="1" si="124"/>
        <v>7267</v>
      </c>
      <c r="H279" s="3">
        <f t="shared" ca="1" si="127"/>
        <v>23922</v>
      </c>
      <c r="I279" s="27">
        <f t="shared" ca="1" si="125"/>
        <v>6257</v>
      </c>
      <c r="J279">
        <f t="shared" ca="1" si="134"/>
        <v>1</v>
      </c>
    </row>
    <row r="280" spans="1:11" x14ac:dyDescent="0.3">
      <c r="A280">
        <v>1963</v>
      </c>
      <c r="B280" t="str">
        <f t="shared" si="123"/>
        <v>19633Spr</v>
      </c>
      <c r="C280" s="4">
        <v>3</v>
      </c>
      <c r="D280" s="4" t="s">
        <v>17</v>
      </c>
      <c r="E280" s="3">
        <f ca="1">Input!R285</f>
        <v>632</v>
      </c>
      <c r="F280" s="3"/>
      <c r="G280" s="3">
        <f t="shared" ca="1" si="124"/>
        <v>632</v>
      </c>
      <c r="H280" s="3">
        <f t="shared" ca="1" si="127"/>
        <v>632</v>
      </c>
      <c r="I280" s="27">
        <f t="shared" ca="1" si="125"/>
        <v>632</v>
      </c>
      <c r="J280">
        <f t="shared" ref="J280:J282" ca="1" si="135">IF(G280&gt;82000,"",1)</f>
        <v>1</v>
      </c>
      <c r="K280">
        <f t="shared" ref="K280:K282" ca="1" si="136">IF($G280&gt;116000,"",1)</f>
        <v>1</v>
      </c>
    </row>
    <row r="281" spans="1:11" x14ac:dyDescent="0.3">
      <c r="A281">
        <v>1963</v>
      </c>
      <c r="B281" t="str">
        <f t="shared" si="123"/>
        <v>19634Spr</v>
      </c>
      <c r="C281" s="4">
        <v>4</v>
      </c>
      <c r="D281" s="4" t="s">
        <v>17</v>
      </c>
      <c r="E281" s="3">
        <f ca="1">Input!R286</f>
        <v>678</v>
      </c>
      <c r="F281" s="3"/>
      <c r="G281" s="3">
        <f t="shared" ca="1" si="124"/>
        <v>678</v>
      </c>
      <c r="H281" s="3">
        <f t="shared" ca="1" si="127"/>
        <v>1310</v>
      </c>
      <c r="I281" s="27">
        <f t="shared" ca="1" si="125"/>
        <v>632</v>
      </c>
      <c r="J281">
        <f t="shared" ca="1" si="135"/>
        <v>1</v>
      </c>
      <c r="K281">
        <f t="shared" ca="1" si="136"/>
        <v>1</v>
      </c>
    </row>
    <row r="282" spans="1:11" x14ac:dyDescent="0.3">
      <c r="A282">
        <v>1963</v>
      </c>
      <c r="B282" t="str">
        <f t="shared" si="123"/>
        <v>19635Spr</v>
      </c>
      <c r="C282" s="4">
        <v>5</v>
      </c>
      <c r="D282" s="4" t="s">
        <v>17</v>
      </c>
      <c r="E282" s="3">
        <f ca="1">Input!R287</f>
        <v>100644</v>
      </c>
      <c r="F282" s="3"/>
      <c r="G282" s="3">
        <f t="shared" ca="1" si="124"/>
        <v>100644</v>
      </c>
      <c r="H282" s="3">
        <f t="shared" ca="1" si="127"/>
        <v>101954</v>
      </c>
      <c r="I282" s="27">
        <f t="shared" ca="1" si="125"/>
        <v>632</v>
      </c>
      <c r="J282" t="str">
        <f t="shared" ca="1" si="135"/>
        <v/>
      </c>
      <c r="K282">
        <f t="shared" ca="1" si="136"/>
        <v>1</v>
      </c>
    </row>
    <row r="283" spans="1:11" x14ac:dyDescent="0.3">
      <c r="A283">
        <v>1963</v>
      </c>
      <c r="B283" t="str">
        <f t="shared" si="123"/>
        <v>19636Sum</v>
      </c>
      <c r="C283" s="4">
        <v>6</v>
      </c>
      <c r="D283" s="4" t="s">
        <v>18</v>
      </c>
      <c r="E283" s="3">
        <f ca="1">Input!R288</f>
        <v>361</v>
      </c>
      <c r="F283" s="3"/>
      <c r="G283" s="3">
        <f t="shared" ca="1" si="124"/>
        <v>361</v>
      </c>
      <c r="H283" s="3">
        <f t="shared" ca="1" si="127"/>
        <v>361</v>
      </c>
      <c r="I283" s="27">
        <f t="shared" ca="1" si="125"/>
        <v>361</v>
      </c>
      <c r="J283">
        <f t="shared" ref="J283:J285" ca="1" si="137">IF(G283&gt;35000,"",1)</f>
        <v>1</v>
      </c>
    </row>
    <row r="284" spans="1:11" x14ac:dyDescent="0.3">
      <c r="A284">
        <v>1963</v>
      </c>
      <c r="B284" t="str">
        <f t="shared" si="123"/>
        <v>19637Sum</v>
      </c>
      <c r="C284" s="4">
        <v>7</v>
      </c>
      <c r="D284" s="4" t="s">
        <v>18</v>
      </c>
      <c r="E284" s="3">
        <f ca="1">Input!R289</f>
        <v>466</v>
      </c>
      <c r="F284" s="3"/>
      <c r="G284" s="3">
        <f t="shared" ca="1" si="124"/>
        <v>466</v>
      </c>
      <c r="H284" s="3">
        <f t="shared" ca="1" si="127"/>
        <v>827</v>
      </c>
      <c r="I284" s="27">
        <f t="shared" ca="1" si="125"/>
        <v>361</v>
      </c>
      <c r="J284">
        <f t="shared" ca="1" si="137"/>
        <v>1</v>
      </c>
    </row>
    <row r="285" spans="1:11" x14ac:dyDescent="0.3">
      <c r="A285">
        <v>1963</v>
      </c>
      <c r="B285" t="str">
        <f t="shared" si="123"/>
        <v>19638Sum</v>
      </c>
      <c r="C285" s="4">
        <v>8</v>
      </c>
      <c r="D285" s="4" t="s">
        <v>18</v>
      </c>
      <c r="E285" s="3">
        <f ca="1">Input!R290</f>
        <v>365</v>
      </c>
      <c r="F285" s="3"/>
      <c r="G285" s="3">
        <f t="shared" ca="1" si="124"/>
        <v>365</v>
      </c>
      <c r="H285" s="3">
        <f t="shared" ca="1" si="127"/>
        <v>1192</v>
      </c>
      <c r="I285" s="27">
        <f t="shared" ca="1" si="125"/>
        <v>361</v>
      </c>
      <c r="J285">
        <f t="shared" ca="1" si="137"/>
        <v>1</v>
      </c>
    </row>
    <row r="286" spans="1:11" x14ac:dyDescent="0.3">
      <c r="A286">
        <v>1963</v>
      </c>
      <c r="B286" t="str">
        <f t="shared" si="123"/>
        <v>19639Fall</v>
      </c>
      <c r="C286" s="4">
        <v>9</v>
      </c>
      <c r="D286" s="4" t="s">
        <v>6</v>
      </c>
      <c r="E286" s="3">
        <f ca="1">Input!R291</f>
        <v>294</v>
      </c>
      <c r="F286" s="3"/>
      <c r="G286" s="3">
        <f t="shared" ca="1" si="124"/>
        <v>294</v>
      </c>
      <c r="H286" s="3">
        <f t="shared" ca="1" si="127"/>
        <v>294</v>
      </c>
      <c r="I286" s="27">
        <f t="shared" ca="1" si="125"/>
        <v>294</v>
      </c>
      <c r="J286">
        <f t="shared" ref="J286:J288" ca="1" si="138">IF(G286&gt;33500,"",1)</f>
        <v>1</v>
      </c>
    </row>
    <row r="287" spans="1:11" x14ac:dyDescent="0.3">
      <c r="A287">
        <v>1963</v>
      </c>
      <c r="B287" t="str">
        <f t="shared" si="123"/>
        <v>196310Fall</v>
      </c>
      <c r="C287" s="4">
        <v>10</v>
      </c>
      <c r="D287" s="4" t="s">
        <v>6</v>
      </c>
      <c r="E287" s="3">
        <f ca="1">Input!R292</f>
        <v>261</v>
      </c>
      <c r="F287" s="3"/>
      <c r="G287" s="3">
        <f t="shared" ca="1" si="124"/>
        <v>261</v>
      </c>
      <c r="H287" s="3">
        <f t="shared" ca="1" si="127"/>
        <v>555</v>
      </c>
      <c r="I287" s="27">
        <f t="shared" ca="1" si="125"/>
        <v>261</v>
      </c>
      <c r="J287">
        <f t="shared" ca="1" si="138"/>
        <v>1</v>
      </c>
    </row>
    <row r="288" spans="1:11" x14ac:dyDescent="0.3">
      <c r="A288">
        <v>1963</v>
      </c>
      <c r="B288" t="str">
        <f t="shared" si="123"/>
        <v>196311Fall</v>
      </c>
      <c r="C288" s="4">
        <v>11</v>
      </c>
      <c r="D288" s="4" t="s">
        <v>6</v>
      </c>
      <c r="E288" s="3">
        <f ca="1">Input!R293</f>
        <v>379</v>
      </c>
      <c r="F288" s="3"/>
      <c r="G288" s="3">
        <f t="shared" ca="1" si="124"/>
        <v>379</v>
      </c>
      <c r="H288" s="3">
        <f t="shared" ca="1" si="127"/>
        <v>934</v>
      </c>
      <c r="I288" s="27">
        <f t="shared" ca="1" si="125"/>
        <v>261</v>
      </c>
      <c r="J288">
        <f t="shared" ca="1" si="138"/>
        <v>1</v>
      </c>
    </row>
    <row r="289" spans="1:11" x14ac:dyDescent="0.3">
      <c r="A289">
        <v>1963</v>
      </c>
      <c r="B289" t="str">
        <f t="shared" si="123"/>
        <v>196312Win</v>
      </c>
      <c r="C289" s="4">
        <v>12</v>
      </c>
      <c r="D289" s="4" t="s">
        <v>16</v>
      </c>
      <c r="E289" s="3">
        <f ca="1">Input!R294</f>
        <v>2605</v>
      </c>
      <c r="F289" s="3"/>
      <c r="G289" s="3">
        <f t="shared" ca="1" si="124"/>
        <v>2605</v>
      </c>
      <c r="H289" s="3">
        <f t="shared" ca="1" si="127"/>
        <v>2605</v>
      </c>
      <c r="I289" s="27">
        <f t="shared" ca="1" si="125"/>
        <v>2605</v>
      </c>
      <c r="J289">
        <f t="shared" ref="J289:J291" ca="1" si="139">IF(G289&gt;43500,"",1)</f>
        <v>1</v>
      </c>
    </row>
    <row r="290" spans="1:11" x14ac:dyDescent="0.3">
      <c r="A290">
        <v>1964</v>
      </c>
      <c r="B290" t="str">
        <f t="shared" si="123"/>
        <v>19641Win</v>
      </c>
      <c r="C290" s="4">
        <v>1</v>
      </c>
      <c r="D290" s="4" t="s">
        <v>16</v>
      </c>
      <c r="E290" s="3">
        <f ca="1">Input!R295</f>
        <v>2611</v>
      </c>
      <c r="F290" s="3"/>
      <c r="G290" s="3">
        <f t="shared" ca="1" si="124"/>
        <v>2611</v>
      </c>
      <c r="H290" s="3">
        <f t="shared" ca="1" si="127"/>
        <v>5216</v>
      </c>
      <c r="I290" s="27">
        <f t="shared" ca="1" si="125"/>
        <v>2605</v>
      </c>
      <c r="J290">
        <f t="shared" ca="1" si="139"/>
        <v>1</v>
      </c>
    </row>
    <row r="291" spans="1:11" x14ac:dyDescent="0.3">
      <c r="A291">
        <v>1964</v>
      </c>
      <c r="B291" t="str">
        <f t="shared" si="123"/>
        <v>19642Win</v>
      </c>
      <c r="C291" s="4">
        <v>2</v>
      </c>
      <c r="D291" s="4" t="s">
        <v>16</v>
      </c>
      <c r="E291" s="3">
        <f ca="1">Input!R296</f>
        <v>4068</v>
      </c>
      <c r="F291" s="3"/>
      <c r="G291" s="3">
        <f t="shared" ca="1" si="124"/>
        <v>4068</v>
      </c>
      <c r="H291" s="3">
        <f t="shared" ca="1" si="127"/>
        <v>9284</v>
      </c>
      <c r="I291" s="27">
        <f t="shared" ca="1" si="125"/>
        <v>2605</v>
      </c>
      <c r="J291">
        <f t="shared" ca="1" si="139"/>
        <v>1</v>
      </c>
    </row>
    <row r="292" spans="1:11" x14ac:dyDescent="0.3">
      <c r="A292">
        <v>1964</v>
      </c>
      <c r="B292" t="str">
        <f t="shared" si="123"/>
        <v>19643Spr</v>
      </c>
      <c r="C292" s="4">
        <v>3</v>
      </c>
      <c r="D292" s="4" t="s">
        <v>17</v>
      </c>
      <c r="E292" s="3">
        <f ca="1">Input!R297</f>
        <v>8590</v>
      </c>
      <c r="F292" s="3"/>
      <c r="G292" s="3">
        <f t="shared" ca="1" si="124"/>
        <v>8590</v>
      </c>
      <c r="H292" s="3">
        <f t="shared" ca="1" si="127"/>
        <v>8590</v>
      </c>
      <c r="I292" s="27">
        <f t="shared" ca="1" si="125"/>
        <v>8590</v>
      </c>
      <c r="J292">
        <f t="shared" ref="J292:J294" ca="1" si="140">IF(G292&gt;82000,"",1)</f>
        <v>1</v>
      </c>
      <c r="K292">
        <f t="shared" ref="K292:K294" ca="1" si="141">IF($G292&gt;116000,"",1)</f>
        <v>1</v>
      </c>
    </row>
    <row r="293" spans="1:11" x14ac:dyDescent="0.3">
      <c r="A293">
        <v>1964</v>
      </c>
      <c r="B293" t="str">
        <f t="shared" si="123"/>
        <v>19644Spr</v>
      </c>
      <c r="C293" s="4">
        <v>4</v>
      </c>
      <c r="D293" s="4" t="s">
        <v>17</v>
      </c>
      <c r="E293" s="3">
        <f ca="1">Input!R298</f>
        <v>4224</v>
      </c>
      <c r="F293" s="3"/>
      <c r="G293" s="3">
        <f t="shared" ca="1" si="124"/>
        <v>4224</v>
      </c>
      <c r="H293" s="3">
        <f t="shared" ca="1" si="127"/>
        <v>12814</v>
      </c>
      <c r="I293" s="27">
        <f t="shared" ca="1" si="125"/>
        <v>4224</v>
      </c>
      <c r="J293">
        <f t="shared" ca="1" si="140"/>
        <v>1</v>
      </c>
      <c r="K293">
        <f t="shared" ca="1" si="141"/>
        <v>1</v>
      </c>
    </row>
    <row r="294" spans="1:11" x14ac:dyDescent="0.3">
      <c r="A294">
        <v>1964</v>
      </c>
      <c r="B294" t="str">
        <f t="shared" si="123"/>
        <v>19645Spr</v>
      </c>
      <c r="C294" s="4">
        <v>5</v>
      </c>
      <c r="D294" s="4" t="s">
        <v>17</v>
      </c>
      <c r="E294" s="3">
        <f ca="1">Input!R299</f>
        <v>796</v>
      </c>
      <c r="F294" s="3"/>
      <c r="G294" s="3">
        <f t="shared" ca="1" si="124"/>
        <v>796</v>
      </c>
      <c r="H294" s="3">
        <f t="shared" ca="1" si="127"/>
        <v>13610</v>
      </c>
      <c r="I294" s="27">
        <f t="shared" ca="1" si="125"/>
        <v>796</v>
      </c>
      <c r="J294">
        <f t="shared" ca="1" si="140"/>
        <v>1</v>
      </c>
      <c r="K294">
        <f t="shared" ca="1" si="141"/>
        <v>1</v>
      </c>
    </row>
    <row r="295" spans="1:11" x14ac:dyDescent="0.3">
      <c r="A295">
        <v>1964</v>
      </c>
      <c r="B295" t="str">
        <f t="shared" si="123"/>
        <v>19646Sum</v>
      </c>
      <c r="C295" s="4">
        <v>6</v>
      </c>
      <c r="D295" s="4" t="s">
        <v>18</v>
      </c>
      <c r="E295" s="3">
        <f ca="1">Input!R300</f>
        <v>654</v>
      </c>
      <c r="F295" s="3"/>
      <c r="G295" s="3">
        <f t="shared" ca="1" si="124"/>
        <v>654</v>
      </c>
      <c r="H295" s="3">
        <f t="shared" ca="1" si="127"/>
        <v>654</v>
      </c>
      <c r="I295" s="27">
        <f t="shared" ca="1" si="125"/>
        <v>654</v>
      </c>
      <c r="J295">
        <f t="shared" ref="J295:J297" ca="1" si="142">IF(G295&gt;35000,"",1)</f>
        <v>1</v>
      </c>
    </row>
    <row r="296" spans="1:11" x14ac:dyDescent="0.3">
      <c r="A296">
        <v>1964</v>
      </c>
      <c r="B296" t="str">
        <f t="shared" si="123"/>
        <v>19647Sum</v>
      </c>
      <c r="C296" s="4">
        <v>7</v>
      </c>
      <c r="D296" s="4" t="s">
        <v>18</v>
      </c>
      <c r="E296" s="3">
        <f ca="1">Input!R301</f>
        <v>357</v>
      </c>
      <c r="F296" s="3"/>
      <c r="G296" s="3">
        <f t="shared" ca="1" si="124"/>
        <v>357</v>
      </c>
      <c r="H296" s="3">
        <f t="shared" ca="1" si="127"/>
        <v>1011</v>
      </c>
      <c r="I296" s="27">
        <f t="shared" ca="1" si="125"/>
        <v>357</v>
      </c>
      <c r="J296">
        <f t="shared" ca="1" si="142"/>
        <v>1</v>
      </c>
    </row>
    <row r="297" spans="1:11" x14ac:dyDescent="0.3">
      <c r="A297">
        <v>1964</v>
      </c>
      <c r="B297" t="str">
        <f t="shared" si="123"/>
        <v>19648Sum</v>
      </c>
      <c r="C297" s="4">
        <v>8</v>
      </c>
      <c r="D297" s="4" t="s">
        <v>18</v>
      </c>
      <c r="E297" s="3">
        <f ca="1">Input!R302</f>
        <v>363</v>
      </c>
      <c r="F297" s="3"/>
      <c r="G297" s="3">
        <f t="shared" ca="1" si="124"/>
        <v>363</v>
      </c>
      <c r="H297" s="3">
        <f t="shared" ca="1" si="127"/>
        <v>1374</v>
      </c>
      <c r="I297" s="27">
        <f t="shared" ca="1" si="125"/>
        <v>357</v>
      </c>
      <c r="J297">
        <f t="shared" ca="1" si="142"/>
        <v>1</v>
      </c>
    </row>
    <row r="298" spans="1:11" x14ac:dyDescent="0.3">
      <c r="A298">
        <v>1964</v>
      </c>
      <c r="B298" t="str">
        <f t="shared" si="123"/>
        <v>19649Fall</v>
      </c>
      <c r="C298" s="4">
        <v>9</v>
      </c>
      <c r="D298" s="4" t="s">
        <v>6</v>
      </c>
      <c r="E298" s="3">
        <f ca="1">Input!R303</f>
        <v>367</v>
      </c>
      <c r="F298" s="3"/>
      <c r="G298" s="3">
        <f t="shared" ca="1" si="124"/>
        <v>367</v>
      </c>
      <c r="H298" s="3">
        <f t="shared" ca="1" si="127"/>
        <v>367</v>
      </c>
      <c r="I298" s="27">
        <f t="shared" ca="1" si="125"/>
        <v>367</v>
      </c>
      <c r="J298">
        <f t="shared" ref="J298:J300" ca="1" si="143">IF(G298&gt;33500,"",1)</f>
        <v>1</v>
      </c>
    </row>
    <row r="299" spans="1:11" x14ac:dyDescent="0.3">
      <c r="A299">
        <v>1964</v>
      </c>
      <c r="B299" t="str">
        <f t="shared" si="123"/>
        <v>196410Fall</v>
      </c>
      <c r="C299" s="4">
        <v>10</v>
      </c>
      <c r="D299" s="4" t="s">
        <v>6</v>
      </c>
      <c r="E299" s="3">
        <f ca="1">Input!R304</f>
        <v>342</v>
      </c>
      <c r="F299" s="3"/>
      <c r="G299" s="3">
        <f t="shared" ca="1" si="124"/>
        <v>342</v>
      </c>
      <c r="H299" s="3">
        <f t="shared" ca="1" si="127"/>
        <v>709</v>
      </c>
      <c r="I299" s="27">
        <f t="shared" ca="1" si="125"/>
        <v>342</v>
      </c>
      <c r="J299">
        <f t="shared" ca="1" si="143"/>
        <v>1</v>
      </c>
    </row>
    <row r="300" spans="1:11" x14ac:dyDescent="0.3">
      <c r="A300">
        <v>1964</v>
      </c>
      <c r="B300" t="str">
        <f t="shared" si="123"/>
        <v>196411Fall</v>
      </c>
      <c r="C300" s="4">
        <v>11</v>
      </c>
      <c r="D300" s="4" t="s">
        <v>6</v>
      </c>
      <c r="E300" s="3">
        <f ca="1">Input!R305</f>
        <v>2429</v>
      </c>
      <c r="F300" s="3"/>
      <c r="G300" s="3">
        <f t="shared" ca="1" si="124"/>
        <v>2429</v>
      </c>
      <c r="H300" s="3">
        <f t="shared" ca="1" si="127"/>
        <v>3138</v>
      </c>
      <c r="I300" s="27">
        <f t="shared" ca="1" si="125"/>
        <v>342</v>
      </c>
      <c r="J300">
        <f t="shared" ca="1" si="143"/>
        <v>1</v>
      </c>
    </row>
    <row r="301" spans="1:11" x14ac:dyDescent="0.3">
      <c r="A301">
        <v>1964</v>
      </c>
      <c r="B301" t="str">
        <f t="shared" si="123"/>
        <v>196412Win</v>
      </c>
      <c r="C301" s="4">
        <v>12</v>
      </c>
      <c r="D301" s="4" t="s">
        <v>16</v>
      </c>
      <c r="E301" s="3">
        <f ca="1">Input!R306</f>
        <v>1937</v>
      </c>
      <c r="F301" s="3"/>
      <c r="G301" s="3">
        <f t="shared" ca="1" si="124"/>
        <v>1937</v>
      </c>
      <c r="H301" s="3">
        <f t="shared" ca="1" si="127"/>
        <v>1937</v>
      </c>
      <c r="I301" s="27">
        <f t="shared" ca="1" si="125"/>
        <v>1937</v>
      </c>
      <c r="J301">
        <f t="shared" ref="J301:J303" ca="1" si="144">IF(G301&gt;43500,"",1)</f>
        <v>1</v>
      </c>
    </row>
    <row r="302" spans="1:11" x14ac:dyDescent="0.3">
      <c r="A302">
        <v>1965</v>
      </c>
      <c r="B302" t="str">
        <f t="shared" si="123"/>
        <v>19651Win</v>
      </c>
      <c r="C302" s="4">
        <v>1</v>
      </c>
      <c r="D302" s="4" t="s">
        <v>16</v>
      </c>
      <c r="E302" s="3">
        <f ca="1">Input!R307</f>
        <v>6539</v>
      </c>
      <c r="F302" s="3"/>
      <c r="G302" s="3">
        <f t="shared" ca="1" si="124"/>
        <v>6539</v>
      </c>
      <c r="H302" s="3">
        <f t="shared" ca="1" si="127"/>
        <v>8476</v>
      </c>
      <c r="I302" s="27">
        <f t="shared" ca="1" si="125"/>
        <v>1937</v>
      </c>
      <c r="J302">
        <f t="shared" ca="1" si="144"/>
        <v>1</v>
      </c>
    </row>
    <row r="303" spans="1:11" x14ac:dyDescent="0.3">
      <c r="A303">
        <v>1965</v>
      </c>
      <c r="B303" t="str">
        <f t="shared" si="123"/>
        <v>19652Win</v>
      </c>
      <c r="C303" s="4">
        <v>2</v>
      </c>
      <c r="D303" s="4" t="s">
        <v>16</v>
      </c>
      <c r="E303" s="3">
        <f ca="1">Input!R308</f>
        <v>12530</v>
      </c>
      <c r="F303" s="3"/>
      <c r="G303" s="3">
        <f t="shared" ca="1" si="124"/>
        <v>12530</v>
      </c>
      <c r="H303" s="3">
        <f t="shared" ca="1" si="127"/>
        <v>21006</v>
      </c>
      <c r="I303" s="27">
        <f t="shared" ca="1" si="125"/>
        <v>1937</v>
      </c>
      <c r="J303">
        <f t="shared" ca="1" si="144"/>
        <v>1</v>
      </c>
    </row>
    <row r="304" spans="1:11" x14ac:dyDescent="0.3">
      <c r="A304">
        <v>1965</v>
      </c>
      <c r="B304" t="str">
        <f t="shared" si="123"/>
        <v>19653Spr</v>
      </c>
      <c r="C304" s="4">
        <v>3</v>
      </c>
      <c r="D304" s="4" t="s">
        <v>17</v>
      </c>
      <c r="E304" s="3">
        <f ca="1">Input!R309</f>
        <v>637</v>
      </c>
      <c r="F304" s="3"/>
      <c r="G304" s="3">
        <f t="shared" ca="1" si="124"/>
        <v>637</v>
      </c>
      <c r="H304" s="3">
        <f t="shared" ca="1" si="127"/>
        <v>637</v>
      </c>
      <c r="I304" s="27">
        <f t="shared" ca="1" si="125"/>
        <v>637</v>
      </c>
      <c r="J304">
        <f t="shared" ref="J304:J306" ca="1" si="145">IF(G304&gt;82000,"",1)</f>
        <v>1</v>
      </c>
      <c r="K304">
        <f t="shared" ref="K304:K306" ca="1" si="146">IF($G304&gt;116000,"",1)</f>
        <v>1</v>
      </c>
    </row>
    <row r="305" spans="1:11" x14ac:dyDescent="0.3">
      <c r="A305">
        <v>1965</v>
      </c>
      <c r="B305" t="str">
        <f t="shared" si="123"/>
        <v>19654Spr</v>
      </c>
      <c r="C305" s="4">
        <v>4</v>
      </c>
      <c r="D305" s="4" t="s">
        <v>17</v>
      </c>
      <c r="E305" s="3">
        <f ca="1">Input!R310</f>
        <v>515</v>
      </c>
      <c r="F305" s="3"/>
      <c r="G305" s="3">
        <f t="shared" ca="1" si="124"/>
        <v>515</v>
      </c>
      <c r="H305" s="3">
        <f t="shared" ca="1" si="127"/>
        <v>1152</v>
      </c>
      <c r="I305" s="27">
        <f t="shared" ca="1" si="125"/>
        <v>515</v>
      </c>
      <c r="J305">
        <f t="shared" ca="1" si="145"/>
        <v>1</v>
      </c>
      <c r="K305">
        <f t="shared" ca="1" si="146"/>
        <v>1</v>
      </c>
    </row>
    <row r="306" spans="1:11" x14ac:dyDescent="0.3">
      <c r="A306">
        <v>1965</v>
      </c>
      <c r="B306" t="str">
        <f t="shared" si="123"/>
        <v>19655Spr</v>
      </c>
      <c r="C306" s="4">
        <v>5</v>
      </c>
      <c r="D306" s="4" t="s">
        <v>17</v>
      </c>
      <c r="E306" s="3">
        <f ca="1">Input!R311</f>
        <v>321324</v>
      </c>
      <c r="F306" s="3"/>
      <c r="G306" s="3">
        <f t="shared" ca="1" si="124"/>
        <v>321324</v>
      </c>
      <c r="H306" s="3">
        <f t="shared" ca="1" si="127"/>
        <v>322476</v>
      </c>
      <c r="I306" s="27">
        <f t="shared" ca="1" si="125"/>
        <v>515</v>
      </c>
      <c r="J306" t="str">
        <f t="shared" ca="1" si="145"/>
        <v/>
      </c>
      <c r="K306" t="str">
        <f t="shared" ca="1" si="146"/>
        <v/>
      </c>
    </row>
    <row r="307" spans="1:11" x14ac:dyDescent="0.3">
      <c r="A307">
        <v>1965</v>
      </c>
      <c r="B307" t="str">
        <f t="shared" si="123"/>
        <v>19656Sum</v>
      </c>
      <c r="C307" s="4">
        <v>6</v>
      </c>
      <c r="D307" s="4" t="s">
        <v>18</v>
      </c>
      <c r="E307" s="3">
        <f ca="1">Input!R312</f>
        <v>426582</v>
      </c>
      <c r="F307" s="3"/>
      <c r="G307" s="3">
        <f t="shared" ca="1" si="124"/>
        <v>426582</v>
      </c>
      <c r="H307" s="3">
        <f t="shared" ca="1" si="127"/>
        <v>426582</v>
      </c>
      <c r="I307" s="27">
        <f t="shared" ca="1" si="125"/>
        <v>426582</v>
      </c>
      <c r="J307" t="str">
        <f t="shared" ref="J307:J309" ca="1" si="147">IF(G307&gt;35000,"",1)</f>
        <v/>
      </c>
    </row>
    <row r="308" spans="1:11" x14ac:dyDescent="0.3">
      <c r="A308">
        <v>1965</v>
      </c>
      <c r="B308" t="str">
        <f t="shared" si="123"/>
        <v>19657Sum</v>
      </c>
      <c r="C308" s="4">
        <v>7</v>
      </c>
      <c r="D308" s="4" t="s">
        <v>18</v>
      </c>
      <c r="E308" s="3">
        <f ca="1">Input!R313</f>
        <v>369</v>
      </c>
      <c r="F308" s="3"/>
      <c r="G308" s="3">
        <f t="shared" ca="1" si="124"/>
        <v>369</v>
      </c>
      <c r="H308" s="3">
        <f t="shared" ca="1" si="127"/>
        <v>426951</v>
      </c>
      <c r="I308" s="27">
        <f t="shared" ca="1" si="125"/>
        <v>369</v>
      </c>
      <c r="J308">
        <f t="shared" ca="1" si="147"/>
        <v>1</v>
      </c>
    </row>
    <row r="309" spans="1:11" x14ac:dyDescent="0.3">
      <c r="A309">
        <v>1965</v>
      </c>
      <c r="B309" t="str">
        <f t="shared" si="123"/>
        <v>19658Sum</v>
      </c>
      <c r="C309" s="4">
        <v>8</v>
      </c>
      <c r="D309" s="4" t="s">
        <v>18</v>
      </c>
      <c r="E309" s="3">
        <f ca="1">Input!R314</f>
        <v>365</v>
      </c>
      <c r="F309" s="3"/>
      <c r="G309" s="3">
        <f t="shared" ca="1" si="124"/>
        <v>365</v>
      </c>
      <c r="H309" s="3">
        <f t="shared" ca="1" si="127"/>
        <v>427316</v>
      </c>
      <c r="I309" s="27">
        <f t="shared" ca="1" si="125"/>
        <v>365</v>
      </c>
      <c r="J309">
        <f t="shared" ca="1" si="147"/>
        <v>1</v>
      </c>
    </row>
    <row r="310" spans="1:11" x14ac:dyDescent="0.3">
      <c r="A310">
        <v>1965</v>
      </c>
      <c r="B310" t="str">
        <f t="shared" si="123"/>
        <v>19659Fall</v>
      </c>
      <c r="C310" s="4">
        <v>9</v>
      </c>
      <c r="D310" s="4" t="s">
        <v>6</v>
      </c>
      <c r="E310" s="3">
        <f ca="1">Input!R315</f>
        <v>325</v>
      </c>
      <c r="F310" s="3"/>
      <c r="G310" s="3">
        <f t="shared" ca="1" si="124"/>
        <v>325</v>
      </c>
      <c r="H310" s="3">
        <f t="shared" ca="1" si="127"/>
        <v>325</v>
      </c>
      <c r="I310" s="27">
        <f t="shared" ca="1" si="125"/>
        <v>325</v>
      </c>
      <c r="J310">
        <f t="shared" ref="J310:J312" ca="1" si="148">IF(G310&gt;33500,"",1)</f>
        <v>1</v>
      </c>
    </row>
    <row r="311" spans="1:11" x14ac:dyDescent="0.3">
      <c r="A311">
        <v>1965</v>
      </c>
      <c r="B311" t="str">
        <f t="shared" si="123"/>
        <v>196510Fall</v>
      </c>
      <c r="C311" s="4">
        <v>10</v>
      </c>
      <c r="D311" s="4" t="s">
        <v>6</v>
      </c>
      <c r="E311" s="3">
        <f ca="1">Input!R316</f>
        <v>316</v>
      </c>
      <c r="F311" s="3"/>
      <c r="G311" s="3">
        <f t="shared" ca="1" si="124"/>
        <v>316</v>
      </c>
      <c r="H311" s="3">
        <f t="shared" ca="1" si="127"/>
        <v>641</v>
      </c>
      <c r="I311" s="27">
        <f t="shared" ca="1" si="125"/>
        <v>316</v>
      </c>
      <c r="J311">
        <f t="shared" ca="1" si="148"/>
        <v>1</v>
      </c>
    </row>
    <row r="312" spans="1:11" x14ac:dyDescent="0.3">
      <c r="A312">
        <v>1965</v>
      </c>
      <c r="B312" t="str">
        <f t="shared" si="123"/>
        <v>196511Fall</v>
      </c>
      <c r="C312" s="4">
        <v>11</v>
      </c>
      <c r="D312" s="4" t="s">
        <v>6</v>
      </c>
      <c r="E312" s="3">
        <f ca="1">Input!R317</f>
        <v>740</v>
      </c>
      <c r="F312" s="3"/>
      <c r="G312" s="3">
        <f t="shared" ca="1" si="124"/>
        <v>740</v>
      </c>
      <c r="H312" s="3">
        <f t="shared" ca="1" si="127"/>
        <v>1381</v>
      </c>
      <c r="I312" s="27">
        <f t="shared" ca="1" si="125"/>
        <v>316</v>
      </c>
      <c r="J312">
        <f t="shared" ca="1" si="148"/>
        <v>1</v>
      </c>
    </row>
    <row r="313" spans="1:11" x14ac:dyDescent="0.3">
      <c r="A313">
        <v>1965</v>
      </c>
      <c r="B313" t="str">
        <f t="shared" si="123"/>
        <v>196512Win</v>
      </c>
      <c r="C313" s="4">
        <v>12</v>
      </c>
      <c r="D313" s="4" t="s">
        <v>16</v>
      </c>
      <c r="E313" s="3">
        <f ca="1">Input!R318</f>
        <v>5770</v>
      </c>
      <c r="F313" s="3"/>
      <c r="G313" s="3">
        <f t="shared" ca="1" si="124"/>
        <v>5770</v>
      </c>
      <c r="H313" s="3">
        <f t="shared" ca="1" si="127"/>
        <v>5770</v>
      </c>
      <c r="I313" s="27">
        <f t="shared" ca="1" si="125"/>
        <v>5770</v>
      </c>
      <c r="J313">
        <f t="shared" ref="J313:J315" ca="1" si="149">IF(G313&gt;43500,"",1)</f>
        <v>1</v>
      </c>
    </row>
    <row r="314" spans="1:11" x14ac:dyDescent="0.3">
      <c r="A314">
        <v>1966</v>
      </c>
      <c r="B314" t="str">
        <f t="shared" si="123"/>
        <v>19661Win</v>
      </c>
      <c r="C314" s="4">
        <v>1</v>
      </c>
      <c r="D314" s="4" t="s">
        <v>16</v>
      </c>
      <c r="E314" s="3">
        <f ca="1">Input!R319</f>
        <v>4946</v>
      </c>
      <c r="F314" s="3"/>
      <c r="G314" s="3">
        <f t="shared" ca="1" si="124"/>
        <v>4946</v>
      </c>
      <c r="H314" s="3">
        <f t="shared" ca="1" si="127"/>
        <v>10716</v>
      </c>
      <c r="I314" s="27">
        <f t="shared" ca="1" si="125"/>
        <v>4946</v>
      </c>
      <c r="J314">
        <f t="shared" ca="1" si="149"/>
        <v>1</v>
      </c>
    </row>
    <row r="315" spans="1:11" x14ac:dyDescent="0.3">
      <c r="A315">
        <v>1966</v>
      </c>
      <c r="B315" t="str">
        <f t="shared" si="123"/>
        <v>19662Win</v>
      </c>
      <c r="C315" s="4">
        <v>2</v>
      </c>
      <c r="D315" s="4" t="s">
        <v>16</v>
      </c>
      <c r="E315" s="3">
        <f ca="1">Input!R320</f>
        <v>115032</v>
      </c>
      <c r="F315" s="3"/>
      <c r="G315" s="3">
        <f t="shared" ca="1" si="124"/>
        <v>115032</v>
      </c>
      <c r="H315" s="3">
        <f t="shared" ca="1" si="127"/>
        <v>125748</v>
      </c>
      <c r="I315" s="27">
        <f t="shared" ca="1" si="125"/>
        <v>4946</v>
      </c>
      <c r="J315" t="str">
        <f t="shared" ca="1" si="149"/>
        <v/>
      </c>
    </row>
    <row r="316" spans="1:11" x14ac:dyDescent="0.3">
      <c r="A316">
        <v>1966</v>
      </c>
      <c r="B316" t="str">
        <f t="shared" si="123"/>
        <v>19663Spr</v>
      </c>
      <c r="C316" s="4">
        <v>3</v>
      </c>
      <c r="D316" s="4" t="s">
        <v>17</v>
      </c>
      <c r="E316" s="3">
        <f ca="1">Input!R321</f>
        <v>33310</v>
      </c>
      <c r="F316" s="3"/>
      <c r="G316" s="3">
        <f t="shared" ca="1" si="124"/>
        <v>33310</v>
      </c>
      <c r="H316" s="3">
        <f t="shared" ca="1" si="127"/>
        <v>33310</v>
      </c>
      <c r="I316" s="27">
        <f t="shared" ca="1" si="125"/>
        <v>33310</v>
      </c>
      <c r="J316">
        <f t="shared" ref="J316:J318" ca="1" si="150">IF(G316&gt;82000,"",1)</f>
        <v>1</v>
      </c>
      <c r="K316">
        <f t="shared" ref="K316:K318" ca="1" si="151">IF($G316&gt;116000,"",1)</f>
        <v>1</v>
      </c>
    </row>
    <row r="317" spans="1:11" x14ac:dyDescent="0.3">
      <c r="A317">
        <v>1966</v>
      </c>
      <c r="B317" t="str">
        <f t="shared" si="123"/>
        <v>19664Spr</v>
      </c>
      <c r="C317" s="4">
        <v>4</v>
      </c>
      <c r="D317" s="4" t="s">
        <v>17</v>
      </c>
      <c r="E317" s="3">
        <f ca="1">Input!R322</f>
        <v>276308</v>
      </c>
      <c r="F317" s="3"/>
      <c r="G317" s="3">
        <f t="shared" ca="1" si="124"/>
        <v>276308</v>
      </c>
      <c r="H317" s="3">
        <f t="shared" ca="1" si="127"/>
        <v>309618</v>
      </c>
      <c r="I317" s="27">
        <f t="shared" ca="1" si="125"/>
        <v>33310</v>
      </c>
      <c r="J317" t="str">
        <f t="shared" ca="1" si="150"/>
        <v/>
      </c>
      <c r="K317" t="str">
        <f t="shared" ca="1" si="151"/>
        <v/>
      </c>
    </row>
    <row r="318" spans="1:11" x14ac:dyDescent="0.3">
      <c r="A318">
        <v>1966</v>
      </c>
      <c r="B318" t="str">
        <f t="shared" si="123"/>
        <v>19665Spr</v>
      </c>
      <c r="C318" s="4">
        <v>5</v>
      </c>
      <c r="D318" s="4" t="s">
        <v>17</v>
      </c>
      <c r="E318" s="3">
        <f ca="1">Input!R323</f>
        <v>2427107</v>
      </c>
      <c r="F318" s="3"/>
      <c r="G318" s="3">
        <f t="shared" ca="1" si="124"/>
        <v>2427107</v>
      </c>
      <c r="H318" s="3">
        <f t="shared" ca="1" si="127"/>
        <v>2736725</v>
      </c>
      <c r="I318" s="27">
        <f t="shared" ca="1" si="125"/>
        <v>33310</v>
      </c>
      <c r="J318" t="str">
        <f t="shared" ca="1" si="150"/>
        <v/>
      </c>
      <c r="K318" t="str">
        <f t="shared" ca="1" si="151"/>
        <v/>
      </c>
    </row>
    <row r="319" spans="1:11" x14ac:dyDescent="0.3">
      <c r="A319">
        <v>1966</v>
      </c>
      <c r="B319" t="str">
        <f t="shared" si="123"/>
        <v>19666Sum</v>
      </c>
      <c r="C319" s="4">
        <v>6</v>
      </c>
      <c r="D319" s="4" t="s">
        <v>18</v>
      </c>
      <c r="E319" s="3">
        <f ca="1">Input!R324</f>
        <v>50977</v>
      </c>
      <c r="F319" s="3"/>
      <c r="G319" s="3">
        <f t="shared" ca="1" si="124"/>
        <v>50977</v>
      </c>
      <c r="H319" s="3">
        <f t="shared" ca="1" si="127"/>
        <v>50977</v>
      </c>
      <c r="I319" s="27">
        <f t="shared" ca="1" si="125"/>
        <v>50977</v>
      </c>
      <c r="J319" t="str">
        <f t="shared" ref="J319:J321" ca="1" si="152">IF(G319&gt;35000,"",1)</f>
        <v/>
      </c>
    </row>
    <row r="320" spans="1:11" x14ac:dyDescent="0.3">
      <c r="A320">
        <v>1966</v>
      </c>
      <c r="B320" t="str">
        <f t="shared" si="123"/>
        <v>19667Sum</v>
      </c>
      <c r="C320" s="4">
        <v>7</v>
      </c>
      <c r="D320" s="4" t="s">
        <v>18</v>
      </c>
      <c r="E320" s="3">
        <f ca="1">Input!R325</f>
        <v>373</v>
      </c>
      <c r="F320" s="3"/>
      <c r="G320" s="3">
        <f t="shared" ca="1" si="124"/>
        <v>373</v>
      </c>
      <c r="H320" s="3">
        <f t="shared" ca="1" si="127"/>
        <v>51350</v>
      </c>
      <c r="I320" s="27">
        <f t="shared" ca="1" si="125"/>
        <v>373</v>
      </c>
      <c r="J320">
        <f t="shared" ca="1" si="152"/>
        <v>1</v>
      </c>
    </row>
    <row r="321" spans="1:11" x14ac:dyDescent="0.3">
      <c r="A321">
        <v>1966</v>
      </c>
      <c r="B321" t="str">
        <f t="shared" si="123"/>
        <v>19668Sum</v>
      </c>
      <c r="C321" s="4">
        <v>8</v>
      </c>
      <c r="D321" s="4" t="s">
        <v>18</v>
      </c>
      <c r="E321" s="3">
        <f ca="1">Input!R326</f>
        <v>495</v>
      </c>
      <c r="F321" s="3"/>
      <c r="G321" s="3">
        <f t="shared" ca="1" si="124"/>
        <v>495</v>
      </c>
      <c r="H321" s="3">
        <f t="shared" ca="1" si="127"/>
        <v>51845</v>
      </c>
      <c r="I321" s="27">
        <f t="shared" ca="1" si="125"/>
        <v>373</v>
      </c>
      <c r="J321">
        <f t="shared" ca="1" si="152"/>
        <v>1</v>
      </c>
    </row>
    <row r="322" spans="1:11" x14ac:dyDescent="0.3">
      <c r="A322">
        <v>1966</v>
      </c>
      <c r="B322" t="str">
        <f t="shared" si="123"/>
        <v>19669Fall</v>
      </c>
      <c r="C322" s="4">
        <v>9</v>
      </c>
      <c r="D322" s="4" t="s">
        <v>6</v>
      </c>
      <c r="E322" s="3">
        <f ca="1">Input!R327</f>
        <v>478</v>
      </c>
      <c r="F322" s="3"/>
      <c r="G322" s="3">
        <f t="shared" ca="1" si="124"/>
        <v>478</v>
      </c>
      <c r="H322" s="3">
        <f t="shared" ca="1" si="127"/>
        <v>478</v>
      </c>
      <c r="I322" s="27">
        <f t="shared" ca="1" si="125"/>
        <v>478</v>
      </c>
      <c r="J322">
        <f t="shared" ref="J322:J324" ca="1" si="153">IF(G322&gt;33500,"",1)</f>
        <v>1</v>
      </c>
    </row>
    <row r="323" spans="1:11" x14ac:dyDescent="0.3">
      <c r="A323">
        <v>1966</v>
      </c>
      <c r="B323" t="str">
        <f t="shared" ref="B323:B386" si="154">CONCATENATE(A323,C323,D323)</f>
        <v>196610Fall</v>
      </c>
      <c r="C323" s="4">
        <v>10</v>
      </c>
      <c r="D323" s="4" t="s">
        <v>6</v>
      </c>
      <c r="E323" s="3">
        <f ca="1">Input!R328</f>
        <v>468</v>
      </c>
      <c r="F323" s="3"/>
      <c r="G323" s="3">
        <f t="shared" ref="G323:G386" ca="1" si="155">E323</f>
        <v>468</v>
      </c>
      <c r="H323" s="3">
        <f t="shared" ca="1" si="127"/>
        <v>946</v>
      </c>
      <c r="I323" s="27">
        <f t="shared" ref="I323:I386" ca="1" si="156">IF(D323=D322,MIN(I322,G323),G323)</f>
        <v>468</v>
      </c>
      <c r="J323">
        <f t="shared" ca="1" si="153"/>
        <v>1</v>
      </c>
    </row>
    <row r="324" spans="1:11" x14ac:dyDescent="0.3">
      <c r="A324">
        <v>1966</v>
      </c>
      <c r="B324" t="str">
        <f t="shared" si="154"/>
        <v>196611Fall</v>
      </c>
      <c r="C324" s="4">
        <v>11</v>
      </c>
      <c r="D324" s="4" t="s">
        <v>6</v>
      </c>
      <c r="E324" s="3">
        <f ca="1">Input!R329</f>
        <v>262</v>
      </c>
      <c r="F324" s="3"/>
      <c r="G324" s="3">
        <f t="shared" ca="1" si="155"/>
        <v>262</v>
      </c>
      <c r="H324" s="3">
        <f t="shared" ref="H324:H387" ca="1" si="157">IF(D324=D323,G324+H323,G324)</f>
        <v>1208</v>
      </c>
      <c r="I324" s="27">
        <f t="shared" ca="1" si="156"/>
        <v>262</v>
      </c>
      <c r="J324">
        <f t="shared" ca="1" si="153"/>
        <v>1</v>
      </c>
    </row>
    <row r="325" spans="1:11" x14ac:dyDescent="0.3">
      <c r="A325">
        <v>1966</v>
      </c>
      <c r="B325" t="str">
        <f t="shared" si="154"/>
        <v>196612Win</v>
      </c>
      <c r="C325" s="4">
        <v>12</v>
      </c>
      <c r="D325" s="4" t="s">
        <v>16</v>
      </c>
      <c r="E325" s="3">
        <f ca="1">Input!R330</f>
        <v>298</v>
      </c>
      <c r="F325" s="3"/>
      <c r="G325" s="3">
        <f t="shared" ca="1" si="155"/>
        <v>298</v>
      </c>
      <c r="H325" s="3">
        <f t="shared" ca="1" si="157"/>
        <v>298</v>
      </c>
      <c r="I325" s="27">
        <f t="shared" ca="1" si="156"/>
        <v>298</v>
      </c>
      <c r="J325">
        <f t="shared" ref="J325:J327" ca="1" si="158">IF(G325&gt;43500,"",1)</f>
        <v>1</v>
      </c>
    </row>
    <row r="326" spans="1:11" x14ac:dyDescent="0.3">
      <c r="A326">
        <v>1967</v>
      </c>
      <c r="B326" t="str">
        <f t="shared" si="154"/>
        <v>19671Win</v>
      </c>
      <c r="C326" s="4">
        <v>1</v>
      </c>
      <c r="D326" s="4" t="s">
        <v>16</v>
      </c>
      <c r="E326" s="3">
        <f ca="1">Input!R331</f>
        <v>342</v>
      </c>
      <c r="F326" s="3"/>
      <c r="G326" s="3">
        <f t="shared" ca="1" si="155"/>
        <v>342</v>
      </c>
      <c r="H326" s="3">
        <f t="shared" ca="1" si="157"/>
        <v>640</v>
      </c>
      <c r="I326" s="27">
        <f t="shared" ca="1" si="156"/>
        <v>298</v>
      </c>
      <c r="J326">
        <f t="shared" ca="1" si="158"/>
        <v>1</v>
      </c>
    </row>
    <row r="327" spans="1:11" x14ac:dyDescent="0.3">
      <c r="A327">
        <v>1967</v>
      </c>
      <c r="B327" t="str">
        <f t="shared" si="154"/>
        <v>19672Win</v>
      </c>
      <c r="C327" s="4">
        <v>2</v>
      </c>
      <c r="D327" s="4" t="s">
        <v>16</v>
      </c>
      <c r="E327" s="3">
        <f ca="1">Input!R332</f>
        <v>315</v>
      </c>
      <c r="F327" s="3"/>
      <c r="G327" s="3">
        <f t="shared" ca="1" si="155"/>
        <v>315</v>
      </c>
      <c r="H327" s="3">
        <f t="shared" ca="1" si="157"/>
        <v>955</v>
      </c>
      <c r="I327" s="27">
        <f t="shared" ca="1" si="156"/>
        <v>298</v>
      </c>
      <c r="J327">
        <f t="shared" ca="1" si="158"/>
        <v>1</v>
      </c>
    </row>
    <row r="328" spans="1:11" x14ac:dyDescent="0.3">
      <c r="A328">
        <v>1967</v>
      </c>
      <c r="B328" t="str">
        <f t="shared" si="154"/>
        <v>19673Spr</v>
      </c>
      <c r="C328" s="4">
        <v>3</v>
      </c>
      <c r="D328" s="4" t="s">
        <v>17</v>
      </c>
      <c r="E328" s="3">
        <f ca="1">Input!R333</f>
        <v>318</v>
      </c>
      <c r="F328" s="3"/>
      <c r="G328" s="3">
        <f t="shared" ca="1" si="155"/>
        <v>318</v>
      </c>
      <c r="H328" s="3">
        <f t="shared" ca="1" si="157"/>
        <v>318</v>
      </c>
      <c r="I328" s="27">
        <f t="shared" ca="1" si="156"/>
        <v>318</v>
      </c>
      <c r="J328">
        <f t="shared" ref="J328:J330" ca="1" si="159">IF(G328&gt;82000,"",1)</f>
        <v>1</v>
      </c>
      <c r="K328">
        <f t="shared" ref="K328:K330" ca="1" si="160">IF($G328&gt;116000,"",1)</f>
        <v>1</v>
      </c>
    </row>
    <row r="329" spans="1:11" x14ac:dyDescent="0.3">
      <c r="A329">
        <v>1967</v>
      </c>
      <c r="B329" t="str">
        <f t="shared" si="154"/>
        <v>19674Spr</v>
      </c>
      <c r="C329" s="4">
        <v>4</v>
      </c>
      <c r="D329" s="4" t="s">
        <v>17</v>
      </c>
      <c r="E329" s="3">
        <f ca="1">Input!R334</f>
        <v>591</v>
      </c>
      <c r="F329" s="3"/>
      <c r="G329" s="3">
        <f t="shared" ca="1" si="155"/>
        <v>591</v>
      </c>
      <c r="H329" s="3">
        <f t="shared" ca="1" si="157"/>
        <v>909</v>
      </c>
      <c r="I329" s="27">
        <f t="shared" ca="1" si="156"/>
        <v>318</v>
      </c>
      <c r="J329">
        <f t="shared" ca="1" si="159"/>
        <v>1</v>
      </c>
      <c r="K329">
        <f t="shared" ca="1" si="160"/>
        <v>1</v>
      </c>
    </row>
    <row r="330" spans="1:11" x14ac:dyDescent="0.3">
      <c r="A330">
        <v>1967</v>
      </c>
      <c r="B330" t="str">
        <f t="shared" si="154"/>
        <v>19675Spr</v>
      </c>
      <c r="C330" s="4">
        <v>5</v>
      </c>
      <c r="D330" s="4" t="s">
        <v>17</v>
      </c>
      <c r="E330" s="3">
        <f ca="1">Input!R335</f>
        <v>5396</v>
      </c>
      <c r="F330" s="3"/>
      <c r="G330" s="3">
        <f t="shared" ca="1" si="155"/>
        <v>5396</v>
      </c>
      <c r="H330" s="3">
        <f t="shared" ca="1" si="157"/>
        <v>6305</v>
      </c>
      <c r="I330" s="27">
        <f t="shared" ca="1" si="156"/>
        <v>318</v>
      </c>
      <c r="J330">
        <f t="shared" ca="1" si="159"/>
        <v>1</v>
      </c>
      <c r="K330">
        <f t="shared" ca="1" si="160"/>
        <v>1</v>
      </c>
    </row>
    <row r="331" spans="1:11" x14ac:dyDescent="0.3">
      <c r="A331">
        <v>1967</v>
      </c>
      <c r="B331" t="str">
        <f t="shared" si="154"/>
        <v>19676Sum</v>
      </c>
      <c r="C331" s="4">
        <v>6</v>
      </c>
      <c r="D331" s="4" t="s">
        <v>18</v>
      </c>
      <c r="E331" s="3">
        <f ca="1">Input!R336</f>
        <v>9603</v>
      </c>
      <c r="F331" s="3"/>
      <c r="G331" s="3">
        <f t="shared" ca="1" si="155"/>
        <v>9603</v>
      </c>
      <c r="H331" s="3">
        <f t="shared" ca="1" si="157"/>
        <v>9603</v>
      </c>
      <c r="I331" s="27">
        <f t="shared" ca="1" si="156"/>
        <v>9603</v>
      </c>
      <c r="J331">
        <f t="shared" ref="J331:J333" ca="1" si="161">IF(G331&gt;35000,"",1)</f>
        <v>1</v>
      </c>
    </row>
    <row r="332" spans="1:11" x14ac:dyDescent="0.3">
      <c r="A332">
        <v>1967</v>
      </c>
      <c r="B332" t="str">
        <f t="shared" si="154"/>
        <v>19677Sum</v>
      </c>
      <c r="C332" s="4">
        <v>7</v>
      </c>
      <c r="D332" s="4" t="s">
        <v>18</v>
      </c>
      <c r="E332" s="3">
        <f ca="1">Input!R337</f>
        <v>351</v>
      </c>
      <c r="F332" s="3"/>
      <c r="G332" s="3">
        <f t="shared" ca="1" si="155"/>
        <v>351</v>
      </c>
      <c r="H332" s="3">
        <f t="shared" ca="1" si="157"/>
        <v>9954</v>
      </c>
      <c r="I332" s="27">
        <f t="shared" ca="1" si="156"/>
        <v>351</v>
      </c>
      <c r="J332">
        <f t="shared" ca="1" si="161"/>
        <v>1</v>
      </c>
    </row>
    <row r="333" spans="1:11" x14ac:dyDescent="0.3">
      <c r="A333">
        <v>1967</v>
      </c>
      <c r="B333" t="str">
        <f t="shared" si="154"/>
        <v>19678Sum</v>
      </c>
      <c r="C333" s="4">
        <v>8</v>
      </c>
      <c r="D333" s="4" t="s">
        <v>18</v>
      </c>
      <c r="E333" s="3">
        <f ca="1">Input!R338</f>
        <v>351</v>
      </c>
      <c r="F333" s="3"/>
      <c r="G333" s="3">
        <f t="shared" ca="1" si="155"/>
        <v>351</v>
      </c>
      <c r="H333" s="3">
        <f t="shared" ca="1" si="157"/>
        <v>10305</v>
      </c>
      <c r="I333" s="27">
        <f t="shared" ca="1" si="156"/>
        <v>351</v>
      </c>
      <c r="J333">
        <f t="shared" ca="1" si="161"/>
        <v>1</v>
      </c>
    </row>
    <row r="334" spans="1:11" x14ac:dyDescent="0.3">
      <c r="A334">
        <v>1967</v>
      </c>
      <c r="B334" t="str">
        <f t="shared" si="154"/>
        <v>19679Fall</v>
      </c>
      <c r="C334" s="4">
        <v>9</v>
      </c>
      <c r="D334" s="4" t="s">
        <v>6</v>
      </c>
      <c r="E334" s="3">
        <f ca="1">Input!R339</f>
        <v>695</v>
      </c>
      <c r="F334" s="3"/>
      <c r="G334" s="3">
        <f t="shared" ca="1" si="155"/>
        <v>695</v>
      </c>
      <c r="H334" s="3">
        <f t="shared" ca="1" si="157"/>
        <v>695</v>
      </c>
      <c r="I334" s="27">
        <f t="shared" ca="1" si="156"/>
        <v>695</v>
      </c>
      <c r="J334">
        <f t="shared" ref="J334:J336" ca="1" si="162">IF(G334&gt;33500,"",1)</f>
        <v>1</v>
      </c>
    </row>
    <row r="335" spans="1:11" x14ac:dyDescent="0.3">
      <c r="A335">
        <v>1967</v>
      </c>
      <c r="B335" t="str">
        <f t="shared" si="154"/>
        <v>196710Fall</v>
      </c>
      <c r="C335" s="4">
        <v>10</v>
      </c>
      <c r="D335" s="4" t="s">
        <v>6</v>
      </c>
      <c r="E335" s="3">
        <f ca="1">Input!R340</f>
        <v>333</v>
      </c>
      <c r="F335" s="3"/>
      <c r="G335" s="3">
        <f t="shared" ca="1" si="155"/>
        <v>333</v>
      </c>
      <c r="H335" s="3">
        <f t="shared" ca="1" si="157"/>
        <v>1028</v>
      </c>
      <c r="I335" s="27">
        <f t="shared" ca="1" si="156"/>
        <v>333</v>
      </c>
      <c r="J335">
        <f t="shared" ca="1" si="162"/>
        <v>1</v>
      </c>
    </row>
    <row r="336" spans="1:11" x14ac:dyDescent="0.3">
      <c r="A336">
        <v>1967</v>
      </c>
      <c r="B336" t="str">
        <f t="shared" si="154"/>
        <v>196711Fall</v>
      </c>
      <c r="C336" s="4">
        <v>11</v>
      </c>
      <c r="D336" s="4" t="s">
        <v>6</v>
      </c>
      <c r="E336" s="3">
        <f ca="1">Input!R341</f>
        <v>251</v>
      </c>
      <c r="F336" s="3"/>
      <c r="G336" s="3">
        <f t="shared" ca="1" si="155"/>
        <v>251</v>
      </c>
      <c r="H336" s="3">
        <f t="shared" ca="1" si="157"/>
        <v>1279</v>
      </c>
      <c r="I336" s="27">
        <f t="shared" ca="1" si="156"/>
        <v>251</v>
      </c>
      <c r="J336">
        <f t="shared" ca="1" si="162"/>
        <v>1</v>
      </c>
    </row>
    <row r="337" spans="1:11" x14ac:dyDescent="0.3">
      <c r="A337">
        <v>1967</v>
      </c>
      <c r="B337" t="str">
        <f t="shared" si="154"/>
        <v>196712Win</v>
      </c>
      <c r="C337" s="4">
        <v>12</v>
      </c>
      <c r="D337" s="4" t="s">
        <v>16</v>
      </c>
      <c r="E337" s="3">
        <f ca="1">Input!R342</f>
        <v>950</v>
      </c>
      <c r="F337" s="3"/>
      <c r="G337" s="3">
        <f t="shared" ca="1" si="155"/>
        <v>950</v>
      </c>
      <c r="H337" s="3">
        <f t="shared" ca="1" si="157"/>
        <v>950</v>
      </c>
      <c r="I337" s="27">
        <f t="shared" ca="1" si="156"/>
        <v>950</v>
      </c>
      <c r="J337">
        <f t="shared" ref="J337:J339" ca="1" si="163">IF(G337&gt;43500,"",1)</f>
        <v>1</v>
      </c>
    </row>
    <row r="338" spans="1:11" x14ac:dyDescent="0.3">
      <c r="A338">
        <v>1968</v>
      </c>
      <c r="B338" t="str">
        <f t="shared" si="154"/>
        <v>19681Win</v>
      </c>
      <c r="C338" s="4">
        <v>1</v>
      </c>
      <c r="D338" s="4" t="s">
        <v>16</v>
      </c>
      <c r="E338" s="3">
        <f ca="1">Input!R343</f>
        <v>12314</v>
      </c>
      <c r="F338" s="3"/>
      <c r="G338" s="3">
        <f t="shared" ca="1" si="155"/>
        <v>12314</v>
      </c>
      <c r="H338" s="3">
        <f t="shared" ca="1" si="157"/>
        <v>13264</v>
      </c>
      <c r="I338" s="27">
        <f t="shared" ca="1" si="156"/>
        <v>950</v>
      </c>
      <c r="J338">
        <f t="shared" ca="1" si="163"/>
        <v>1</v>
      </c>
    </row>
    <row r="339" spans="1:11" x14ac:dyDescent="0.3">
      <c r="A339">
        <v>1968</v>
      </c>
      <c r="B339" t="str">
        <f t="shared" si="154"/>
        <v>19682Win</v>
      </c>
      <c r="C339" s="4">
        <v>2</v>
      </c>
      <c r="D339" s="4" t="s">
        <v>16</v>
      </c>
      <c r="E339" s="3">
        <f ca="1">Input!R344</f>
        <v>371</v>
      </c>
      <c r="F339" s="3"/>
      <c r="G339" s="3">
        <f t="shared" ca="1" si="155"/>
        <v>371</v>
      </c>
      <c r="H339" s="3">
        <f t="shared" ca="1" si="157"/>
        <v>13635</v>
      </c>
      <c r="I339" s="27">
        <f t="shared" ca="1" si="156"/>
        <v>371</v>
      </c>
      <c r="J339">
        <f t="shared" ca="1" si="163"/>
        <v>1</v>
      </c>
    </row>
    <row r="340" spans="1:11" x14ac:dyDescent="0.3">
      <c r="A340">
        <v>1968</v>
      </c>
      <c r="B340" t="str">
        <f t="shared" si="154"/>
        <v>19683Spr</v>
      </c>
      <c r="C340" s="4">
        <v>3</v>
      </c>
      <c r="D340" s="4" t="s">
        <v>17</v>
      </c>
      <c r="E340" s="3">
        <f ca="1">Input!R345</f>
        <v>505377</v>
      </c>
      <c r="F340" s="3"/>
      <c r="G340" s="3">
        <f t="shared" ca="1" si="155"/>
        <v>505377</v>
      </c>
      <c r="H340" s="3">
        <f t="shared" ca="1" si="157"/>
        <v>505377</v>
      </c>
      <c r="I340" s="27">
        <f t="shared" ca="1" si="156"/>
        <v>505377</v>
      </c>
      <c r="J340" t="str">
        <f t="shared" ref="J340:J342" ca="1" si="164">IF(G340&gt;82000,"",1)</f>
        <v/>
      </c>
      <c r="K340" t="str">
        <f t="shared" ref="K340:K342" ca="1" si="165">IF($G340&gt;116000,"",1)</f>
        <v/>
      </c>
    </row>
    <row r="341" spans="1:11" x14ac:dyDescent="0.3">
      <c r="A341">
        <v>1968</v>
      </c>
      <c r="B341" t="str">
        <f t="shared" si="154"/>
        <v>19684Spr</v>
      </c>
      <c r="C341" s="4">
        <v>4</v>
      </c>
      <c r="D341" s="4" t="s">
        <v>17</v>
      </c>
      <c r="E341" s="3">
        <f ca="1">Input!R346</f>
        <v>1274284</v>
      </c>
      <c r="F341" s="3"/>
      <c r="G341" s="3">
        <f t="shared" ca="1" si="155"/>
        <v>1274284</v>
      </c>
      <c r="H341" s="3">
        <f t="shared" ca="1" si="157"/>
        <v>1779661</v>
      </c>
      <c r="I341" s="27">
        <f t="shared" ca="1" si="156"/>
        <v>505377</v>
      </c>
      <c r="J341" t="str">
        <f t="shared" ca="1" si="164"/>
        <v/>
      </c>
      <c r="K341" t="str">
        <f t="shared" ca="1" si="165"/>
        <v/>
      </c>
    </row>
    <row r="342" spans="1:11" x14ac:dyDescent="0.3">
      <c r="A342">
        <v>1968</v>
      </c>
      <c r="B342" t="str">
        <f t="shared" si="154"/>
        <v>19685Spr</v>
      </c>
      <c r="C342" s="4">
        <v>5</v>
      </c>
      <c r="D342" s="4" t="s">
        <v>17</v>
      </c>
      <c r="E342" s="3">
        <f ca="1">Input!R347</f>
        <v>1518819</v>
      </c>
      <c r="F342" s="3"/>
      <c r="G342" s="3">
        <f t="shared" ca="1" si="155"/>
        <v>1518819</v>
      </c>
      <c r="H342" s="3">
        <f t="shared" ca="1" si="157"/>
        <v>3298480</v>
      </c>
      <c r="I342" s="27">
        <f t="shared" ca="1" si="156"/>
        <v>505377</v>
      </c>
      <c r="J342" t="str">
        <f t="shared" ca="1" si="164"/>
        <v/>
      </c>
      <c r="K342" t="str">
        <f t="shared" ca="1" si="165"/>
        <v/>
      </c>
    </row>
    <row r="343" spans="1:11" x14ac:dyDescent="0.3">
      <c r="A343">
        <v>1968</v>
      </c>
      <c r="B343" t="str">
        <f t="shared" si="154"/>
        <v>19686Sum</v>
      </c>
      <c r="C343" s="4">
        <v>6</v>
      </c>
      <c r="D343" s="4" t="s">
        <v>18</v>
      </c>
      <c r="E343" s="3">
        <f ca="1">Input!R348</f>
        <v>976867</v>
      </c>
      <c r="F343" s="3"/>
      <c r="G343" s="3">
        <f t="shared" ca="1" si="155"/>
        <v>976867</v>
      </c>
      <c r="H343" s="3">
        <f t="shared" ca="1" si="157"/>
        <v>976867</v>
      </c>
      <c r="I343" s="27">
        <f t="shared" ca="1" si="156"/>
        <v>976867</v>
      </c>
      <c r="J343" t="str">
        <f t="shared" ref="J343:J345" ca="1" si="166">IF(G343&gt;35000,"",1)</f>
        <v/>
      </c>
    </row>
    <row r="344" spans="1:11" x14ac:dyDescent="0.3">
      <c r="A344">
        <v>1968</v>
      </c>
      <c r="B344" t="str">
        <f t="shared" si="154"/>
        <v>19687Sum</v>
      </c>
      <c r="C344" s="4">
        <v>7</v>
      </c>
      <c r="D344" s="4" t="s">
        <v>18</v>
      </c>
      <c r="E344" s="3">
        <f ca="1">Input!R349</f>
        <v>44149</v>
      </c>
      <c r="F344" s="3"/>
      <c r="G344" s="3">
        <f t="shared" ca="1" si="155"/>
        <v>44149</v>
      </c>
      <c r="H344" s="3">
        <f t="shared" ca="1" si="157"/>
        <v>1021016</v>
      </c>
      <c r="I344" s="27">
        <f t="shared" ca="1" si="156"/>
        <v>44149</v>
      </c>
      <c r="J344" t="str">
        <f t="shared" ca="1" si="166"/>
        <v/>
      </c>
    </row>
    <row r="345" spans="1:11" x14ac:dyDescent="0.3">
      <c r="A345">
        <v>1968</v>
      </c>
      <c r="B345" t="str">
        <f t="shared" si="154"/>
        <v>19688Sum</v>
      </c>
      <c r="C345" s="4">
        <v>8</v>
      </c>
      <c r="D345" s="4" t="s">
        <v>18</v>
      </c>
      <c r="E345" s="3">
        <f ca="1">Input!R350</f>
        <v>410</v>
      </c>
      <c r="F345" s="3"/>
      <c r="G345" s="3">
        <f t="shared" ca="1" si="155"/>
        <v>410</v>
      </c>
      <c r="H345" s="3">
        <f t="shared" ca="1" si="157"/>
        <v>1021426</v>
      </c>
      <c r="I345" s="27">
        <f t="shared" ca="1" si="156"/>
        <v>410</v>
      </c>
      <c r="J345">
        <f t="shared" ca="1" si="166"/>
        <v>1</v>
      </c>
    </row>
    <row r="346" spans="1:11" x14ac:dyDescent="0.3">
      <c r="A346">
        <v>1968</v>
      </c>
      <c r="B346" t="str">
        <f t="shared" si="154"/>
        <v>19689Fall</v>
      </c>
      <c r="C346" s="4">
        <v>9</v>
      </c>
      <c r="D346" s="4" t="s">
        <v>6</v>
      </c>
      <c r="E346" s="3">
        <f ca="1">Input!R351</f>
        <v>4017</v>
      </c>
      <c r="F346" s="3"/>
      <c r="G346" s="3">
        <f t="shared" ca="1" si="155"/>
        <v>4017</v>
      </c>
      <c r="H346" s="3">
        <f t="shared" ca="1" si="157"/>
        <v>4017</v>
      </c>
      <c r="I346" s="27">
        <f t="shared" ca="1" si="156"/>
        <v>4017</v>
      </c>
      <c r="J346">
        <f t="shared" ref="J346:J348" ca="1" si="167">IF(G346&gt;33500,"",1)</f>
        <v>1</v>
      </c>
    </row>
    <row r="347" spans="1:11" x14ac:dyDescent="0.3">
      <c r="A347">
        <v>1968</v>
      </c>
      <c r="B347" t="str">
        <f t="shared" si="154"/>
        <v>196810Fall</v>
      </c>
      <c r="C347" s="4">
        <v>10</v>
      </c>
      <c r="D347" s="4" t="s">
        <v>6</v>
      </c>
      <c r="E347" s="3">
        <f ca="1">Input!R352</f>
        <v>862</v>
      </c>
      <c r="F347" s="3"/>
      <c r="G347" s="3">
        <f t="shared" ca="1" si="155"/>
        <v>862</v>
      </c>
      <c r="H347" s="3">
        <f t="shared" ca="1" si="157"/>
        <v>4879</v>
      </c>
      <c r="I347" s="27">
        <f t="shared" ca="1" si="156"/>
        <v>862</v>
      </c>
      <c r="J347">
        <f t="shared" ca="1" si="167"/>
        <v>1</v>
      </c>
    </row>
    <row r="348" spans="1:11" x14ac:dyDescent="0.3">
      <c r="A348">
        <v>1968</v>
      </c>
      <c r="B348" t="str">
        <f t="shared" si="154"/>
        <v>196811Fall</v>
      </c>
      <c r="C348" s="4">
        <v>11</v>
      </c>
      <c r="D348" s="4" t="s">
        <v>6</v>
      </c>
      <c r="E348" s="3">
        <f ca="1">Input!R353</f>
        <v>12877</v>
      </c>
      <c r="F348" s="3"/>
      <c r="G348" s="3">
        <f t="shared" ca="1" si="155"/>
        <v>12877</v>
      </c>
      <c r="H348" s="3">
        <f t="shared" ca="1" si="157"/>
        <v>17756</v>
      </c>
      <c r="I348" s="27">
        <f t="shared" ca="1" si="156"/>
        <v>862</v>
      </c>
      <c r="J348">
        <f t="shared" ca="1" si="167"/>
        <v>1</v>
      </c>
    </row>
    <row r="349" spans="1:11" x14ac:dyDescent="0.3">
      <c r="A349">
        <v>1968</v>
      </c>
      <c r="B349" t="str">
        <f t="shared" si="154"/>
        <v>196812Win</v>
      </c>
      <c r="C349" s="4">
        <v>12</v>
      </c>
      <c r="D349" s="4" t="s">
        <v>16</v>
      </c>
      <c r="E349" s="3">
        <f ca="1">Input!R354</f>
        <v>107207</v>
      </c>
      <c r="F349" s="3"/>
      <c r="G349" s="3">
        <f t="shared" ca="1" si="155"/>
        <v>107207</v>
      </c>
      <c r="H349" s="3">
        <f t="shared" ca="1" si="157"/>
        <v>107207</v>
      </c>
      <c r="I349" s="27">
        <f t="shared" ca="1" si="156"/>
        <v>107207</v>
      </c>
      <c r="J349" t="str">
        <f t="shared" ref="J349:J351" ca="1" si="168">IF(G349&gt;43500,"",1)</f>
        <v/>
      </c>
    </row>
    <row r="350" spans="1:11" x14ac:dyDescent="0.3">
      <c r="A350">
        <v>1969</v>
      </c>
      <c r="B350" t="str">
        <f t="shared" si="154"/>
        <v>19691Win</v>
      </c>
      <c r="C350" s="4">
        <v>1</v>
      </c>
      <c r="D350" s="4" t="s">
        <v>16</v>
      </c>
      <c r="E350" s="3">
        <f ca="1">Input!R355</f>
        <v>24235</v>
      </c>
      <c r="F350" s="3"/>
      <c r="G350" s="3">
        <f t="shared" ca="1" si="155"/>
        <v>24235</v>
      </c>
      <c r="H350" s="3">
        <f t="shared" ca="1" si="157"/>
        <v>131442</v>
      </c>
      <c r="I350" s="27">
        <f t="shared" ca="1" si="156"/>
        <v>24235</v>
      </c>
      <c r="J350">
        <f t="shared" ca="1" si="168"/>
        <v>1</v>
      </c>
    </row>
    <row r="351" spans="1:11" x14ac:dyDescent="0.3">
      <c r="A351">
        <v>1969</v>
      </c>
      <c r="B351" t="str">
        <f t="shared" si="154"/>
        <v>19692Win</v>
      </c>
      <c r="C351" s="4">
        <v>2</v>
      </c>
      <c r="D351" s="4" t="s">
        <v>16</v>
      </c>
      <c r="E351" s="3">
        <f ca="1">Input!R356</f>
        <v>399971</v>
      </c>
      <c r="F351" s="3"/>
      <c r="G351" s="3">
        <f t="shared" ca="1" si="155"/>
        <v>399971</v>
      </c>
      <c r="H351" s="3">
        <f t="shared" ca="1" si="157"/>
        <v>531413</v>
      </c>
      <c r="I351" s="27">
        <f t="shared" ca="1" si="156"/>
        <v>24235</v>
      </c>
      <c r="J351" t="str">
        <f t="shared" ca="1" si="168"/>
        <v/>
      </c>
    </row>
    <row r="352" spans="1:11" x14ac:dyDescent="0.3">
      <c r="A352">
        <v>1969</v>
      </c>
      <c r="B352" t="str">
        <f t="shared" si="154"/>
        <v>19693Spr</v>
      </c>
      <c r="C352" s="4">
        <v>3</v>
      </c>
      <c r="D352" s="4" t="s">
        <v>17</v>
      </c>
      <c r="E352" s="3">
        <f ca="1">Input!R357</f>
        <v>918590</v>
      </c>
      <c r="F352" s="3"/>
      <c r="G352" s="3">
        <f t="shared" ca="1" si="155"/>
        <v>918590</v>
      </c>
      <c r="H352" s="3">
        <f t="shared" ca="1" si="157"/>
        <v>918590</v>
      </c>
      <c r="I352" s="27">
        <f t="shared" ca="1" si="156"/>
        <v>918590</v>
      </c>
      <c r="J352" t="str">
        <f t="shared" ref="J352:J354" ca="1" si="169">IF(G352&gt;82000,"",1)</f>
        <v/>
      </c>
      <c r="K352" t="str">
        <f t="shared" ref="K352:K354" ca="1" si="170">IF($G352&gt;116000,"",1)</f>
        <v/>
      </c>
    </row>
    <row r="353" spans="1:11" x14ac:dyDescent="0.3">
      <c r="A353">
        <v>1969</v>
      </c>
      <c r="B353" t="str">
        <f t="shared" si="154"/>
        <v>19694Spr</v>
      </c>
      <c r="C353" s="4">
        <v>4</v>
      </c>
      <c r="D353" s="4" t="s">
        <v>17</v>
      </c>
      <c r="E353" s="3">
        <f ca="1">Input!R358</f>
        <v>1172726</v>
      </c>
      <c r="F353" s="3"/>
      <c r="G353" s="3">
        <f t="shared" ca="1" si="155"/>
        <v>1172726</v>
      </c>
      <c r="H353" s="3">
        <f t="shared" ca="1" si="157"/>
        <v>2091316</v>
      </c>
      <c r="I353" s="27">
        <f t="shared" ca="1" si="156"/>
        <v>918590</v>
      </c>
      <c r="J353" t="str">
        <f t="shared" ca="1" si="169"/>
        <v/>
      </c>
      <c r="K353" t="str">
        <f t="shared" ca="1" si="170"/>
        <v/>
      </c>
    </row>
    <row r="354" spans="1:11" x14ac:dyDescent="0.3">
      <c r="A354">
        <v>1969</v>
      </c>
      <c r="B354" t="str">
        <f t="shared" si="154"/>
        <v>19695Spr</v>
      </c>
      <c r="C354" s="4">
        <v>5</v>
      </c>
      <c r="D354" s="4" t="s">
        <v>17</v>
      </c>
      <c r="E354" s="3">
        <f ca="1">Input!R359</f>
        <v>2162614</v>
      </c>
      <c r="F354" s="3"/>
      <c r="G354" s="3">
        <f t="shared" ca="1" si="155"/>
        <v>2162614</v>
      </c>
      <c r="H354" s="3">
        <f t="shared" ca="1" si="157"/>
        <v>4253930</v>
      </c>
      <c r="I354" s="27">
        <f t="shared" ca="1" si="156"/>
        <v>918590</v>
      </c>
      <c r="J354" t="str">
        <f t="shared" ca="1" si="169"/>
        <v/>
      </c>
      <c r="K354" t="str">
        <f t="shared" ca="1" si="170"/>
        <v/>
      </c>
    </row>
    <row r="355" spans="1:11" x14ac:dyDescent="0.3">
      <c r="A355">
        <v>1969</v>
      </c>
      <c r="B355" t="str">
        <f t="shared" si="154"/>
        <v>19696Sum</v>
      </c>
      <c r="C355" s="4">
        <v>6</v>
      </c>
      <c r="D355" s="4" t="s">
        <v>18</v>
      </c>
      <c r="E355" s="3">
        <f ca="1">Input!R360</f>
        <v>210368</v>
      </c>
      <c r="F355" s="3"/>
      <c r="G355" s="3">
        <f t="shared" ca="1" si="155"/>
        <v>210368</v>
      </c>
      <c r="H355" s="3">
        <f t="shared" ca="1" si="157"/>
        <v>210368</v>
      </c>
      <c r="I355" s="27">
        <f t="shared" ca="1" si="156"/>
        <v>210368</v>
      </c>
      <c r="J355" t="str">
        <f t="shared" ref="J355:J357" ca="1" si="171">IF(G355&gt;35000,"",1)</f>
        <v/>
      </c>
    </row>
    <row r="356" spans="1:11" x14ac:dyDescent="0.3">
      <c r="A356">
        <v>1969</v>
      </c>
      <c r="B356" t="str">
        <f t="shared" si="154"/>
        <v>19697Sum</v>
      </c>
      <c r="C356" s="4">
        <v>7</v>
      </c>
      <c r="D356" s="4" t="s">
        <v>18</v>
      </c>
      <c r="E356" s="3">
        <f ca="1">Input!R361</f>
        <v>381</v>
      </c>
      <c r="F356" s="3"/>
      <c r="G356" s="3">
        <f t="shared" ca="1" si="155"/>
        <v>381</v>
      </c>
      <c r="H356" s="3">
        <f t="shared" ca="1" si="157"/>
        <v>210749</v>
      </c>
      <c r="I356" s="27">
        <f t="shared" ca="1" si="156"/>
        <v>381</v>
      </c>
      <c r="J356">
        <f t="shared" ca="1" si="171"/>
        <v>1</v>
      </c>
    </row>
    <row r="357" spans="1:11" x14ac:dyDescent="0.3">
      <c r="A357">
        <v>1969</v>
      </c>
      <c r="B357" t="str">
        <f t="shared" si="154"/>
        <v>19698Sum</v>
      </c>
      <c r="C357" s="4">
        <v>8</v>
      </c>
      <c r="D357" s="4" t="s">
        <v>18</v>
      </c>
      <c r="E357" s="3">
        <f ca="1">Input!R362</f>
        <v>357</v>
      </c>
      <c r="F357" s="3"/>
      <c r="G357" s="3">
        <f t="shared" ca="1" si="155"/>
        <v>357</v>
      </c>
      <c r="H357" s="3">
        <f t="shared" ca="1" si="157"/>
        <v>211106</v>
      </c>
      <c r="I357" s="27">
        <f t="shared" ca="1" si="156"/>
        <v>357</v>
      </c>
      <c r="J357">
        <f t="shared" ca="1" si="171"/>
        <v>1</v>
      </c>
    </row>
    <row r="358" spans="1:11" x14ac:dyDescent="0.3">
      <c r="A358">
        <v>1969</v>
      </c>
      <c r="B358" t="str">
        <f t="shared" si="154"/>
        <v>19699Fall</v>
      </c>
      <c r="C358" s="4">
        <v>9</v>
      </c>
      <c r="D358" s="4" t="s">
        <v>6</v>
      </c>
      <c r="E358" s="3">
        <f ca="1">Input!R363</f>
        <v>347</v>
      </c>
      <c r="F358" s="3"/>
      <c r="G358" s="3">
        <f t="shared" ca="1" si="155"/>
        <v>347</v>
      </c>
      <c r="H358" s="3">
        <f t="shared" ca="1" si="157"/>
        <v>347</v>
      </c>
      <c r="I358" s="27">
        <f t="shared" ca="1" si="156"/>
        <v>347</v>
      </c>
      <c r="J358">
        <f t="shared" ref="J358:J360" ca="1" si="172">IF(G358&gt;33500,"",1)</f>
        <v>1</v>
      </c>
    </row>
    <row r="359" spans="1:11" x14ac:dyDescent="0.3">
      <c r="A359">
        <v>1969</v>
      </c>
      <c r="B359" t="str">
        <f t="shared" si="154"/>
        <v>196910Fall</v>
      </c>
      <c r="C359" s="4">
        <v>10</v>
      </c>
      <c r="D359" s="4" t="s">
        <v>6</v>
      </c>
      <c r="E359" s="3">
        <f ca="1">Input!R364</f>
        <v>287</v>
      </c>
      <c r="F359" s="3"/>
      <c r="G359" s="3">
        <f t="shared" ca="1" si="155"/>
        <v>287</v>
      </c>
      <c r="H359" s="3">
        <f t="shared" ca="1" si="157"/>
        <v>634</v>
      </c>
      <c r="I359" s="27">
        <f t="shared" ca="1" si="156"/>
        <v>287</v>
      </c>
      <c r="J359">
        <f t="shared" ca="1" si="172"/>
        <v>1</v>
      </c>
    </row>
    <row r="360" spans="1:11" x14ac:dyDescent="0.3">
      <c r="A360">
        <v>1969</v>
      </c>
      <c r="B360" t="str">
        <f t="shared" si="154"/>
        <v>196911Fall</v>
      </c>
      <c r="C360" s="4">
        <v>11</v>
      </c>
      <c r="D360" s="4" t="s">
        <v>6</v>
      </c>
      <c r="E360" s="3">
        <f ca="1">Input!R365</f>
        <v>324</v>
      </c>
      <c r="F360" s="3"/>
      <c r="G360" s="3">
        <f t="shared" ca="1" si="155"/>
        <v>324</v>
      </c>
      <c r="H360" s="3">
        <f t="shared" ca="1" si="157"/>
        <v>958</v>
      </c>
      <c r="I360" s="27">
        <f t="shared" ca="1" si="156"/>
        <v>287</v>
      </c>
      <c r="J360">
        <f t="shared" ca="1" si="172"/>
        <v>1</v>
      </c>
    </row>
    <row r="361" spans="1:11" x14ac:dyDescent="0.3">
      <c r="A361">
        <v>1969</v>
      </c>
      <c r="B361" t="str">
        <f t="shared" si="154"/>
        <v>196912Win</v>
      </c>
      <c r="C361" s="4">
        <v>12</v>
      </c>
      <c r="D361" s="4" t="s">
        <v>16</v>
      </c>
      <c r="E361" s="3">
        <f ca="1">Input!R366</f>
        <v>632</v>
      </c>
      <c r="F361" s="3"/>
      <c r="G361" s="3">
        <f t="shared" ca="1" si="155"/>
        <v>632</v>
      </c>
      <c r="H361" s="3">
        <f t="shared" ca="1" si="157"/>
        <v>632</v>
      </c>
      <c r="I361" s="27">
        <f t="shared" ca="1" si="156"/>
        <v>632</v>
      </c>
      <c r="J361">
        <f t="shared" ref="J361:J363" ca="1" si="173">IF(G361&gt;43500,"",1)</f>
        <v>1</v>
      </c>
    </row>
    <row r="362" spans="1:11" x14ac:dyDescent="0.3">
      <c r="A362">
        <v>1970</v>
      </c>
      <c r="B362" t="str">
        <f t="shared" si="154"/>
        <v>19701Win</v>
      </c>
      <c r="C362" s="4">
        <v>1</v>
      </c>
      <c r="D362" s="4" t="s">
        <v>16</v>
      </c>
      <c r="E362" s="3">
        <f ca="1">Input!R367</f>
        <v>604</v>
      </c>
      <c r="F362" s="3"/>
      <c r="G362" s="3">
        <f t="shared" ca="1" si="155"/>
        <v>604</v>
      </c>
      <c r="H362" s="3">
        <f t="shared" ca="1" si="157"/>
        <v>1236</v>
      </c>
      <c r="I362" s="27">
        <f t="shared" ca="1" si="156"/>
        <v>604</v>
      </c>
      <c r="J362">
        <f t="shared" ca="1" si="173"/>
        <v>1</v>
      </c>
    </row>
    <row r="363" spans="1:11" x14ac:dyDescent="0.3">
      <c r="A363">
        <v>1970</v>
      </c>
      <c r="B363" t="str">
        <f t="shared" si="154"/>
        <v>19702Win</v>
      </c>
      <c r="C363" s="4">
        <v>2</v>
      </c>
      <c r="D363" s="4" t="s">
        <v>16</v>
      </c>
      <c r="E363" s="3">
        <f ca="1">Input!R368</f>
        <v>17955</v>
      </c>
      <c r="F363" s="3"/>
      <c r="G363" s="3">
        <f t="shared" ca="1" si="155"/>
        <v>17955</v>
      </c>
      <c r="H363" s="3">
        <f t="shared" ca="1" si="157"/>
        <v>19191</v>
      </c>
      <c r="I363" s="27">
        <f t="shared" ca="1" si="156"/>
        <v>604</v>
      </c>
      <c r="J363">
        <f t="shared" ca="1" si="173"/>
        <v>1</v>
      </c>
    </row>
    <row r="364" spans="1:11" x14ac:dyDescent="0.3">
      <c r="A364">
        <v>1970</v>
      </c>
      <c r="B364" t="str">
        <f t="shared" si="154"/>
        <v>19703Spr</v>
      </c>
      <c r="C364" s="4">
        <v>3</v>
      </c>
      <c r="D364" s="4" t="s">
        <v>17</v>
      </c>
      <c r="E364" s="3">
        <f ca="1">Input!R369</f>
        <v>516869</v>
      </c>
      <c r="F364" s="3"/>
      <c r="G364" s="3">
        <f t="shared" ca="1" si="155"/>
        <v>516869</v>
      </c>
      <c r="H364" s="3">
        <f t="shared" ca="1" si="157"/>
        <v>516869</v>
      </c>
      <c r="I364" s="27">
        <f t="shared" ca="1" si="156"/>
        <v>516869</v>
      </c>
      <c r="J364" t="str">
        <f t="shared" ref="J364:J366" ca="1" si="174">IF(G364&gt;82000,"",1)</f>
        <v/>
      </c>
      <c r="K364" t="str">
        <f t="shared" ref="K364:K366" ca="1" si="175">IF($G364&gt;116000,"",1)</f>
        <v/>
      </c>
    </row>
    <row r="365" spans="1:11" x14ac:dyDescent="0.3">
      <c r="A365">
        <v>1970</v>
      </c>
      <c r="B365" t="str">
        <f t="shared" si="154"/>
        <v>19704Spr</v>
      </c>
      <c r="C365" s="4">
        <v>4</v>
      </c>
      <c r="D365" s="4" t="s">
        <v>17</v>
      </c>
      <c r="E365" s="3">
        <f ca="1">Input!R370</f>
        <v>606356</v>
      </c>
      <c r="F365" s="3"/>
      <c r="G365" s="3">
        <f t="shared" ca="1" si="155"/>
        <v>606356</v>
      </c>
      <c r="H365" s="3">
        <f t="shared" ca="1" si="157"/>
        <v>1123225</v>
      </c>
      <c r="I365" s="27">
        <f t="shared" ca="1" si="156"/>
        <v>516869</v>
      </c>
      <c r="J365" t="str">
        <f t="shared" ca="1" si="174"/>
        <v/>
      </c>
      <c r="K365" t="str">
        <f t="shared" ca="1" si="175"/>
        <v/>
      </c>
    </row>
    <row r="366" spans="1:11" x14ac:dyDescent="0.3">
      <c r="A366">
        <v>1970</v>
      </c>
      <c r="B366" t="str">
        <f t="shared" si="154"/>
        <v>19705Spr</v>
      </c>
      <c r="C366" s="4">
        <v>5</v>
      </c>
      <c r="D366" s="4" t="s">
        <v>17</v>
      </c>
      <c r="E366" s="3">
        <f ca="1">Input!R371</f>
        <v>178742</v>
      </c>
      <c r="F366" s="3"/>
      <c r="G366" s="3">
        <f t="shared" ca="1" si="155"/>
        <v>178742</v>
      </c>
      <c r="H366" s="3">
        <f t="shared" ca="1" si="157"/>
        <v>1301967</v>
      </c>
      <c r="I366" s="27">
        <f t="shared" ca="1" si="156"/>
        <v>178742</v>
      </c>
      <c r="J366" t="str">
        <f t="shared" ca="1" si="174"/>
        <v/>
      </c>
      <c r="K366" t="str">
        <f t="shared" ca="1" si="175"/>
        <v/>
      </c>
    </row>
    <row r="367" spans="1:11" x14ac:dyDescent="0.3">
      <c r="A367">
        <v>1970</v>
      </c>
      <c r="B367" t="str">
        <f t="shared" si="154"/>
        <v>19706Sum</v>
      </c>
      <c r="C367" s="4">
        <v>6</v>
      </c>
      <c r="D367" s="4" t="s">
        <v>18</v>
      </c>
      <c r="E367" s="3">
        <f ca="1">Input!R372</f>
        <v>4171</v>
      </c>
      <c r="F367" s="3"/>
      <c r="G367" s="3">
        <f t="shared" ca="1" si="155"/>
        <v>4171</v>
      </c>
      <c r="H367" s="3">
        <f t="shared" ca="1" si="157"/>
        <v>4171</v>
      </c>
      <c r="I367" s="27">
        <f t="shared" ca="1" si="156"/>
        <v>4171</v>
      </c>
      <c r="J367">
        <f t="shared" ref="J367:J369" ca="1" si="176">IF(G367&gt;35000,"",1)</f>
        <v>1</v>
      </c>
    </row>
    <row r="368" spans="1:11" x14ac:dyDescent="0.3">
      <c r="A368">
        <v>1970</v>
      </c>
      <c r="B368" t="str">
        <f t="shared" si="154"/>
        <v>19707Sum</v>
      </c>
      <c r="C368" s="4">
        <v>7</v>
      </c>
      <c r="D368" s="4" t="s">
        <v>18</v>
      </c>
      <c r="E368" s="3">
        <f ca="1">Input!R373</f>
        <v>369</v>
      </c>
      <c r="F368" s="3"/>
      <c r="G368" s="3">
        <f t="shared" ca="1" si="155"/>
        <v>369</v>
      </c>
      <c r="H368" s="3">
        <f t="shared" ca="1" si="157"/>
        <v>4540</v>
      </c>
      <c r="I368" s="27">
        <f t="shared" ca="1" si="156"/>
        <v>369</v>
      </c>
      <c r="J368">
        <f t="shared" ca="1" si="176"/>
        <v>1</v>
      </c>
    </row>
    <row r="369" spans="1:11" x14ac:dyDescent="0.3">
      <c r="A369">
        <v>1970</v>
      </c>
      <c r="B369" t="str">
        <f t="shared" si="154"/>
        <v>19708Sum</v>
      </c>
      <c r="C369" s="4">
        <v>8</v>
      </c>
      <c r="D369" s="4" t="s">
        <v>18</v>
      </c>
      <c r="E369" s="3">
        <f ca="1">Input!R374</f>
        <v>367</v>
      </c>
      <c r="F369" s="3"/>
      <c r="G369" s="3">
        <f t="shared" ca="1" si="155"/>
        <v>367</v>
      </c>
      <c r="H369" s="3">
        <f t="shared" ca="1" si="157"/>
        <v>4907</v>
      </c>
      <c r="I369" s="27">
        <f t="shared" ca="1" si="156"/>
        <v>367</v>
      </c>
      <c r="J369">
        <f t="shared" ca="1" si="176"/>
        <v>1</v>
      </c>
    </row>
    <row r="370" spans="1:11" x14ac:dyDescent="0.3">
      <c r="A370">
        <v>1970</v>
      </c>
      <c r="B370" t="str">
        <f t="shared" si="154"/>
        <v>19709Fall</v>
      </c>
      <c r="C370" s="4">
        <v>9</v>
      </c>
      <c r="D370" s="4" t="s">
        <v>6</v>
      </c>
      <c r="E370" s="3">
        <f ca="1">Input!R375</f>
        <v>378</v>
      </c>
      <c r="F370" s="3"/>
      <c r="G370" s="3">
        <f t="shared" ca="1" si="155"/>
        <v>378</v>
      </c>
      <c r="H370" s="3">
        <f t="shared" ca="1" si="157"/>
        <v>378</v>
      </c>
      <c r="I370" s="27">
        <f t="shared" ca="1" si="156"/>
        <v>378</v>
      </c>
      <c r="J370">
        <f t="shared" ref="J370:J372" ca="1" si="177">IF(G370&gt;33500,"",1)</f>
        <v>1</v>
      </c>
    </row>
    <row r="371" spans="1:11" x14ac:dyDescent="0.3">
      <c r="A371">
        <v>1970</v>
      </c>
      <c r="B371" t="str">
        <f t="shared" si="154"/>
        <v>197010Fall</v>
      </c>
      <c r="C371" s="4">
        <v>10</v>
      </c>
      <c r="D371" s="4" t="s">
        <v>6</v>
      </c>
      <c r="E371" s="3">
        <f ca="1">Input!R376</f>
        <v>2217</v>
      </c>
      <c r="F371" s="3"/>
      <c r="G371" s="3">
        <f t="shared" ca="1" si="155"/>
        <v>2217</v>
      </c>
      <c r="H371" s="3">
        <f t="shared" ca="1" si="157"/>
        <v>2595</v>
      </c>
      <c r="I371" s="27">
        <f t="shared" ca="1" si="156"/>
        <v>378</v>
      </c>
      <c r="J371">
        <f t="shared" ca="1" si="177"/>
        <v>1</v>
      </c>
    </row>
    <row r="372" spans="1:11" x14ac:dyDescent="0.3">
      <c r="A372">
        <v>1970</v>
      </c>
      <c r="B372" t="str">
        <f t="shared" si="154"/>
        <v>197011Fall</v>
      </c>
      <c r="C372" s="4">
        <v>11</v>
      </c>
      <c r="D372" s="4" t="s">
        <v>6</v>
      </c>
      <c r="E372" s="3">
        <f ca="1">Input!R377</f>
        <v>342</v>
      </c>
      <c r="F372" s="3"/>
      <c r="G372" s="3">
        <f t="shared" ca="1" si="155"/>
        <v>342</v>
      </c>
      <c r="H372" s="3">
        <f t="shared" ca="1" si="157"/>
        <v>2937</v>
      </c>
      <c r="I372" s="27">
        <f t="shared" ca="1" si="156"/>
        <v>342</v>
      </c>
      <c r="J372">
        <f t="shared" ca="1" si="177"/>
        <v>1</v>
      </c>
    </row>
    <row r="373" spans="1:11" x14ac:dyDescent="0.3">
      <c r="A373">
        <v>1970</v>
      </c>
      <c r="B373" t="str">
        <f t="shared" si="154"/>
        <v>197012Win</v>
      </c>
      <c r="C373" s="4">
        <v>12</v>
      </c>
      <c r="D373" s="4" t="s">
        <v>16</v>
      </c>
      <c r="E373" s="3">
        <f ca="1">Input!R378</f>
        <v>263</v>
      </c>
      <c r="F373" s="3"/>
      <c r="G373" s="3">
        <f t="shared" ca="1" si="155"/>
        <v>263</v>
      </c>
      <c r="H373" s="3">
        <f t="shared" ca="1" si="157"/>
        <v>263</v>
      </c>
      <c r="I373" s="27">
        <f t="shared" ca="1" si="156"/>
        <v>263</v>
      </c>
      <c r="J373">
        <f t="shared" ref="J373:J375" ca="1" si="178">IF(G373&gt;43500,"",1)</f>
        <v>1</v>
      </c>
    </row>
    <row r="374" spans="1:11" x14ac:dyDescent="0.3">
      <c r="A374">
        <v>1971</v>
      </c>
      <c r="B374" t="str">
        <f t="shared" si="154"/>
        <v>19711Win</v>
      </c>
      <c r="C374" s="4">
        <v>1</v>
      </c>
      <c r="D374" s="4" t="s">
        <v>16</v>
      </c>
      <c r="E374" s="3">
        <f ca="1">Input!R379</f>
        <v>259</v>
      </c>
      <c r="F374" s="3"/>
      <c r="G374" s="3">
        <f t="shared" ca="1" si="155"/>
        <v>259</v>
      </c>
      <c r="H374" s="3">
        <f t="shared" ca="1" si="157"/>
        <v>522</v>
      </c>
      <c r="I374" s="27">
        <f t="shared" ca="1" si="156"/>
        <v>259</v>
      </c>
      <c r="J374">
        <f t="shared" ca="1" si="178"/>
        <v>1</v>
      </c>
    </row>
    <row r="375" spans="1:11" x14ac:dyDescent="0.3">
      <c r="A375">
        <v>1971</v>
      </c>
      <c r="B375" t="str">
        <f t="shared" si="154"/>
        <v>19712Win</v>
      </c>
      <c r="C375" s="4">
        <v>2</v>
      </c>
      <c r="D375" s="4" t="s">
        <v>16</v>
      </c>
      <c r="E375" s="3">
        <f ca="1">Input!R380</f>
        <v>248</v>
      </c>
      <c r="F375" s="3"/>
      <c r="G375" s="3">
        <f t="shared" ca="1" si="155"/>
        <v>248</v>
      </c>
      <c r="H375" s="3">
        <f t="shared" ca="1" si="157"/>
        <v>770</v>
      </c>
      <c r="I375" s="27">
        <f t="shared" ca="1" si="156"/>
        <v>248</v>
      </c>
      <c r="J375">
        <f t="shared" ca="1" si="178"/>
        <v>1</v>
      </c>
    </row>
    <row r="376" spans="1:11" x14ac:dyDescent="0.3">
      <c r="A376">
        <v>1971</v>
      </c>
      <c r="B376" t="str">
        <f t="shared" si="154"/>
        <v>19713Spr</v>
      </c>
      <c r="C376" s="4">
        <v>3</v>
      </c>
      <c r="D376" s="4" t="s">
        <v>17</v>
      </c>
      <c r="E376" s="3">
        <f ca="1">Input!R381</f>
        <v>251</v>
      </c>
      <c r="F376" s="3"/>
      <c r="G376" s="3">
        <f t="shared" ca="1" si="155"/>
        <v>251</v>
      </c>
      <c r="H376" s="3">
        <f t="shared" ca="1" si="157"/>
        <v>251</v>
      </c>
      <c r="I376" s="27">
        <f t="shared" ca="1" si="156"/>
        <v>251</v>
      </c>
      <c r="J376">
        <f t="shared" ref="J376:J378" ca="1" si="179">IF(G376&gt;82000,"",1)</f>
        <v>1</v>
      </c>
      <c r="K376">
        <f t="shared" ref="K376:K378" ca="1" si="180">IF($G376&gt;116000,"",1)</f>
        <v>1</v>
      </c>
    </row>
    <row r="377" spans="1:11" x14ac:dyDescent="0.3">
      <c r="A377">
        <v>1971</v>
      </c>
      <c r="B377" t="str">
        <f t="shared" si="154"/>
        <v>19714Spr</v>
      </c>
      <c r="C377" s="4">
        <v>4</v>
      </c>
      <c r="D377" s="4" t="s">
        <v>17</v>
      </c>
      <c r="E377" s="3">
        <f ca="1">Input!R382</f>
        <v>285</v>
      </c>
      <c r="F377" s="3"/>
      <c r="G377" s="3">
        <f t="shared" ca="1" si="155"/>
        <v>285</v>
      </c>
      <c r="H377" s="3">
        <f t="shared" ca="1" si="157"/>
        <v>536</v>
      </c>
      <c r="I377" s="27">
        <f t="shared" ca="1" si="156"/>
        <v>251</v>
      </c>
      <c r="J377">
        <f t="shared" ca="1" si="179"/>
        <v>1</v>
      </c>
      <c r="K377">
        <f t="shared" ca="1" si="180"/>
        <v>1</v>
      </c>
    </row>
    <row r="378" spans="1:11" x14ac:dyDescent="0.3">
      <c r="A378">
        <v>1971</v>
      </c>
      <c r="B378" t="str">
        <f t="shared" si="154"/>
        <v>19715Spr</v>
      </c>
      <c r="C378" s="4">
        <v>5</v>
      </c>
      <c r="D378" s="4" t="s">
        <v>17</v>
      </c>
      <c r="E378" s="3">
        <f ca="1">Input!R383</f>
        <v>722</v>
      </c>
      <c r="F378" s="3"/>
      <c r="G378" s="3">
        <f t="shared" ca="1" si="155"/>
        <v>722</v>
      </c>
      <c r="H378" s="3">
        <f t="shared" ca="1" si="157"/>
        <v>1258</v>
      </c>
      <c r="I378" s="27">
        <f t="shared" ca="1" si="156"/>
        <v>251</v>
      </c>
      <c r="J378">
        <f t="shared" ca="1" si="179"/>
        <v>1</v>
      </c>
      <c r="K378">
        <f t="shared" ca="1" si="180"/>
        <v>1</v>
      </c>
    </row>
    <row r="379" spans="1:11" x14ac:dyDescent="0.3">
      <c r="A379">
        <v>1971</v>
      </c>
      <c r="B379" t="str">
        <f t="shared" si="154"/>
        <v>19716Sum</v>
      </c>
      <c r="C379" s="4">
        <v>6</v>
      </c>
      <c r="D379" s="4" t="s">
        <v>18</v>
      </c>
      <c r="E379" s="3">
        <f ca="1">Input!R384</f>
        <v>304</v>
      </c>
      <c r="F379" s="3"/>
      <c r="G379" s="3">
        <f t="shared" ca="1" si="155"/>
        <v>304</v>
      </c>
      <c r="H379" s="3">
        <f t="shared" ca="1" si="157"/>
        <v>304</v>
      </c>
      <c r="I379" s="27">
        <f t="shared" ca="1" si="156"/>
        <v>304</v>
      </c>
      <c r="J379">
        <f t="shared" ref="J379:J381" ca="1" si="181">IF(G379&gt;35000,"",1)</f>
        <v>1</v>
      </c>
    </row>
    <row r="380" spans="1:11" x14ac:dyDescent="0.3">
      <c r="A380">
        <v>1971</v>
      </c>
      <c r="B380" t="str">
        <f t="shared" si="154"/>
        <v>19717Sum</v>
      </c>
      <c r="C380" s="4">
        <v>7</v>
      </c>
      <c r="D380" s="4" t="s">
        <v>18</v>
      </c>
      <c r="E380" s="3">
        <f ca="1">Input!R385</f>
        <v>348</v>
      </c>
      <c r="F380" s="3"/>
      <c r="G380" s="3">
        <f t="shared" ca="1" si="155"/>
        <v>348</v>
      </c>
      <c r="H380" s="3">
        <f t="shared" ca="1" si="157"/>
        <v>652</v>
      </c>
      <c r="I380" s="27">
        <f t="shared" ca="1" si="156"/>
        <v>304</v>
      </c>
      <c r="J380">
        <f t="shared" ca="1" si="181"/>
        <v>1</v>
      </c>
    </row>
    <row r="381" spans="1:11" x14ac:dyDescent="0.3">
      <c r="A381">
        <v>1971</v>
      </c>
      <c r="B381" t="str">
        <f t="shared" si="154"/>
        <v>19718Sum</v>
      </c>
      <c r="C381" s="4">
        <v>8</v>
      </c>
      <c r="D381" s="4" t="s">
        <v>18</v>
      </c>
      <c r="E381" s="3">
        <f ca="1">Input!R386</f>
        <v>475</v>
      </c>
      <c r="F381" s="3"/>
      <c r="G381" s="3">
        <f t="shared" ca="1" si="155"/>
        <v>475</v>
      </c>
      <c r="H381" s="3">
        <f t="shared" ca="1" si="157"/>
        <v>1127</v>
      </c>
      <c r="I381" s="27">
        <f t="shared" ca="1" si="156"/>
        <v>304</v>
      </c>
      <c r="J381">
        <f t="shared" ca="1" si="181"/>
        <v>1</v>
      </c>
    </row>
    <row r="382" spans="1:11" x14ac:dyDescent="0.3">
      <c r="A382">
        <v>1971</v>
      </c>
      <c r="B382" t="str">
        <f t="shared" si="154"/>
        <v>19719Fall</v>
      </c>
      <c r="C382" s="4">
        <v>9</v>
      </c>
      <c r="D382" s="4" t="s">
        <v>6</v>
      </c>
      <c r="E382" s="3">
        <f ca="1">Input!R387</f>
        <v>334</v>
      </c>
      <c r="F382" s="3"/>
      <c r="G382" s="3">
        <f t="shared" ca="1" si="155"/>
        <v>334</v>
      </c>
      <c r="H382" s="3">
        <f t="shared" ca="1" si="157"/>
        <v>334</v>
      </c>
      <c r="I382" s="27">
        <f t="shared" ca="1" si="156"/>
        <v>334</v>
      </c>
      <c r="J382">
        <f t="shared" ref="J382:J384" ca="1" si="182">IF(G382&gt;33500,"",1)</f>
        <v>1</v>
      </c>
    </row>
    <row r="383" spans="1:11" x14ac:dyDescent="0.3">
      <c r="A383">
        <v>1971</v>
      </c>
      <c r="B383" t="str">
        <f t="shared" si="154"/>
        <v>197110Fall</v>
      </c>
      <c r="C383" s="4">
        <v>10</v>
      </c>
      <c r="D383" s="4" t="s">
        <v>6</v>
      </c>
      <c r="E383" s="3">
        <f ca="1">Input!R388</f>
        <v>510</v>
      </c>
      <c r="F383" s="3"/>
      <c r="G383" s="3">
        <f t="shared" ca="1" si="155"/>
        <v>510</v>
      </c>
      <c r="H383" s="3">
        <f t="shared" ca="1" si="157"/>
        <v>844</v>
      </c>
      <c r="I383" s="27">
        <f t="shared" ca="1" si="156"/>
        <v>334</v>
      </c>
      <c r="J383">
        <f t="shared" ca="1" si="182"/>
        <v>1</v>
      </c>
    </row>
    <row r="384" spans="1:11" x14ac:dyDescent="0.3">
      <c r="A384">
        <v>1971</v>
      </c>
      <c r="B384" t="str">
        <f t="shared" si="154"/>
        <v>197111Fall</v>
      </c>
      <c r="C384" s="4">
        <v>11</v>
      </c>
      <c r="D384" s="4" t="s">
        <v>6</v>
      </c>
      <c r="E384" s="3">
        <f ca="1">Input!R389</f>
        <v>303</v>
      </c>
      <c r="F384" s="3"/>
      <c r="G384" s="3">
        <f t="shared" ca="1" si="155"/>
        <v>303</v>
      </c>
      <c r="H384" s="3">
        <f t="shared" ca="1" si="157"/>
        <v>1147</v>
      </c>
      <c r="I384" s="27">
        <f t="shared" ca="1" si="156"/>
        <v>303</v>
      </c>
      <c r="J384">
        <f t="shared" ca="1" si="182"/>
        <v>1</v>
      </c>
    </row>
    <row r="385" spans="1:11" x14ac:dyDescent="0.3">
      <c r="A385">
        <v>1971</v>
      </c>
      <c r="B385" t="str">
        <f t="shared" si="154"/>
        <v>197112Win</v>
      </c>
      <c r="C385" s="4">
        <v>12</v>
      </c>
      <c r="D385" s="4" t="s">
        <v>16</v>
      </c>
      <c r="E385" s="3">
        <f ca="1">Input!R390</f>
        <v>139482</v>
      </c>
      <c r="F385" s="3"/>
      <c r="G385" s="3">
        <f t="shared" ca="1" si="155"/>
        <v>139482</v>
      </c>
      <c r="H385" s="3">
        <f t="shared" ca="1" si="157"/>
        <v>139482</v>
      </c>
      <c r="I385" s="27">
        <f t="shared" ca="1" si="156"/>
        <v>139482</v>
      </c>
      <c r="J385" t="str">
        <f t="shared" ref="J385:J387" ca="1" si="183">IF(G385&gt;43500,"",1)</f>
        <v/>
      </c>
    </row>
    <row r="386" spans="1:11" x14ac:dyDescent="0.3">
      <c r="A386">
        <v>1972</v>
      </c>
      <c r="B386" t="str">
        <f t="shared" si="154"/>
        <v>19721Win</v>
      </c>
      <c r="C386" s="4">
        <v>1</v>
      </c>
      <c r="D386" s="4" t="s">
        <v>16</v>
      </c>
      <c r="E386" s="3">
        <f ca="1">Input!R391</f>
        <v>206176</v>
      </c>
      <c r="F386" s="3"/>
      <c r="G386" s="3">
        <f t="shared" ca="1" si="155"/>
        <v>206176</v>
      </c>
      <c r="H386" s="3">
        <f t="shared" ca="1" si="157"/>
        <v>345658</v>
      </c>
      <c r="I386" s="27">
        <f t="shared" ca="1" si="156"/>
        <v>139482</v>
      </c>
      <c r="J386" t="str">
        <f t="shared" ca="1" si="183"/>
        <v/>
      </c>
    </row>
    <row r="387" spans="1:11" x14ac:dyDescent="0.3">
      <c r="A387">
        <v>1972</v>
      </c>
      <c r="B387" t="str">
        <f t="shared" ref="B387:B450" si="184">CONCATENATE(A387,C387,D387)</f>
        <v>19722Win</v>
      </c>
      <c r="C387" s="4">
        <v>2</v>
      </c>
      <c r="D387" s="4" t="s">
        <v>16</v>
      </c>
      <c r="E387" s="3">
        <f ca="1">Input!R392</f>
        <v>91454</v>
      </c>
      <c r="F387" s="3"/>
      <c r="G387" s="3">
        <f t="shared" ref="G387:G450" ca="1" si="185">E387</f>
        <v>91454</v>
      </c>
      <c r="H387" s="3">
        <f t="shared" ca="1" si="157"/>
        <v>437112</v>
      </c>
      <c r="I387" s="27">
        <f t="shared" ref="I387:I450" ca="1" si="186">IF(D387=D386,MIN(I386,G387),G387)</f>
        <v>91454</v>
      </c>
      <c r="J387" t="str">
        <f t="shared" ca="1" si="183"/>
        <v/>
      </c>
    </row>
    <row r="388" spans="1:11" x14ac:dyDescent="0.3">
      <c r="A388">
        <v>1972</v>
      </c>
      <c r="B388" t="str">
        <f t="shared" si="184"/>
        <v>19723Spr</v>
      </c>
      <c r="C388" s="4">
        <v>3</v>
      </c>
      <c r="D388" s="4" t="s">
        <v>17</v>
      </c>
      <c r="E388" s="3">
        <f ca="1">Input!R393</f>
        <v>39789</v>
      </c>
      <c r="F388" s="3"/>
      <c r="G388" s="3">
        <f t="shared" ca="1" si="185"/>
        <v>39789</v>
      </c>
      <c r="H388" s="3">
        <f t="shared" ref="H388:H451" ca="1" si="187">IF(D388=D387,G388+H387,G388)</f>
        <v>39789</v>
      </c>
      <c r="I388" s="27">
        <f t="shared" ca="1" si="186"/>
        <v>39789</v>
      </c>
      <c r="J388">
        <f t="shared" ref="J388:J390" ca="1" si="188">IF(G388&gt;82000,"",1)</f>
        <v>1</v>
      </c>
      <c r="K388">
        <f t="shared" ref="K388:K390" ca="1" si="189">IF($G388&gt;116000,"",1)</f>
        <v>1</v>
      </c>
    </row>
    <row r="389" spans="1:11" x14ac:dyDescent="0.3">
      <c r="A389">
        <v>1972</v>
      </c>
      <c r="B389" t="str">
        <f t="shared" si="184"/>
        <v>19724Spr</v>
      </c>
      <c r="C389" s="4">
        <v>4</v>
      </c>
      <c r="D389" s="4" t="s">
        <v>17</v>
      </c>
      <c r="E389" s="3">
        <f ca="1">Input!R394</f>
        <v>1146</v>
      </c>
      <c r="F389" s="3"/>
      <c r="G389" s="3">
        <f t="shared" ca="1" si="185"/>
        <v>1146</v>
      </c>
      <c r="H389" s="3">
        <f t="shared" ca="1" si="187"/>
        <v>40935</v>
      </c>
      <c r="I389" s="27">
        <f t="shared" ca="1" si="186"/>
        <v>1146</v>
      </c>
      <c r="J389">
        <f t="shared" ca="1" si="188"/>
        <v>1</v>
      </c>
      <c r="K389">
        <f t="shared" ca="1" si="189"/>
        <v>1</v>
      </c>
    </row>
    <row r="390" spans="1:11" x14ac:dyDescent="0.3">
      <c r="A390">
        <v>1972</v>
      </c>
      <c r="B390" t="str">
        <f t="shared" si="184"/>
        <v>19725Spr</v>
      </c>
      <c r="C390" s="4">
        <v>5</v>
      </c>
      <c r="D390" s="4" t="s">
        <v>17</v>
      </c>
      <c r="E390" s="3">
        <f ca="1">Input!R395</f>
        <v>155221</v>
      </c>
      <c r="F390" s="3"/>
      <c r="G390" s="3">
        <f t="shared" ca="1" si="185"/>
        <v>155221</v>
      </c>
      <c r="H390" s="3">
        <f t="shared" ca="1" si="187"/>
        <v>196156</v>
      </c>
      <c r="I390" s="27">
        <f t="shared" ca="1" si="186"/>
        <v>1146</v>
      </c>
      <c r="J390" t="str">
        <f t="shared" ca="1" si="188"/>
        <v/>
      </c>
      <c r="K390" t="str">
        <f t="shared" ca="1" si="189"/>
        <v/>
      </c>
    </row>
    <row r="391" spans="1:11" x14ac:dyDescent="0.3">
      <c r="A391">
        <v>1972</v>
      </c>
      <c r="B391" t="str">
        <f t="shared" si="184"/>
        <v>19726Sum</v>
      </c>
      <c r="C391" s="4">
        <v>6</v>
      </c>
      <c r="D391" s="4" t="s">
        <v>18</v>
      </c>
      <c r="E391" s="3">
        <f ca="1">Input!R396</f>
        <v>1103</v>
      </c>
      <c r="F391" s="3"/>
      <c r="G391" s="3">
        <f t="shared" ca="1" si="185"/>
        <v>1103</v>
      </c>
      <c r="H391" s="3">
        <f t="shared" ca="1" si="187"/>
        <v>1103</v>
      </c>
      <c r="I391" s="27">
        <f t="shared" ca="1" si="186"/>
        <v>1103</v>
      </c>
      <c r="J391">
        <f t="shared" ref="J391:J393" ca="1" si="190">IF(G391&gt;35000,"",1)</f>
        <v>1</v>
      </c>
    </row>
    <row r="392" spans="1:11" x14ac:dyDescent="0.3">
      <c r="A392">
        <v>1972</v>
      </c>
      <c r="B392" t="str">
        <f t="shared" si="184"/>
        <v>19727Sum</v>
      </c>
      <c r="C392" s="4">
        <v>7</v>
      </c>
      <c r="D392" s="4" t="s">
        <v>18</v>
      </c>
      <c r="E392" s="3">
        <f ca="1">Input!R397</f>
        <v>1809</v>
      </c>
      <c r="F392" s="3"/>
      <c r="G392" s="3">
        <f t="shared" ca="1" si="185"/>
        <v>1809</v>
      </c>
      <c r="H392" s="3">
        <f t="shared" ca="1" si="187"/>
        <v>2912</v>
      </c>
      <c r="I392" s="27">
        <f t="shared" ca="1" si="186"/>
        <v>1103</v>
      </c>
      <c r="J392">
        <f t="shared" ca="1" si="190"/>
        <v>1</v>
      </c>
    </row>
    <row r="393" spans="1:11" x14ac:dyDescent="0.3">
      <c r="A393">
        <v>1972</v>
      </c>
      <c r="B393" t="str">
        <f t="shared" si="184"/>
        <v>19728Sum</v>
      </c>
      <c r="C393" s="4">
        <v>8</v>
      </c>
      <c r="D393" s="4" t="s">
        <v>18</v>
      </c>
      <c r="E393" s="3">
        <f ca="1">Input!R398</f>
        <v>610</v>
      </c>
      <c r="F393" s="3"/>
      <c r="G393" s="3">
        <f t="shared" ca="1" si="185"/>
        <v>610</v>
      </c>
      <c r="H393" s="3">
        <f t="shared" ca="1" si="187"/>
        <v>3522</v>
      </c>
      <c r="I393" s="27">
        <f t="shared" ca="1" si="186"/>
        <v>610</v>
      </c>
      <c r="J393">
        <f t="shared" ca="1" si="190"/>
        <v>1</v>
      </c>
    </row>
    <row r="394" spans="1:11" x14ac:dyDescent="0.3">
      <c r="A394">
        <v>1972</v>
      </c>
      <c r="B394" t="str">
        <f t="shared" si="184"/>
        <v>19729Fall</v>
      </c>
      <c r="C394" s="4">
        <v>9</v>
      </c>
      <c r="D394" s="4" t="s">
        <v>6</v>
      </c>
      <c r="E394" s="3">
        <f ca="1">Input!R399</f>
        <v>957</v>
      </c>
      <c r="F394" s="3"/>
      <c r="G394" s="3">
        <f t="shared" ca="1" si="185"/>
        <v>957</v>
      </c>
      <c r="H394" s="3">
        <f t="shared" ca="1" si="187"/>
        <v>957</v>
      </c>
      <c r="I394" s="27">
        <f t="shared" ca="1" si="186"/>
        <v>957</v>
      </c>
      <c r="J394">
        <f t="shared" ref="J394:J396" ca="1" si="191">IF(G394&gt;33500,"",1)</f>
        <v>1</v>
      </c>
    </row>
    <row r="395" spans="1:11" x14ac:dyDescent="0.3">
      <c r="A395">
        <v>1972</v>
      </c>
      <c r="B395" t="str">
        <f t="shared" si="184"/>
        <v>197210Fall</v>
      </c>
      <c r="C395" s="4">
        <v>10</v>
      </c>
      <c r="D395" s="4" t="s">
        <v>6</v>
      </c>
      <c r="E395" s="3">
        <f ca="1">Input!R400</f>
        <v>903</v>
      </c>
      <c r="F395" s="3"/>
      <c r="G395" s="3">
        <f t="shared" ca="1" si="185"/>
        <v>903</v>
      </c>
      <c r="H395" s="3">
        <f t="shared" ca="1" si="187"/>
        <v>1860</v>
      </c>
      <c r="I395" s="27">
        <f t="shared" ca="1" si="186"/>
        <v>903</v>
      </c>
      <c r="J395">
        <f t="shared" ca="1" si="191"/>
        <v>1</v>
      </c>
    </row>
    <row r="396" spans="1:11" x14ac:dyDescent="0.3">
      <c r="A396">
        <v>1972</v>
      </c>
      <c r="B396" t="str">
        <f t="shared" si="184"/>
        <v>197211Fall</v>
      </c>
      <c r="C396" s="4">
        <v>11</v>
      </c>
      <c r="D396" s="4" t="s">
        <v>6</v>
      </c>
      <c r="E396" s="3">
        <f ca="1">Input!R401</f>
        <v>28845</v>
      </c>
      <c r="F396" s="3"/>
      <c r="G396" s="3">
        <f t="shared" ca="1" si="185"/>
        <v>28845</v>
      </c>
      <c r="H396" s="3">
        <f t="shared" ca="1" si="187"/>
        <v>30705</v>
      </c>
      <c r="I396" s="27">
        <f t="shared" ca="1" si="186"/>
        <v>903</v>
      </c>
      <c r="J396">
        <f t="shared" ca="1" si="191"/>
        <v>1</v>
      </c>
    </row>
    <row r="397" spans="1:11" x14ac:dyDescent="0.3">
      <c r="A397">
        <v>1972</v>
      </c>
      <c r="B397" t="str">
        <f t="shared" si="184"/>
        <v>197212Win</v>
      </c>
      <c r="C397" s="4">
        <v>12</v>
      </c>
      <c r="D397" s="4" t="s">
        <v>16</v>
      </c>
      <c r="E397" s="3">
        <f ca="1">Input!R402</f>
        <v>4464</v>
      </c>
      <c r="F397" s="3"/>
      <c r="G397" s="3">
        <f t="shared" ca="1" si="185"/>
        <v>4464</v>
      </c>
      <c r="H397" s="3">
        <f t="shared" ca="1" si="187"/>
        <v>4464</v>
      </c>
      <c r="I397" s="27">
        <f t="shared" ca="1" si="186"/>
        <v>4464</v>
      </c>
      <c r="J397">
        <f t="shared" ref="J397:J399" ca="1" si="192">IF(G397&gt;43500,"",1)</f>
        <v>1</v>
      </c>
    </row>
    <row r="398" spans="1:11" x14ac:dyDescent="0.3">
      <c r="A398">
        <v>1973</v>
      </c>
      <c r="B398" t="str">
        <f t="shared" si="184"/>
        <v>19731Win</v>
      </c>
      <c r="C398" s="4">
        <v>1</v>
      </c>
      <c r="D398" s="4" t="s">
        <v>16</v>
      </c>
      <c r="E398" s="3">
        <f ca="1">Input!R403</f>
        <v>29158</v>
      </c>
      <c r="F398" s="3"/>
      <c r="G398" s="3">
        <f t="shared" ca="1" si="185"/>
        <v>29158</v>
      </c>
      <c r="H398" s="3">
        <f t="shared" ca="1" si="187"/>
        <v>33622</v>
      </c>
      <c r="I398" s="27">
        <f t="shared" ca="1" si="186"/>
        <v>4464</v>
      </c>
      <c r="J398">
        <f t="shared" ca="1" si="192"/>
        <v>1</v>
      </c>
    </row>
    <row r="399" spans="1:11" x14ac:dyDescent="0.3">
      <c r="A399">
        <v>1973</v>
      </c>
      <c r="B399" t="str">
        <f t="shared" si="184"/>
        <v>19732Win</v>
      </c>
      <c r="C399" s="4">
        <v>2</v>
      </c>
      <c r="D399" s="4" t="s">
        <v>16</v>
      </c>
      <c r="E399" s="3">
        <f ca="1">Input!R404</f>
        <v>234728</v>
      </c>
      <c r="F399" s="3"/>
      <c r="G399" s="3">
        <f t="shared" ca="1" si="185"/>
        <v>234728</v>
      </c>
      <c r="H399" s="3">
        <f t="shared" ca="1" si="187"/>
        <v>268350</v>
      </c>
      <c r="I399" s="27">
        <f t="shared" ca="1" si="186"/>
        <v>4464</v>
      </c>
      <c r="J399" t="str">
        <f t="shared" ca="1" si="192"/>
        <v/>
      </c>
    </row>
    <row r="400" spans="1:11" x14ac:dyDescent="0.3">
      <c r="A400">
        <v>1973</v>
      </c>
      <c r="B400" t="str">
        <f t="shared" si="184"/>
        <v>19733Spr</v>
      </c>
      <c r="C400" s="4">
        <v>3</v>
      </c>
      <c r="D400" s="4" t="s">
        <v>17</v>
      </c>
      <c r="E400" s="3">
        <f ca="1">Input!R405</f>
        <v>847100</v>
      </c>
      <c r="F400" s="3"/>
      <c r="G400" s="3">
        <f t="shared" ca="1" si="185"/>
        <v>847100</v>
      </c>
      <c r="H400" s="3">
        <f t="shared" ca="1" si="187"/>
        <v>847100</v>
      </c>
      <c r="I400" s="27">
        <f t="shared" ca="1" si="186"/>
        <v>847100</v>
      </c>
      <c r="J400" t="str">
        <f t="shared" ref="J400:J402" ca="1" si="193">IF(G400&gt;82000,"",1)</f>
        <v/>
      </c>
      <c r="K400" t="str">
        <f t="shared" ref="K400:K402" ca="1" si="194">IF($G400&gt;116000,"",1)</f>
        <v/>
      </c>
    </row>
    <row r="401" spans="1:11" x14ac:dyDescent="0.3">
      <c r="A401">
        <v>1973</v>
      </c>
      <c r="B401" t="str">
        <f t="shared" si="184"/>
        <v>19734Spr</v>
      </c>
      <c r="C401" s="4">
        <v>4</v>
      </c>
      <c r="D401" s="4" t="s">
        <v>17</v>
      </c>
      <c r="E401" s="3">
        <f ca="1">Input!R406</f>
        <v>1255232</v>
      </c>
      <c r="F401" s="3"/>
      <c r="G401" s="3">
        <f t="shared" ca="1" si="185"/>
        <v>1255232</v>
      </c>
      <c r="H401" s="3">
        <f t="shared" ca="1" si="187"/>
        <v>2102332</v>
      </c>
      <c r="I401" s="27">
        <f t="shared" ca="1" si="186"/>
        <v>847100</v>
      </c>
      <c r="J401" t="str">
        <f t="shared" ca="1" si="193"/>
        <v/>
      </c>
      <c r="K401" t="str">
        <f t="shared" ca="1" si="194"/>
        <v/>
      </c>
    </row>
    <row r="402" spans="1:11" x14ac:dyDescent="0.3">
      <c r="A402">
        <v>1973</v>
      </c>
      <c r="B402" t="str">
        <f t="shared" si="184"/>
        <v>19735Spr</v>
      </c>
      <c r="C402" s="4">
        <v>5</v>
      </c>
      <c r="D402" s="4" t="s">
        <v>17</v>
      </c>
      <c r="E402" s="3">
        <f ca="1">Input!R407</f>
        <v>928288</v>
      </c>
      <c r="F402" s="3"/>
      <c r="G402" s="3">
        <f t="shared" ca="1" si="185"/>
        <v>928288</v>
      </c>
      <c r="H402" s="3">
        <f t="shared" ca="1" si="187"/>
        <v>3030620</v>
      </c>
      <c r="I402" s="27">
        <f t="shared" ca="1" si="186"/>
        <v>847100</v>
      </c>
      <c r="J402" t="str">
        <f t="shared" ca="1" si="193"/>
        <v/>
      </c>
      <c r="K402" t="str">
        <f t="shared" ca="1" si="194"/>
        <v/>
      </c>
    </row>
    <row r="403" spans="1:11" x14ac:dyDescent="0.3">
      <c r="A403">
        <v>1973</v>
      </c>
      <c r="B403" t="str">
        <f t="shared" si="184"/>
        <v>19736Sum</v>
      </c>
      <c r="C403" s="4">
        <v>6</v>
      </c>
      <c r="D403" s="4" t="s">
        <v>18</v>
      </c>
      <c r="E403" s="3">
        <f ca="1">Input!R408</f>
        <v>1899504</v>
      </c>
      <c r="F403" s="3"/>
      <c r="G403" s="3">
        <f t="shared" ca="1" si="185"/>
        <v>1899504</v>
      </c>
      <c r="H403" s="3">
        <f t="shared" ca="1" si="187"/>
        <v>1899504</v>
      </c>
      <c r="I403" s="27">
        <f t="shared" ca="1" si="186"/>
        <v>1899504</v>
      </c>
      <c r="J403" t="str">
        <f t="shared" ref="J403:J405" ca="1" si="195">IF(G403&gt;35000,"",1)</f>
        <v/>
      </c>
    </row>
    <row r="404" spans="1:11" x14ac:dyDescent="0.3">
      <c r="A404">
        <v>1973</v>
      </c>
      <c r="B404" t="str">
        <f t="shared" si="184"/>
        <v>19737Sum</v>
      </c>
      <c r="C404" s="4">
        <v>7</v>
      </c>
      <c r="D404" s="4" t="s">
        <v>18</v>
      </c>
      <c r="E404" s="3">
        <f ca="1">Input!R409</f>
        <v>175613</v>
      </c>
      <c r="F404" s="3"/>
      <c r="G404" s="3">
        <f t="shared" ca="1" si="185"/>
        <v>175613</v>
      </c>
      <c r="H404" s="3">
        <f t="shared" ca="1" si="187"/>
        <v>2075117</v>
      </c>
      <c r="I404" s="27">
        <f t="shared" ca="1" si="186"/>
        <v>175613</v>
      </c>
      <c r="J404" t="str">
        <f t="shared" ca="1" si="195"/>
        <v/>
      </c>
    </row>
    <row r="405" spans="1:11" x14ac:dyDescent="0.3">
      <c r="A405">
        <v>1973</v>
      </c>
      <c r="B405" t="str">
        <f t="shared" si="184"/>
        <v>19738Sum</v>
      </c>
      <c r="C405" s="4">
        <v>8</v>
      </c>
      <c r="D405" s="4" t="s">
        <v>18</v>
      </c>
      <c r="E405" s="3">
        <f ca="1">Input!R410</f>
        <v>1367</v>
      </c>
      <c r="F405" s="3"/>
      <c r="G405" s="3">
        <f t="shared" ca="1" si="185"/>
        <v>1367</v>
      </c>
      <c r="H405" s="3">
        <f t="shared" ca="1" si="187"/>
        <v>2076484</v>
      </c>
      <c r="I405" s="27">
        <f t="shared" ca="1" si="186"/>
        <v>1367</v>
      </c>
      <c r="J405">
        <f t="shared" ca="1" si="195"/>
        <v>1</v>
      </c>
    </row>
    <row r="406" spans="1:11" x14ac:dyDescent="0.3">
      <c r="A406">
        <v>1973</v>
      </c>
      <c r="B406" t="str">
        <f t="shared" si="184"/>
        <v>19739Fall</v>
      </c>
      <c r="C406" s="4">
        <v>9</v>
      </c>
      <c r="D406" s="4" t="s">
        <v>6</v>
      </c>
      <c r="E406" s="3">
        <f ca="1">Input!R411</f>
        <v>54889</v>
      </c>
      <c r="F406" s="3"/>
      <c r="G406" s="3">
        <f t="shared" ca="1" si="185"/>
        <v>54889</v>
      </c>
      <c r="H406" s="3">
        <f t="shared" ca="1" si="187"/>
        <v>54889</v>
      </c>
      <c r="I406" s="27">
        <f t="shared" ca="1" si="186"/>
        <v>54889</v>
      </c>
      <c r="J406" t="str">
        <f t="shared" ref="J406:J408" ca="1" si="196">IF(G406&gt;33500,"",1)</f>
        <v/>
      </c>
    </row>
    <row r="407" spans="1:11" x14ac:dyDescent="0.3">
      <c r="A407">
        <v>1973</v>
      </c>
      <c r="B407" t="str">
        <f t="shared" si="184"/>
        <v>197310Fall</v>
      </c>
      <c r="C407" s="4">
        <v>10</v>
      </c>
      <c r="D407" s="4" t="s">
        <v>6</v>
      </c>
      <c r="E407" s="3">
        <f ca="1">Input!R412</f>
        <v>1276042</v>
      </c>
      <c r="F407" s="3"/>
      <c r="G407" s="3">
        <f t="shared" ca="1" si="185"/>
        <v>1276042</v>
      </c>
      <c r="H407" s="3">
        <f t="shared" ca="1" si="187"/>
        <v>1330931</v>
      </c>
      <c r="I407" s="27">
        <f t="shared" ca="1" si="186"/>
        <v>54889</v>
      </c>
      <c r="J407" t="str">
        <f t="shared" ca="1" si="196"/>
        <v/>
      </c>
    </row>
    <row r="408" spans="1:11" x14ac:dyDescent="0.3">
      <c r="A408">
        <v>1973</v>
      </c>
      <c r="B408" t="str">
        <f t="shared" si="184"/>
        <v>197311Fall</v>
      </c>
      <c r="C408" s="4">
        <v>11</v>
      </c>
      <c r="D408" s="4" t="s">
        <v>6</v>
      </c>
      <c r="E408" s="3">
        <f ca="1">Input!R413</f>
        <v>642617</v>
      </c>
      <c r="F408" s="3"/>
      <c r="G408" s="3">
        <f t="shared" ca="1" si="185"/>
        <v>642617</v>
      </c>
      <c r="H408" s="3">
        <f t="shared" ca="1" si="187"/>
        <v>1973548</v>
      </c>
      <c r="I408" s="27">
        <f t="shared" ca="1" si="186"/>
        <v>54889</v>
      </c>
      <c r="J408" t="str">
        <f t="shared" ca="1" si="196"/>
        <v/>
      </c>
    </row>
    <row r="409" spans="1:11" x14ac:dyDescent="0.3">
      <c r="A409">
        <v>1973</v>
      </c>
      <c r="B409" t="str">
        <f t="shared" si="184"/>
        <v>197312Win</v>
      </c>
      <c r="C409" s="4">
        <v>12</v>
      </c>
      <c r="D409" s="4" t="s">
        <v>16</v>
      </c>
      <c r="E409" s="3">
        <f ca="1">Input!R414</f>
        <v>622539</v>
      </c>
      <c r="F409" s="3"/>
      <c r="G409" s="3">
        <f t="shared" ca="1" si="185"/>
        <v>622539</v>
      </c>
      <c r="H409" s="3">
        <f t="shared" ca="1" si="187"/>
        <v>622539</v>
      </c>
      <c r="I409" s="27">
        <f t="shared" ca="1" si="186"/>
        <v>622539</v>
      </c>
      <c r="J409" t="str">
        <f t="shared" ref="J409:J411" ca="1" si="197">IF(G409&gt;43500,"",1)</f>
        <v/>
      </c>
    </row>
    <row r="410" spans="1:11" x14ac:dyDescent="0.3">
      <c r="A410">
        <v>1974</v>
      </c>
      <c r="B410" t="str">
        <f t="shared" si="184"/>
        <v>19741Win</v>
      </c>
      <c r="C410" s="4">
        <v>1</v>
      </c>
      <c r="D410" s="4" t="s">
        <v>16</v>
      </c>
      <c r="E410" s="3">
        <f ca="1">Input!R415</f>
        <v>1337475</v>
      </c>
      <c r="F410" s="3"/>
      <c r="G410" s="3">
        <f t="shared" ca="1" si="185"/>
        <v>1337475</v>
      </c>
      <c r="H410" s="3">
        <f t="shared" ca="1" si="187"/>
        <v>1960014</v>
      </c>
      <c r="I410" s="27">
        <f t="shared" ca="1" si="186"/>
        <v>622539</v>
      </c>
      <c r="J410" t="str">
        <f t="shared" ca="1" si="197"/>
        <v/>
      </c>
    </row>
    <row r="411" spans="1:11" x14ac:dyDescent="0.3">
      <c r="A411">
        <v>1974</v>
      </c>
      <c r="B411" t="str">
        <f t="shared" si="184"/>
        <v>19742Win</v>
      </c>
      <c r="C411" s="4">
        <v>2</v>
      </c>
      <c r="D411" s="4" t="s">
        <v>16</v>
      </c>
      <c r="E411" s="3">
        <f ca="1">Input!R416</f>
        <v>236183</v>
      </c>
      <c r="F411" s="3"/>
      <c r="G411" s="3">
        <f t="shared" ca="1" si="185"/>
        <v>236183</v>
      </c>
      <c r="H411" s="3">
        <f t="shared" ca="1" si="187"/>
        <v>2196197</v>
      </c>
      <c r="I411" s="27">
        <f t="shared" ca="1" si="186"/>
        <v>236183</v>
      </c>
      <c r="J411" t="str">
        <f t="shared" ca="1" si="197"/>
        <v/>
      </c>
    </row>
    <row r="412" spans="1:11" x14ac:dyDescent="0.3">
      <c r="A412">
        <v>1974</v>
      </c>
      <c r="B412" t="str">
        <f t="shared" si="184"/>
        <v>19743Spr</v>
      </c>
      <c r="C412" s="4">
        <v>3</v>
      </c>
      <c r="D412" s="4" t="s">
        <v>17</v>
      </c>
      <c r="E412" s="3">
        <f ca="1">Input!R417</f>
        <v>107092</v>
      </c>
      <c r="F412" s="3"/>
      <c r="G412" s="3">
        <f t="shared" ca="1" si="185"/>
        <v>107092</v>
      </c>
      <c r="H412" s="3">
        <f t="shared" ca="1" si="187"/>
        <v>107092</v>
      </c>
      <c r="I412" s="27">
        <f t="shared" ca="1" si="186"/>
        <v>107092</v>
      </c>
      <c r="J412" t="str">
        <f t="shared" ref="J412:J414" ca="1" si="198">IF(G412&gt;82000,"",1)</f>
        <v/>
      </c>
      <c r="K412">
        <f t="shared" ref="K412:K414" ca="1" si="199">IF($G412&gt;116000,"",1)</f>
        <v>1</v>
      </c>
    </row>
    <row r="413" spans="1:11" x14ac:dyDescent="0.3">
      <c r="A413">
        <v>1974</v>
      </c>
      <c r="B413" t="str">
        <f t="shared" si="184"/>
        <v>19744Spr</v>
      </c>
      <c r="C413" s="4">
        <v>4</v>
      </c>
      <c r="D413" s="4" t="s">
        <v>17</v>
      </c>
      <c r="E413" s="3">
        <f ca="1">Input!R418</f>
        <v>90182</v>
      </c>
      <c r="F413" s="3"/>
      <c r="G413" s="3">
        <f t="shared" ca="1" si="185"/>
        <v>90182</v>
      </c>
      <c r="H413" s="3">
        <f t="shared" ca="1" si="187"/>
        <v>197274</v>
      </c>
      <c r="I413" s="27">
        <f t="shared" ca="1" si="186"/>
        <v>90182</v>
      </c>
      <c r="J413" t="str">
        <f t="shared" ca="1" si="198"/>
        <v/>
      </c>
      <c r="K413">
        <f t="shared" ca="1" si="199"/>
        <v>1</v>
      </c>
    </row>
    <row r="414" spans="1:11" x14ac:dyDescent="0.3">
      <c r="A414">
        <v>1974</v>
      </c>
      <c r="B414" t="str">
        <f t="shared" si="184"/>
        <v>19745Spr</v>
      </c>
      <c r="C414" s="4">
        <v>5</v>
      </c>
      <c r="D414" s="4" t="s">
        <v>17</v>
      </c>
      <c r="E414" s="3">
        <f ca="1">Input!R419</f>
        <v>231572</v>
      </c>
      <c r="F414" s="3"/>
      <c r="G414" s="3">
        <f t="shared" ca="1" si="185"/>
        <v>231572</v>
      </c>
      <c r="H414" s="3">
        <f t="shared" ca="1" si="187"/>
        <v>428846</v>
      </c>
      <c r="I414" s="27">
        <f t="shared" ca="1" si="186"/>
        <v>90182</v>
      </c>
      <c r="J414" t="str">
        <f t="shared" ca="1" si="198"/>
        <v/>
      </c>
      <c r="K414" t="str">
        <f t="shared" ca="1" si="199"/>
        <v/>
      </c>
    </row>
    <row r="415" spans="1:11" x14ac:dyDescent="0.3">
      <c r="A415">
        <v>1974</v>
      </c>
      <c r="B415" t="str">
        <f t="shared" si="184"/>
        <v>19746Sum</v>
      </c>
      <c r="C415" s="4">
        <v>6</v>
      </c>
      <c r="D415" s="4" t="s">
        <v>18</v>
      </c>
      <c r="E415" s="3">
        <f ca="1">Input!R420</f>
        <v>38065</v>
      </c>
      <c r="F415" s="3"/>
      <c r="G415" s="3">
        <f t="shared" ca="1" si="185"/>
        <v>38065</v>
      </c>
      <c r="H415" s="3">
        <f t="shared" ca="1" si="187"/>
        <v>38065</v>
      </c>
      <c r="I415" s="27">
        <f t="shared" ca="1" si="186"/>
        <v>38065</v>
      </c>
      <c r="J415" t="str">
        <f t="shared" ref="J415:J417" ca="1" si="200">IF(G415&gt;35000,"",1)</f>
        <v/>
      </c>
    </row>
    <row r="416" spans="1:11" x14ac:dyDescent="0.3">
      <c r="A416">
        <v>1974</v>
      </c>
      <c r="B416" t="str">
        <f t="shared" si="184"/>
        <v>19747Sum</v>
      </c>
      <c r="C416" s="4">
        <v>7</v>
      </c>
      <c r="D416" s="4" t="s">
        <v>18</v>
      </c>
      <c r="E416" s="3">
        <f ca="1">Input!R421</f>
        <v>735</v>
      </c>
      <c r="F416" s="3"/>
      <c r="G416" s="3">
        <f t="shared" ca="1" si="185"/>
        <v>735</v>
      </c>
      <c r="H416" s="3">
        <f t="shared" ca="1" si="187"/>
        <v>38800</v>
      </c>
      <c r="I416" s="27">
        <f t="shared" ca="1" si="186"/>
        <v>735</v>
      </c>
      <c r="J416">
        <f t="shared" ca="1" si="200"/>
        <v>1</v>
      </c>
    </row>
    <row r="417" spans="1:11" x14ac:dyDescent="0.3">
      <c r="A417">
        <v>1974</v>
      </c>
      <c r="B417" t="str">
        <f t="shared" si="184"/>
        <v>19748Sum</v>
      </c>
      <c r="C417" s="4">
        <v>8</v>
      </c>
      <c r="D417" s="4" t="s">
        <v>18</v>
      </c>
      <c r="E417" s="3">
        <f ca="1">Input!R422</f>
        <v>1238</v>
      </c>
      <c r="F417" s="3"/>
      <c r="G417" s="3">
        <f t="shared" ca="1" si="185"/>
        <v>1238</v>
      </c>
      <c r="H417" s="3">
        <f t="shared" ca="1" si="187"/>
        <v>40038</v>
      </c>
      <c r="I417" s="27">
        <f t="shared" ca="1" si="186"/>
        <v>735</v>
      </c>
      <c r="J417">
        <f t="shared" ca="1" si="200"/>
        <v>1</v>
      </c>
    </row>
    <row r="418" spans="1:11" x14ac:dyDescent="0.3">
      <c r="A418">
        <v>1974</v>
      </c>
      <c r="B418" t="str">
        <f t="shared" si="184"/>
        <v>19749Fall</v>
      </c>
      <c r="C418" s="4">
        <v>9</v>
      </c>
      <c r="D418" s="4" t="s">
        <v>6</v>
      </c>
      <c r="E418" s="3">
        <f ca="1">Input!R423</f>
        <v>369615</v>
      </c>
      <c r="F418" s="3"/>
      <c r="G418" s="3">
        <f t="shared" ca="1" si="185"/>
        <v>369615</v>
      </c>
      <c r="H418" s="3">
        <f t="shared" ca="1" si="187"/>
        <v>369615</v>
      </c>
      <c r="I418" s="27">
        <f t="shared" ca="1" si="186"/>
        <v>369615</v>
      </c>
      <c r="J418" t="str">
        <f t="shared" ref="J418:J420" ca="1" si="201">IF(G418&gt;33500,"",1)</f>
        <v/>
      </c>
    </row>
    <row r="419" spans="1:11" x14ac:dyDescent="0.3">
      <c r="A419">
        <v>1974</v>
      </c>
      <c r="B419" t="str">
        <f t="shared" si="184"/>
        <v>197410Fall</v>
      </c>
      <c r="C419" s="4">
        <v>10</v>
      </c>
      <c r="D419" s="4" t="s">
        <v>6</v>
      </c>
      <c r="E419" s="3">
        <f ca="1">Input!R424</f>
        <v>140509</v>
      </c>
      <c r="F419" s="3"/>
      <c r="G419" s="3">
        <f t="shared" ca="1" si="185"/>
        <v>140509</v>
      </c>
      <c r="H419" s="3">
        <f t="shared" ca="1" si="187"/>
        <v>510124</v>
      </c>
      <c r="I419" s="27">
        <f t="shared" ca="1" si="186"/>
        <v>140509</v>
      </c>
      <c r="J419" t="str">
        <f t="shared" ca="1" si="201"/>
        <v/>
      </c>
    </row>
    <row r="420" spans="1:11" x14ac:dyDescent="0.3">
      <c r="A420">
        <v>1974</v>
      </c>
      <c r="B420" t="str">
        <f t="shared" si="184"/>
        <v>197411Fall</v>
      </c>
      <c r="C420" s="4">
        <v>11</v>
      </c>
      <c r="D420" s="4" t="s">
        <v>6</v>
      </c>
      <c r="E420" s="3">
        <f ca="1">Input!R425</f>
        <v>1500529</v>
      </c>
      <c r="F420" s="3"/>
      <c r="G420" s="3">
        <f t="shared" ca="1" si="185"/>
        <v>1500529</v>
      </c>
      <c r="H420" s="3">
        <f t="shared" ca="1" si="187"/>
        <v>2010653</v>
      </c>
      <c r="I420" s="27">
        <f t="shared" ca="1" si="186"/>
        <v>140509</v>
      </c>
      <c r="J420" t="str">
        <f t="shared" ca="1" si="201"/>
        <v/>
      </c>
    </row>
    <row r="421" spans="1:11" x14ac:dyDescent="0.3">
      <c r="A421">
        <v>1974</v>
      </c>
      <c r="B421" t="str">
        <f t="shared" si="184"/>
        <v>197412Win</v>
      </c>
      <c r="C421" s="4">
        <v>12</v>
      </c>
      <c r="D421" s="4" t="s">
        <v>16</v>
      </c>
      <c r="E421" s="3">
        <f ca="1">Input!R426</f>
        <v>1026744</v>
      </c>
      <c r="F421" s="3"/>
      <c r="G421" s="3">
        <f t="shared" ca="1" si="185"/>
        <v>1026744</v>
      </c>
      <c r="H421" s="3">
        <f t="shared" ca="1" si="187"/>
        <v>1026744</v>
      </c>
      <c r="I421" s="27">
        <f t="shared" ca="1" si="186"/>
        <v>1026744</v>
      </c>
      <c r="J421" t="str">
        <f t="shared" ref="J421:J423" ca="1" si="202">IF(G421&gt;43500,"",1)</f>
        <v/>
      </c>
    </row>
    <row r="422" spans="1:11" x14ac:dyDescent="0.3">
      <c r="A422">
        <v>1975</v>
      </c>
      <c r="B422" t="str">
        <f t="shared" si="184"/>
        <v>19751Win</v>
      </c>
      <c r="C422" s="4">
        <v>1</v>
      </c>
      <c r="D422" s="4" t="s">
        <v>16</v>
      </c>
      <c r="E422" s="3">
        <f ca="1">Input!R427</f>
        <v>599820</v>
      </c>
      <c r="F422" s="3"/>
      <c r="G422" s="3">
        <f t="shared" ca="1" si="185"/>
        <v>599820</v>
      </c>
      <c r="H422" s="3">
        <f t="shared" ca="1" si="187"/>
        <v>1626564</v>
      </c>
      <c r="I422" s="27">
        <f t="shared" ca="1" si="186"/>
        <v>599820</v>
      </c>
      <c r="J422" t="str">
        <f t="shared" ca="1" si="202"/>
        <v/>
      </c>
    </row>
    <row r="423" spans="1:11" x14ac:dyDescent="0.3">
      <c r="A423">
        <v>1975</v>
      </c>
      <c r="B423" t="str">
        <f t="shared" si="184"/>
        <v>19752Win</v>
      </c>
      <c r="C423" s="4">
        <v>2</v>
      </c>
      <c r="D423" s="4" t="s">
        <v>16</v>
      </c>
      <c r="E423" s="3">
        <f ca="1">Input!R428</f>
        <v>1513395</v>
      </c>
      <c r="F423" s="3"/>
      <c r="G423" s="3">
        <f t="shared" ca="1" si="185"/>
        <v>1513395</v>
      </c>
      <c r="H423" s="3">
        <f t="shared" ca="1" si="187"/>
        <v>3139959</v>
      </c>
      <c r="I423" s="27">
        <f t="shared" ca="1" si="186"/>
        <v>599820</v>
      </c>
      <c r="J423" t="str">
        <f t="shared" ca="1" si="202"/>
        <v/>
      </c>
    </row>
    <row r="424" spans="1:11" x14ac:dyDescent="0.3">
      <c r="A424">
        <v>1975</v>
      </c>
      <c r="B424" t="str">
        <f t="shared" si="184"/>
        <v>19753Spr</v>
      </c>
      <c r="C424" s="4">
        <v>3</v>
      </c>
      <c r="D424" s="4" t="s">
        <v>17</v>
      </c>
      <c r="E424" s="3">
        <f ca="1">Input!R429</f>
        <v>318589</v>
      </c>
      <c r="F424" s="3"/>
      <c r="G424" s="3">
        <f t="shared" ca="1" si="185"/>
        <v>318589</v>
      </c>
      <c r="H424" s="3">
        <f t="shared" ca="1" si="187"/>
        <v>318589</v>
      </c>
      <c r="I424" s="27">
        <f t="shared" ca="1" si="186"/>
        <v>318589</v>
      </c>
      <c r="J424" t="str">
        <f t="shared" ref="J424:J426" ca="1" si="203">IF(G424&gt;82000,"",1)</f>
        <v/>
      </c>
      <c r="K424" t="str">
        <f t="shared" ref="K424:K426" ca="1" si="204">IF($G424&gt;116000,"",1)</f>
        <v/>
      </c>
    </row>
    <row r="425" spans="1:11" x14ac:dyDescent="0.3">
      <c r="A425">
        <v>1975</v>
      </c>
      <c r="B425" t="str">
        <f t="shared" si="184"/>
        <v>19754Spr</v>
      </c>
      <c r="C425" s="4">
        <v>4</v>
      </c>
      <c r="D425" s="4" t="s">
        <v>17</v>
      </c>
      <c r="E425" s="3">
        <f ca="1">Input!R430</f>
        <v>773182</v>
      </c>
      <c r="F425" s="3"/>
      <c r="G425" s="3">
        <f t="shared" ca="1" si="185"/>
        <v>773182</v>
      </c>
      <c r="H425" s="3">
        <f t="shared" ca="1" si="187"/>
        <v>1091771</v>
      </c>
      <c r="I425" s="27">
        <f t="shared" ca="1" si="186"/>
        <v>318589</v>
      </c>
      <c r="J425" t="str">
        <f t="shared" ca="1" si="203"/>
        <v/>
      </c>
      <c r="K425" t="str">
        <f t="shared" ca="1" si="204"/>
        <v/>
      </c>
    </row>
    <row r="426" spans="1:11" x14ac:dyDescent="0.3">
      <c r="A426">
        <v>1975</v>
      </c>
      <c r="B426" t="str">
        <f t="shared" si="184"/>
        <v>19755Spr</v>
      </c>
      <c r="C426" s="4">
        <v>5</v>
      </c>
      <c r="D426" s="4" t="s">
        <v>17</v>
      </c>
      <c r="E426" s="3">
        <f ca="1">Input!R431</f>
        <v>1201200</v>
      </c>
      <c r="F426" s="3"/>
      <c r="G426" s="3">
        <f t="shared" ca="1" si="185"/>
        <v>1201200</v>
      </c>
      <c r="H426" s="3">
        <f t="shared" ca="1" si="187"/>
        <v>2292971</v>
      </c>
      <c r="I426" s="27">
        <f t="shared" ca="1" si="186"/>
        <v>318589</v>
      </c>
      <c r="J426" t="str">
        <f t="shared" ca="1" si="203"/>
        <v/>
      </c>
      <c r="K426" t="str">
        <f t="shared" ca="1" si="204"/>
        <v/>
      </c>
    </row>
    <row r="427" spans="1:11" x14ac:dyDescent="0.3">
      <c r="A427">
        <v>1975</v>
      </c>
      <c r="B427" t="str">
        <f t="shared" si="184"/>
        <v>19756Sum</v>
      </c>
      <c r="C427" s="4">
        <v>6</v>
      </c>
      <c r="D427" s="4" t="s">
        <v>18</v>
      </c>
      <c r="E427" s="3">
        <f ca="1">Input!R432</f>
        <v>582698</v>
      </c>
      <c r="F427" s="3"/>
      <c r="G427" s="3">
        <f t="shared" ca="1" si="185"/>
        <v>582698</v>
      </c>
      <c r="H427" s="3">
        <f t="shared" ca="1" si="187"/>
        <v>582698</v>
      </c>
      <c r="I427" s="27">
        <f t="shared" ca="1" si="186"/>
        <v>582698</v>
      </c>
      <c r="J427" t="str">
        <f t="shared" ref="J427:J429" ca="1" si="205">IF(G427&gt;35000,"",1)</f>
        <v/>
      </c>
    </row>
    <row r="428" spans="1:11" x14ac:dyDescent="0.3">
      <c r="A428">
        <v>1975</v>
      </c>
      <c r="B428" t="str">
        <f t="shared" si="184"/>
        <v>19757Sum</v>
      </c>
      <c r="C428" s="4">
        <v>7</v>
      </c>
      <c r="D428" s="4" t="s">
        <v>18</v>
      </c>
      <c r="E428" s="3">
        <f ca="1">Input!R433</f>
        <v>18651</v>
      </c>
      <c r="F428" s="3"/>
      <c r="G428" s="3">
        <f t="shared" ca="1" si="185"/>
        <v>18651</v>
      </c>
      <c r="H428" s="3">
        <f t="shared" ca="1" si="187"/>
        <v>601349</v>
      </c>
      <c r="I428" s="27">
        <f t="shared" ca="1" si="186"/>
        <v>18651</v>
      </c>
      <c r="J428">
        <f t="shared" ca="1" si="205"/>
        <v>1</v>
      </c>
    </row>
    <row r="429" spans="1:11" x14ac:dyDescent="0.3">
      <c r="A429">
        <v>1975</v>
      </c>
      <c r="B429" t="str">
        <f t="shared" si="184"/>
        <v>19758Sum</v>
      </c>
      <c r="C429" s="4">
        <v>8</v>
      </c>
      <c r="D429" s="4" t="s">
        <v>18</v>
      </c>
      <c r="E429" s="3">
        <f ca="1">Input!R434</f>
        <v>3071</v>
      </c>
      <c r="F429" s="3"/>
      <c r="G429" s="3">
        <f t="shared" ca="1" si="185"/>
        <v>3071</v>
      </c>
      <c r="H429" s="3">
        <f t="shared" ca="1" si="187"/>
        <v>604420</v>
      </c>
      <c r="I429" s="27">
        <f t="shared" ca="1" si="186"/>
        <v>3071</v>
      </c>
      <c r="J429">
        <f t="shared" ca="1" si="205"/>
        <v>1</v>
      </c>
    </row>
    <row r="430" spans="1:11" x14ac:dyDescent="0.3">
      <c r="A430">
        <v>1975</v>
      </c>
      <c r="B430" t="str">
        <f t="shared" si="184"/>
        <v>19759Fall</v>
      </c>
      <c r="C430" s="4">
        <v>9</v>
      </c>
      <c r="D430" s="4" t="s">
        <v>6</v>
      </c>
      <c r="E430" s="3">
        <f ca="1">Input!R435</f>
        <v>482</v>
      </c>
      <c r="F430" s="3"/>
      <c r="G430" s="3">
        <f t="shared" ca="1" si="185"/>
        <v>482</v>
      </c>
      <c r="H430" s="3">
        <f t="shared" ca="1" si="187"/>
        <v>482</v>
      </c>
      <c r="I430" s="27">
        <f t="shared" ca="1" si="186"/>
        <v>482</v>
      </c>
      <c r="J430">
        <f t="shared" ref="J430:J432" ca="1" si="206">IF(G430&gt;33500,"",1)</f>
        <v>1</v>
      </c>
    </row>
    <row r="431" spans="1:11" x14ac:dyDescent="0.3">
      <c r="A431">
        <v>1975</v>
      </c>
      <c r="B431" t="str">
        <f t="shared" si="184"/>
        <v>197510Fall</v>
      </c>
      <c r="C431" s="4">
        <v>10</v>
      </c>
      <c r="D431" s="4" t="s">
        <v>6</v>
      </c>
      <c r="E431" s="3">
        <f ca="1">Input!R436</f>
        <v>2541</v>
      </c>
      <c r="F431" s="3"/>
      <c r="G431" s="3">
        <f t="shared" ca="1" si="185"/>
        <v>2541</v>
      </c>
      <c r="H431" s="3">
        <f t="shared" ca="1" si="187"/>
        <v>3023</v>
      </c>
      <c r="I431" s="27">
        <f t="shared" ca="1" si="186"/>
        <v>482</v>
      </c>
      <c r="J431">
        <f t="shared" ca="1" si="206"/>
        <v>1</v>
      </c>
    </row>
    <row r="432" spans="1:11" x14ac:dyDescent="0.3">
      <c r="A432">
        <v>1975</v>
      </c>
      <c r="B432" t="str">
        <f t="shared" si="184"/>
        <v>197511Fall</v>
      </c>
      <c r="C432" s="4">
        <v>11</v>
      </c>
      <c r="D432" s="4" t="s">
        <v>6</v>
      </c>
      <c r="E432" s="3">
        <f ca="1">Input!R437</f>
        <v>1161</v>
      </c>
      <c r="F432" s="3"/>
      <c r="G432" s="3">
        <f t="shared" ca="1" si="185"/>
        <v>1161</v>
      </c>
      <c r="H432" s="3">
        <f t="shared" ca="1" si="187"/>
        <v>4184</v>
      </c>
      <c r="I432" s="27">
        <f t="shared" ca="1" si="186"/>
        <v>482</v>
      </c>
      <c r="J432">
        <f t="shared" ca="1" si="206"/>
        <v>1</v>
      </c>
    </row>
    <row r="433" spans="1:11" x14ac:dyDescent="0.3">
      <c r="A433">
        <v>1975</v>
      </c>
      <c r="B433" t="str">
        <f t="shared" si="184"/>
        <v>197512Win</v>
      </c>
      <c r="C433" s="4">
        <v>12</v>
      </c>
      <c r="D433" s="4" t="s">
        <v>16</v>
      </c>
      <c r="E433" s="3">
        <f ca="1">Input!R438</f>
        <v>7511</v>
      </c>
      <c r="F433" s="3"/>
      <c r="G433" s="3">
        <f t="shared" ca="1" si="185"/>
        <v>7511</v>
      </c>
      <c r="H433" s="3">
        <f t="shared" ca="1" si="187"/>
        <v>7511</v>
      </c>
      <c r="I433" s="27">
        <f t="shared" ca="1" si="186"/>
        <v>7511</v>
      </c>
      <c r="J433">
        <f t="shared" ref="J433:J435" ca="1" si="207">IF(G433&gt;43500,"",1)</f>
        <v>1</v>
      </c>
    </row>
    <row r="434" spans="1:11" x14ac:dyDescent="0.3">
      <c r="A434">
        <v>1976</v>
      </c>
      <c r="B434" t="str">
        <f t="shared" si="184"/>
        <v>19761Win</v>
      </c>
      <c r="C434" s="4">
        <v>1</v>
      </c>
      <c r="D434" s="4" t="s">
        <v>16</v>
      </c>
      <c r="E434" s="3">
        <f ca="1">Input!R439</f>
        <v>13468</v>
      </c>
      <c r="F434" s="3"/>
      <c r="G434" s="3">
        <f t="shared" ca="1" si="185"/>
        <v>13468</v>
      </c>
      <c r="H434" s="3">
        <f t="shared" ca="1" si="187"/>
        <v>20979</v>
      </c>
      <c r="I434" s="27">
        <f t="shared" ca="1" si="186"/>
        <v>7511</v>
      </c>
      <c r="J434">
        <f t="shared" ca="1" si="207"/>
        <v>1</v>
      </c>
    </row>
    <row r="435" spans="1:11" x14ac:dyDescent="0.3">
      <c r="A435">
        <v>1976</v>
      </c>
      <c r="B435" t="str">
        <f t="shared" si="184"/>
        <v>19762Win</v>
      </c>
      <c r="C435" s="4">
        <v>2</v>
      </c>
      <c r="D435" s="4" t="s">
        <v>16</v>
      </c>
      <c r="E435" s="3">
        <f ca="1">Input!R440</f>
        <v>290</v>
      </c>
      <c r="F435" s="3"/>
      <c r="G435" s="3">
        <f t="shared" ca="1" si="185"/>
        <v>290</v>
      </c>
      <c r="H435" s="3">
        <f t="shared" ca="1" si="187"/>
        <v>21269</v>
      </c>
      <c r="I435" s="27">
        <f t="shared" ca="1" si="186"/>
        <v>290</v>
      </c>
      <c r="J435">
        <f t="shared" ca="1" si="207"/>
        <v>1</v>
      </c>
    </row>
    <row r="436" spans="1:11" x14ac:dyDescent="0.3">
      <c r="A436">
        <v>1976</v>
      </c>
      <c r="B436" t="str">
        <f t="shared" si="184"/>
        <v>19763Spr</v>
      </c>
      <c r="C436" s="4">
        <v>3</v>
      </c>
      <c r="D436" s="4" t="s">
        <v>17</v>
      </c>
      <c r="E436" s="3">
        <f ca="1">Input!R441</f>
        <v>416</v>
      </c>
      <c r="F436" s="3"/>
      <c r="G436" s="3">
        <f t="shared" ca="1" si="185"/>
        <v>416</v>
      </c>
      <c r="H436" s="3">
        <f t="shared" ca="1" si="187"/>
        <v>416</v>
      </c>
      <c r="I436" s="27">
        <f t="shared" ca="1" si="186"/>
        <v>416</v>
      </c>
      <c r="J436">
        <f t="shared" ref="J436:J438" ca="1" si="208">IF(G436&gt;82000,"",1)</f>
        <v>1</v>
      </c>
      <c r="K436">
        <f t="shared" ref="K436:K438" ca="1" si="209">IF($G436&gt;116000,"",1)</f>
        <v>1</v>
      </c>
    </row>
    <row r="437" spans="1:11" x14ac:dyDescent="0.3">
      <c r="A437">
        <v>1976</v>
      </c>
      <c r="B437" t="str">
        <f t="shared" si="184"/>
        <v>19764Spr</v>
      </c>
      <c r="C437" s="4">
        <v>4</v>
      </c>
      <c r="D437" s="4" t="s">
        <v>17</v>
      </c>
      <c r="E437" s="3">
        <f ca="1">Input!R442</f>
        <v>3476</v>
      </c>
      <c r="F437" s="3"/>
      <c r="G437" s="3">
        <f t="shared" ca="1" si="185"/>
        <v>3476</v>
      </c>
      <c r="H437" s="3">
        <f t="shared" ca="1" si="187"/>
        <v>3892</v>
      </c>
      <c r="I437" s="27">
        <f t="shared" ca="1" si="186"/>
        <v>416</v>
      </c>
      <c r="J437">
        <f t="shared" ca="1" si="208"/>
        <v>1</v>
      </c>
      <c r="K437">
        <f t="shared" ca="1" si="209"/>
        <v>1</v>
      </c>
    </row>
    <row r="438" spans="1:11" x14ac:dyDescent="0.3">
      <c r="A438">
        <v>1976</v>
      </c>
      <c r="B438" t="str">
        <f t="shared" si="184"/>
        <v>19765Spr</v>
      </c>
      <c r="C438" s="4">
        <v>5</v>
      </c>
      <c r="D438" s="4" t="s">
        <v>17</v>
      </c>
      <c r="E438" s="3">
        <f ca="1">Input!R443</f>
        <v>1052156</v>
      </c>
      <c r="F438" s="3"/>
      <c r="G438" s="3">
        <f t="shared" ca="1" si="185"/>
        <v>1052156</v>
      </c>
      <c r="H438" s="3">
        <f t="shared" ca="1" si="187"/>
        <v>1056048</v>
      </c>
      <c r="I438" s="27">
        <f t="shared" ca="1" si="186"/>
        <v>416</v>
      </c>
      <c r="J438" t="str">
        <f t="shared" ca="1" si="208"/>
        <v/>
      </c>
      <c r="K438" t="str">
        <f t="shared" ca="1" si="209"/>
        <v/>
      </c>
    </row>
    <row r="439" spans="1:11" x14ac:dyDescent="0.3">
      <c r="A439">
        <v>1976</v>
      </c>
      <c r="B439" t="str">
        <f t="shared" si="184"/>
        <v>19766Sum</v>
      </c>
      <c r="C439" s="4">
        <v>6</v>
      </c>
      <c r="D439" s="4" t="s">
        <v>18</v>
      </c>
      <c r="E439" s="3">
        <f ca="1">Input!R444</f>
        <v>676733</v>
      </c>
      <c r="F439" s="3"/>
      <c r="G439" s="3">
        <f t="shared" ca="1" si="185"/>
        <v>676733</v>
      </c>
      <c r="H439" s="3">
        <f t="shared" ca="1" si="187"/>
        <v>676733</v>
      </c>
      <c r="I439" s="27">
        <f t="shared" ca="1" si="186"/>
        <v>676733</v>
      </c>
      <c r="J439" t="str">
        <f t="shared" ref="J439:J441" ca="1" si="210">IF(G439&gt;35000,"",1)</f>
        <v/>
      </c>
    </row>
    <row r="440" spans="1:11" x14ac:dyDescent="0.3">
      <c r="A440">
        <v>1976</v>
      </c>
      <c r="B440" t="str">
        <f t="shared" si="184"/>
        <v>19767Sum</v>
      </c>
      <c r="C440" s="4">
        <v>7</v>
      </c>
      <c r="D440" s="4" t="s">
        <v>18</v>
      </c>
      <c r="E440" s="3">
        <f ca="1">Input!R445</f>
        <v>46282</v>
      </c>
      <c r="F440" s="3"/>
      <c r="G440" s="3">
        <f t="shared" ca="1" si="185"/>
        <v>46282</v>
      </c>
      <c r="H440" s="3">
        <f t="shared" ca="1" si="187"/>
        <v>723015</v>
      </c>
      <c r="I440" s="27">
        <f t="shared" ca="1" si="186"/>
        <v>46282</v>
      </c>
      <c r="J440" t="str">
        <f t="shared" ca="1" si="210"/>
        <v/>
      </c>
    </row>
    <row r="441" spans="1:11" x14ac:dyDescent="0.3">
      <c r="A441">
        <v>1976</v>
      </c>
      <c r="B441" t="str">
        <f t="shared" si="184"/>
        <v>19768Sum</v>
      </c>
      <c r="C441" s="4">
        <v>8</v>
      </c>
      <c r="D441" s="4" t="s">
        <v>18</v>
      </c>
      <c r="E441" s="3">
        <f ca="1">Input!R446</f>
        <v>694</v>
      </c>
      <c r="F441" s="3"/>
      <c r="G441" s="3">
        <f t="shared" ca="1" si="185"/>
        <v>694</v>
      </c>
      <c r="H441" s="3">
        <f t="shared" ca="1" si="187"/>
        <v>723709</v>
      </c>
      <c r="I441" s="27">
        <f t="shared" ca="1" si="186"/>
        <v>694</v>
      </c>
      <c r="J441">
        <f t="shared" ca="1" si="210"/>
        <v>1</v>
      </c>
    </row>
    <row r="442" spans="1:11" x14ac:dyDescent="0.3">
      <c r="A442">
        <v>1976</v>
      </c>
      <c r="B442" t="str">
        <f t="shared" si="184"/>
        <v>19769Fall</v>
      </c>
      <c r="C442" s="4">
        <v>9</v>
      </c>
      <c r="D442" s="4" t="s">
        <v>6</v>
      </c>
      <c r="E442" s="3">
        <f ca="1">Input!R447</f>
        <v>1335</v>
      </c>
      <c r="F442" s="3"/>
      <c r="G442" s="3">
        <f t="shared" ca="1" si="185"/>
        <v>1335</v>
      </c>
      <c r="H442" s="3">
        <f t="shared" ca="1" si="187"/>
        <v>1335</v>
      </c>
      <c r="I442" s="27">
        <f t="shared" ca="1" si="186"/>
        <v>1335</v>
      </c>
      <c r="J442">
        <f t="shared" ref="J442:J444" ca="1" si="211">IF(G442&gt;33500,"",1)</f>
        <v>1</v>
      </c>
    </row>
    <row r="443" spans="1:11" x14ac:dyDescent="0.3">
      <c r="A443">
        <v>1976</v>
      </c>
      <c r="B443" t="str">
        <f t="shared" si="184"/>
        <v>197610Fall</v>
      </c>
      <c r="C443" s="4">
        <v>10</v>
      </c>
      <c r="D443" s="4" t="s">
        <v>6</v>
      </c>
      <c r="E443" s="3">
        <f ca="1">Input!R448</f>
        <v>2414</v>
      </c>
      <c r="F443" s="3"/>
      <c r="G443" s="3">
        <f t="shared" ca="1" si="185"/>
        <v>2414</v>
      </c>
      <c r="H443" s="3">
        <f t="shared" ca="1" si="187"/>
        <v>3749</v>
      </c>
      <c r="I443" s="27">
        <f t="shared" ca="1" si="186"/>
        <v>1335</v>
      </c>
      <c r="J443">
        <f t="shared" ca="1" si="211"/>
        <v>1</v>
      </c>
    </row>
    <row r="444" spans="1:11" x14ac:dyDescent="0.3">
      <c r="A444">
        <v>1976</v>
      </c>
      <c r="B444" t="str">
        <f t="shared" si="184"/>
        <v>197611Fall</v>
      </c>
      <c r="C444" s="4">
        <v>11</v>
      </c>
      <c r="D444" s="4" t="s">
        <v>6</v>
      </c>
      <c r="E444" s="3">
        <f ca="1">Input!R449</f>
        <v>12586</v>
      </c>
      <c r="F444" s="3"/>
      <c r="G444" s="3">
        <f t="shared" ca="1" si="185"/>
        <v>12586</v>
      </c>
      <c r="H444" s="3">
        <f t="shared" ca="1" si="187"/>
        <v>16335</v>
      </c>
      <c r="I444" s="27">
        <f t="shared" ca="1" si="186"/>
        <v>1335</v>
      </c>
      <c r="J444">
        <f t="shared" ca="1" si="211"/>
        <v>1</v>
      </c>
    </row>
    <row r="445" spans="1:11" x14ac:dyDescent="0.3">
      <c r="A445">
        <v>1976</v>
      </c>
      <c r="B445" t="str">
        <f t="shared" si="184"/>
        <v>197612Win</v>
      </c>
      <c r="C445" s="4">
        <v>12</v>
      </c>
      <c r="D445" s="4" t="s">
        <v>16</v>
      </c>
      <c r="E445" s="3">
        <f ca="1">Input!R450</f>
        <v>544641</v>
      </c>
      <c r="F445" s="3"/>
      <c r="G445" s="3">
        <f t="shared" ca="1" si="185"/>
        <v>544641</v>
      </c>
      <c r="H445" s="3">
        <f t="shared" ca="1" si="187"/>
        <v>544641</v>
      </c>
      <c r="I445" s="27">
        <f t="shared" ca="1" si="186"/>
        <v>544641</v>
      </c>
      <c r="J445" t="str">
        <f t="shared" ref="J445:J447" ca="1" si="212">IF(G445&gt;43500,"",1)</f>
        <v/>
      </c>
    </row>
    <row r="446" spans="1:11" x14ac:dyDescent="0.3">
      <c r="A446">
        <v>1977</v>
      </c>
      <c r="B446" t="str">
        <f t="shared" si="184"/>
        <v>19771Win</v>
      </c>
      <c r="C446" s="4">
        <v>1</v>
      </c>
      <c r="D446" s="4" t="s">
        <v>16</v>
      </c>
      <c r="E446" s="3">
        <f ca="1">Input!R451</f>
        <v>155739</v>
      </c>
      <c r="F446" s="3"/>
      <c r="G446" s="3">
        <f t="shared" ca="1" si="185"/>
        <v>155739</v>
      </c>
      <c r="H446" s="3">
        <f t="shared" ca="1" si="187"/>
        <v>700380</v>
      </c>
      <c r="I446" s="27">
        <f t="shared" ca="1" si="186"/>
        <v>155739</v>
      </c>
      <c r="J446" t="str">
        <f t="shared" ca="1" si="212"/>
        <v/>
      </c>
    </row>
    <row r="447" spans="1:11" x14ac:dyDescent="0.3">
      <c r="A447">
        <v>1977</v>
      </c>
      <c r="B447" t="str">
        <f t="shared" si="184"/>
        <v>19772Win</v>
      </c>
      <c r="C447" s="4">
        <v>2</v>
      </c>
      <c r="D447" s="4" t="s">
        <v>16</v>
      </c>
      <c r="E447" s="3">
        <f ca="1">Input!R452</f>
        <v>773423</v>
      </c>
      <c r="F447" s="3"/>
      <c r="G447" s="3">
        <f t="shared" ca="1" si="185"/>
        <v>773423</v>
      </c>
      <c r="H447" s="3">
        <f t="shared" ca="1" si="187"/>
        <v>1473803</v>
      </c>
      <c r="I447" s="27">
        <f t="shared" ca="1" si="186"/>
        <v>155739</v>
      </c>
      <c r="J447" t="str">
        <f t="shared" ca="1" si="212"/>
        <v/>
      </c>
    </row>
    <row r="448" spans="1:11" x14ac:dyDescent="0.3">
      <c r="A448">
        <v>1977</v>
      </c>
      <c r="B448" t="str">
        <f t="shared" si="184"/>
        <v>19773Spr</v>
      </c>
      <c r="C448" s="4">
        <v>3</v>
      </c>
      <c r="D448" s="4" t="s">
        <v>17</v>
      </c>
      <c r="E448" s="3">
        <f ca="1">Input!R453</f>
        <v>390329</v>
      </c>
      <c r="F448" s="3"/>
      <c r="G448" s="3">
        <f t="shared" ca="1" si="185"/>
        <v>390329</v>
      </c>
      <c r="H448" s="3">
        <f t="shared" ca="1" si="187"/>
        <v>390329</v>
      </c>
      <c r="I448" s="27">
        <f t="shared" ca="1" si="186"/>
        <v>390329</v>
      </c>
      <c r="J448" t="str">
        <f t="shared" ref="J448:J450" ca="1" si="213">IF(G448&gt;82000,"",1)</f>
        <v/>
      </c>
      <c r="K448" t="str">
        <f t="shared" ref="K448:K450" ca="1" si="214">IF($G448&gt;116000,"",1)</f>
        <v/>
      </c>
    </row>
    <row r="449" spans="1:11" x14ac:dyDescent="0.3">
      <c r="A449">
        <v>1977</v>
      </c>
      <c r="B449" t="str">
        <f t="shared" si="184"/>
        <v>19774Spr</v>
      </c>
      <c r="C449" s="4">
        <v>4</v>
      </c>
      <c r="D449" s="4" t="s">
        <v>17</v>
      </c>
      <c r="E449" s="3">
        <f ca="1">Input!R454</f>
        <v>1490528</v>
      </c>
      <c r="F449" s="3"/>
      <c r="G449" s="3">
        <f t="shared" ca="1" si="185"/>
        <v>1490528</v>
      </c>
      <c r="H449" s="3">
        <f t="shared" ca="1" si="187"/>
        <v>1880857</v>
      </c>
      <c r="I449" s="27">
        <f t="shared" ca="1" si="186"/>
        <v>390329</v>
      </c>
      <c r="J449" t="str">
        <f t="shared" ca="1" si="213"/>
        <v/>
      </c>
      <c r="K449" t="str">
        <f t="shared" ca="1" si="214"/>
        <v/>
      </c>
    </row>
    <row r="450" spans="1:11" x14ac:dyDescent="0.3">
      <c r="A450">
        <v>1977</v>
      </c>
      <c r="B450" t="str">
        <f t="shared" si="184"/>
        <v>19775Spr</v>
      </c>
      <c r="C450" s="4">
        <v>5</v>
      </c>
      <c r="D450" s="4" t="s">
        <v>17</v>
      </c>
      <c r="E450" s="3">
        <f ca="1">Input!R455</f>
        <v>264720</v>
      </c>
      <c r="F450" s="3"/>
      <c r="G450" s="3">
        <f t="shared" ca="1" si="185"/>
        <v>264720</v>
      </c>
      <c r="H450" s="3">
        <f t="shared" ca="1" si="187"/>
        <v>2145577</v>
      </c>
      <c r="I450" s="27">
        <f t="shared" ca="1" si="186"/>
        <v>264720</v>
      </c>
      <c r="J450" t="str">
        <f t="shared" ca="1" si="213"/>
        <v/>
      </c>
      <c r="K450" t="str">
        <f t="shared" ca="1" si="214"/>
        <v/>
      </c>
    </row>
    <row r="451" spans="1:11" x14ac:dyDescent="0.3">
      <c r="A451">
        <v>1977</v>
      </c>
      <c r="B451" t="str">
        <f t="shared" ref="B451:B514" si="215">CONCATENATE(A451,C451,D451)</f>
        <v>19776Sum</v>
      </c>
      <c r="C451" s="4">
        <v>6</v>
      </c>
      <c r="D451" s="4" t="s">
        <v>18</v>
      </c>
      <c r="E451" s="3">
        <f ca="1">Input!R456</f>
        <v>98832</v>
      </c>
      <c r="F451" s="3"/>
      <c r="G451" s="3">
        <f t="shared" ref="G451:G514" ca="1" si="216">E451</f>
        <v>98832</v>
      </c>
      <c r="H451" s="3">
        <f t="shared" ca="1" si="187"/>
        <v>98832</v>
      </c>
      <c r="I451" s="27">
        <f t="shared" ref="I451:I514" ca="1" si="217">IF(D451=D450,MIN(I450,G451),G451)</f>
        <v>98832</v>
      </c>
      <c r="J451" t="str">
        <f t="shared" ref="J451:J453" ca="1" si="218">IF(G451&gt;35000,"",1)</f>
        <v/>
      </c>
    </row>
    <row r="452" spans="1:11" x14ac:dyDescent="0.3">
      <c r="A452">
        <v>1977</v>
      </c>
      <c r="B452" t="str">
        <f t="shared" si="215"/>
        <v>19777Sum</v>
      </c>
      <c r="C452" s="4">
        <v>7</v>
      </c>
      <c r="D452" s="4" t="s">
        <v>18</v>
      </c>
      <c r="E452" s="3">
        <f ca="1">Input!R457</f>
        <v>1076</v>
      </c>
      <c r="F452" s="3"/>
      <c r="G452" s="3">
        <f t="shared" ca="1" si="216"/>
        <v>1076</v>
      </c>
      <c r="H452" s="3">
        <f t="shared" ref="H452:H515" ca="1" si="219">IF(D452=D451,G452+H451,G452)</f>
        <v>99908</v>
      </c>
      <c r="I452" s="27">
        <f t="shared" ca="1" si="217"/>
        <v>1076</v>
      </c>
      <c r="J452">
        <f t="shared" ca="1" si="218"/>
        <v>1</v>
      </c>
    </row>
    <row r="453" spans="1:11" x14ac:dyDescent="0.3">
      <c r="A453">
        <v>1977</v>
      </c>
      <c r="B453" t="str">
        <f t="shared" si="215"/>
        <v>19778Sum</v>
      </c>
      <c r="C453" s="4">
        <v>8</v>
      </c>
      <c r="D453" s="4" t="s">
        <v>18</v>
      </c>
      <c r="E453" s="3">
        <f ca="1">Input!R458</f>
        <v>913</v>
      </c>
      <c r="F453" s="3"/>
      <c r="G453" s="3">
        <f t="shared" ca="1" si="216"/>
        <v>913</v>
      </c>
      <c r="H453" s="3">
        <f t="shared" ca="1" si="219"/>
        <v>100821</v>
      </c>
      <c r="I453" s="27">
        <f t="shared" ca="1" si="217"/>
        <v>913</v>
      </c>
      <c r="J453">
        <f t="shared" ca="1" si="218"/>
        <v>1</v>
      </c>
    </row>
    <row r="454" spans="1:11" x14ac:dyDescent="0.3">
      <c r="A454">
        <v>1977</v>
      </c>
      <c r="B454" t="str">
        <f t="shared" si="215"/>
        <v>19779Fall</v>
      </c>
      <c r="C454" s="4">
        <v>9</v>
      </c>
      <c r="D454" s="4" t="s">
        <v>6</v>
      </c>
      <c r="E454" s="3">
        <f ca="1">Input!R459</f>
        <v>894</v>
      </c>
      <c r="F454" s="3"/>
      <c r="G454" s="3">
        <f t="shared" ca="1" si="216"/>
        <v>894</v>
      </c>
      <c r="H454" s="3">
        <f t="shared" ca="1" si="219"/>
        <v>894</v>
      </c>
      <c r="I454" s="27">
        <f t="shared" ca="1" si="217"/>
        <v>894</v>
      </c>
      <c r="J454">
        <f t="shared" ref="J454:J456" ca="1" si="220">IF(G454&gt;33500,"",1)</f>
        <v>1</v>
      </c>
    </row>
    <row r="455" spans="1:11" x14ac:dyDescent="0.3">
      <c r="A455">
        <v>1977</v>
      </c>
      <c r="B455" t="str">
        <f t="shared" si="215"/>
        <v>197710Fall</v>
      </c>
      <c r="C455" s="4">
        <v>10</v>
      </c>
      <c r="D455" s="4" t="s">
        <v>6</v>
      </c>
      <c r="E455" s="3">
        <f ca="1">Input!R460</f>
        <v>256</v>
      </c>
      <c r="F455" s="3"/>
      <c r="G455" s="3">
        <f t="shared" ca="1" si="216"/>
        <v>256</v>
      </c>
      <c r="H455" s="3">
        <f t="shared" ca="1" si="219"/>
        <v>1150</v>
      </c>
      <c r="I455" s="27">
        <f t="shared" ca="1" si="217"/>
        <v>256</v>
      </c>
      <c r="J455">
        <f t="shared" ca="1" si="220"/>
        <v>1</v>
      </c>
    </row>
    <row r="456" spans="1:11" x14ac:dyDescent="0.3">
      <c r="A456">
        <v>1977</v>
      </c>
      <c r="B456" t="str">
        <f t="shared" si="215"/>
        <v>197711Fall</v>
      </c>
      <c r="C456" s="4">
        <v>11</v>
      </c>
      <c r="D456" s="4" t="s">
        <v>6</v>
      </c>
      <c r="E456" s="3">
        <f ca="1">Input!R461</f>
        <v>9610</v>
      </c>
      <c r="F456" s="3"/>
      <c r="G456" s="3">
        <f t="shared" ca="1" si="216"/>
        <v>9610</v>
      </c>
      <c r="H456" s="3">
        <f t="shared" ca="1" si="219"/>
        <v>10760</v>
      </c>
      <c r="I456" s="27">
        <f t="shared" ca="1" si="217"/>
        <v>256</v>
      </c>
      <c r="J456">
        <f t="shared" ca="1" si="220"/>
        <v>1</v>
      </c>
    </row>
    <row r="457" spans="1:11" x14ac:dyDescent="0.3">
      <c r="A457">
        <v>1977</v>
      </c>
      <c r="B457" t="str">
        <f t="shared" si="215"/>
        <v>197712Win</v>
      </c>
      <c r="C457" s="4">
        <v>12</v>
      </c>
      <c r="D457" s="4" t="s">
        <v>16</v>
      </c>
      <c r="E457" s="3">
        <f ca="1">Input!R462</f>
        <v>13213</v>
      </c>
      <c r="F457" s="3"/>
      <c r="G457" s="3">
        <f t="shared" ca="1" si="216"/>
        <v>13213</v>
      </c>
      <c r="H457" s="3">
        <f t="shared" ca="1" si="219"/>
        <v>13213</v>
      </c>
      <c r="I457" s="27">
        <f t="shared" ca="1" si="217"/>
        <v>13213</v>
      </c>
      <c r="J457">
        <f t="shared" ref="J457:J459" ca="1" si="221">IF(G457&gt;43500,"",1)</f>
        <v>1</v>
      </c>
    </row>
    <row r="458" spans="1:11" x14ac:dyDescent="0.3">
      <c r="A458">
        <v>1978</v>
      </c>
      <c r="B458" t="str">
        <f t="shared" si="215"/>
        <v>19781Win</v>
      </c>
      <c r="C458" s="4">
        <v>1</v>
      </c>
      <c r="D458" s="4" t="s">
        <v>16</v>
      </c>
      <c r="E458" s="3">
        <f ca="1">Input!R463</f>
        <v>42643</v>
      </c>
      <c r="F458" s="3"/>
      <c r="G458" s="3">
        <f t="shared" ca="1" si="216"/>
        <v>42643</v>
      </c>
      <c r="H458" s="3">
        <f t="shared" ca="1" si="219"/>
        <v>55856</v>
      </c>
      <c r="I458" s="27">
        <f t="shared" ca="1" si="217"/>
        <v>13213</v>
      </c>
      <c r="J458">
        <f t="shared" ca="1" si="221"/>
        <v>1</v>
      </c>
    </row>
    <row r="459" spans="1:11" x14ac:dyDescent="0.3">
      <c r="A459">
        <v>1978</v>
      </c>
      <c r="B459" t="str">
        <f t="shared" si="215"/>
        <v>19782Win</v>
      </c>
      <c r="C459" s="4">
        <v>2</v>
      </c>
      <c r="D459" s="4" t="s">
        <v>16</v>
      </c>
      <c r="E459" s="3">
        <f ca="1">Input!R464</f>
        <v>30528</v>
      </c>
      <c r="F459" s="3"/>
      <c r="G459" s="3">
        <f t="shared" ca="1" si="216"/>
        <v>30528</v>
      </c>
      <c r="H459" s="3">
        <f t="shared" ca="1" si="219"/>
        <v>86384</v>
      </c>
      <c r="I459" s="27">
        <f t="shared" ca="1" si="217"/>
        <v>13213</v>
      </c>
      <c r="J459">
        <f t="shared" ca="1" si="221"/>
        <v>1</v>
      </c>
    </row>
    <row r="460" spans="1:11" x14ac:dyDescent="0.3">
      <c r="A460">
        <v>1978</v>
      </c>
      <c r="B460" t="str">
        <f t="shared" si="215"/>
        <v>19783Spr</v>
      </c>
      <c r="C460" s="4">
        <v>3</v>
      </c>
      <c r="D460" s="4" t="s">
        <v>17</v>
      </c>
      <c r="E460" s="3">
        <f ca="1">Input!R465</f>
        <v>62613</v>
      </c>
      <c r="F460" s="3"/>
      <c r="G460" s="3">
        <f t="shared" ca="1" si="216"/>
        <v>62613</v>
      </c>
      <c r="H460" s="3">
        <f t="shared" ca="1" si="219"/>
        <v>62613</v>
      </c>
      <c r="I460" s="27">
        <f t="shared" ca="1" si="217"/>
        <v>62613</v>
      </c>
      <c r="J460">
        <f t="shared" ref="J460:J462" ca="1" si="222">IF(G460&gt;82000,"",1)</f>
        <v>1</v>
      </c>
      <c r="K460">
        <f t="shared" ref="K460:K462" ca="1" si="223">IF($G460&gt;116000,"",1)</f>
        <v>1</v>
      </c>
    </row>
    <row r="461" spans="1:11" x14ac:dyDescent="0.3">
      <c r="A461">
        <v>1978</v>
      </c>
      <c r="B461" t="str">
        <f t="shared" si="215"/>
        <v>19784Spr</v>
      </c>
      <c r="C461" s="4">
        <v>4</v>
      </c>
      <c r="D461" s="4" t="s">
        <v>17</v>
      </c>
      <c r="E461" s="3">
        <f ca="1">Input!R466</f>
        <v>709</v>
      </c>
      <c r="F461" s="3"/>
      <c r="G461" s="3">
        <f t="shared" ca="1" si="216"/>
        <v>709</v>
      </c>
      <c r="H461" s="3">
        <f t="shared" ca="1" si="219"/>
        <v>63322</v>
      </c>
      <c r="I461" s="27">
        <f t="shared" ca="1" si="217"/>
        <v>709</v>
      </c>
      <c r="J461">
        <f t="shared" ca="1" si="222"/>
        <v>1</v>
      </c>
      <c r="K461">
        <f t="shared" ca="1" si="223"/>
        <v>1</v>
      </c>
    </row>
    <row r="462" spans="1:11" x14ac:dyDescent="0.3">
      <c r="A462">
        <v>1978</v>
      </c>
      <c r="B462" t="str">
        <f t="shared" si="215"/>
        <v>19785Spr</v>
      </c>
      <c r="C462" s="4">
        <v>5</v>
      </c>
      <c r="D462" s="4" t="s">
        <v>17</v>
      </c>
      <c r="E462" s="3">
        <f ca="1">Input!R467</f>
        <v>907</v>
      </c>
      <c r="F462" s="3"/>
      <c r="G462" s="3">
        <f t="shared" ca="1" si="216"/>
        <v>907</v>
      </c>
      <c r="H462" s="3">
        <f t="shared" ca="1" si="219"/>
        <v>64229</v>
      </c>
      <c r="I462" s="27">
        <f t="shared" ca="1" si="217"/>
        <v>709</v>
      </c>
      <c r="J462">
        <f t="shared" ca="1" si="222"/>
        <v>1</v>
      </c>
      <c r="K462">
        <f t="shared" ca="1" si="223"/>
        <v>1</v>
      </c>
    </row>
    <row r="463" spans="1:11" x14ac:dyDescent="0.3">
      <c r="A463">
        <v>1978</v>
      </c>
      <c r="B463" t="str">
        <f t="shared" si="215"/>
        <v>19786Sum</v>
      </c>
      <c r="C463" s="4">
        <v>6</v>
      </c>
      <c r="D463" s="4" t="s">
        <v>18</v>
      </c>
      <c r="E463" s="3">
        <f ca="1">Input!R468</f>
        <v>4197</v>
      </c>
      <c r="F463" s="3"/>
      <c r="G463" s="3">
        <f t="shared" ca="1" si="216"/>
        <v>4197</v>
      </c>
      <c r="H463" s="3">
        <f t="shared" ca="1" si="219"/>
        <v>4197</v>
      </c>
      <c r="I463" s="27">
        <f t="shared" ca="1" si="217"/>
        <v>4197</v>
      </c>
      <c r="J463">
        <f t="shared" ref="J463:J465" ca="1" si="224">IF(G463&gt;35000,"",1)</f>
        <v>1</v>
      </c>
    </row>
    <row r="464" spans="1:11" x14ac:dyDescent="0.3">
      <c r="A464">
        <v>1978</v>
      </c>
      <c r="B464" t="str">
        <f t="shared" si="215"/>
        <v>19787Sum</v>
      </c>
      <c r="C464" s="4">
        <v>7</v>
      </c>
      <c r="D464" s="4" t="s">
        <v>18</v>
      </c>
      <c r="E464" s="3">
        <f ca="1">Input!R469</f>
        <v>1281</v>
      </c>
      <c r="F464" s="3"/>
      <c r="G464" s="3">
        <f t="shared" ca="1" si="216"/>
        <v>1281</v>
      </c>
      <c r="H464" s="3">
        <f t="shared" ca="1" si="219"/>
        <v>5478</v>
      </c>
      <c r="I464" s="27">
        <f t="shared" ca="1" si="217"/>
        <v>1281</v>
      </c>
      <c r="J464">
        <f t="shared" ca="1" si="224"/>
        <v>1</v>
      </c>
    </row>
    <row r="465" spans="1:11" x14ac:dyDescent="0.3">
      <c r="A465">
        <v>1978</v>
      </c>
      <c r="B465" t="str">
        <f t="shared" si="215"/>
        <v>19788Sum</v>
      </c>
      <c r="C465" s="4">
        <v>8</v>
      </c>
      <c r="D465" s="4" t="s">
        <v>18</v>
      </c>
      <c r="E465" s="3">
        <f ca="1">Input!R470</f>
        <v>719</v>
      </c>
      <c r="F465" s="3"/>
      <c r="G465" s="3">
        <f t="shared" ca="1" si="216"/>
        <v>719</v>
      </c>
      <c r="H465" s="3">
        <f t="shared" ca="1" si="219"/>
        <v>6197</v>
      </c>
      <c r="I465" s="27">
        <f t="shared" ca="1" si="217"/>
        <v>719</v>
      </c>
      <c r="J465">
        <f t="shared" ca="1" si="224"/>
        <v>1</v>
      </c>
    </row>
    <row r="466" spans="1:11" x14ac:dyDescent="0.3">
      <c r="A466">
        <v>1978</v>
      </c>
      <c r="B466" t="str">
        <f t="shared" si="215"/>
        <v>19789Fall</v>
      </c>
      <c r="C466" s="4">
        <v>9</v>
      </c>
      <c r="D466" s="4" t="s">
        <v>6</v>
      </c>
      <c r="E466" s="3">
        <f ca="1">Input!R471</f>
        <v>1684</v>
      </c>
      <c r="F466" s="3"/>
      <c r="G466" s="3">
        <f t="shared" ca="1" si="216"/>
        <v>1684</v>
      </c>
      <c r="H466" s="3">
        <f t="shared" ca="1" si="219"/>
        <v>1684</v>
      </c>
      <c r="I466" s="27">
        <f t="shared" ca="1" si="217"/>
        <v>1684</v>
      </c>
      <c r="J466">
        <f t="shared" ref="J466:J468" ca="1" si="225">IF(G466&gt;33500,"",1)</f>
        <v>1</v>
      </c>
    </row>
    <row r="467" spans="1:11" x14ac:dyDescent="0.3">
      <c r="A467">
        <v>1978</v>
      </c>
      <c r="B467" t="str">
        <f t="shared" si="215"/>
        <v>197810Fall</v>
      </c>
      <c r="C467" s="4">
        <v>10</v>
      </c>
      <c r="D467" s="4" t="s">
        <v>6</v>
      </c>
      <c r="E467" s="3">
        <f ca="1">Input!R472</f>
        <v>251</v>
      </c>
      <c r="F467" s="3"/>
      <c r="G467" s="3">
        <f t="shared" ca="1" si="216"/>
        <v>251</v>
      </c>
      <c r="H467" s="3">
        <f t="shared" ca="1" si="219"/>
        <v>1935</v>
      </c>
      <c r="I467" s="27">
        <f t="shared" ca="1" si="217"/>
        <v>251</v>
      </c>
      <c r="J467">
        <f t="shared" ca="1" si="225"/>
        <v>1</v>
      </c>
    </row>
    <row r="468" spans="1:11" x14ac:dyDescent="0.3">
      <c r="A468">
        <v>1978</v>
      </c>
      <c r="B468" t="str">
        <f t="shared" si="215"/>
        <v>197811Fall</v>
      </c>
      <c r="C468" s="4">
        <v>11</v>
      </c>
      <c r="D468" s="4" t="s">
        <v>6</v>
      </c>
      <c r="E468" s="3">
        <f ca="1">Input!R473</f>
        <v>7846</v>
      </c>
      <c r="F468" s="3"/>
      <c r="G468" s="3">
        <f t="shared" ca="1" si="216"/>
        <v>7846</v>
      </c>
      <c r="H468" s="3">
        <f t="shared" ca="1" si="219"/>
        <v>9781</v>
      </c>
      <c r="I468" s="27">
        <f t="shared" ca="1" si="217"/>
        <v>251</v>
      </c>
      <c r="J468">
        <f t="shared" ca="1" si="225"/>
        <v>1</v>
      </c>
    </row>
    <row r="469" spans="1:11" x14ac:dyDescent="0.3">
      <c r="A469">
        <v>1978</v>
      </c>
      <c r="B469" t="str">
        <f t="shared" si="215"/>
        <v>197812Win</v>
      </c>
      <c r="C469" s="4">
        <v>12</v>
      </c>
      <c r="D469" s="4" t="s">
        <v>16</v>
      </c>
      <c r="E469" s="3">
        <f ca="1">Input!R474</f>
        <v>2018</v>
      </c>
      <c r="F469" s="3"/>
      <c r="G469" s="3">
        <f t="shared" ca="1" si="216"/>
        <v>2018</v>
      </c>
      <c r="H469" s="3">
        <f t="shared" ca="1" si="219"/>
        <v>2018</v>
      </c>
      <c r="I469" s="27">
        <f t="shared" ca="1" si="217"/>
        <v>2018</v>
      </c>
      <c r="J469">
        <f t="shared" ref="J469:J471" ca="1" si="226">IF(G469&gt;43500,"",1)</f>
        <v>1</v>
      </c>
    </row>
    <row r="470" spans="1:11" x14ac:dyDescent="0.3">
      <c r="A470">
        <v>1979</v>
      </c>
      <c r="B470" t="str">
        <f t="shared" si="215"/>
        <v>19791Win</v>
      </c>
      <c r="C470" s="4">
        <v>1</v>
      </c>
      <c r="D470" s="4" t="s">
        <v>16</v>
      </c>
      <c r="E470" s="3">
        <f ca="1">Input!R475</f>
        <v>34494</v>
      </c>
      <c r="F470" s="3"/>
      <c r="G470" s="3">
        <f t="shared" ca="1" si="216"/>
        <v>34494</v>
      </c>
      <c r="H470" s="3">
        <f t="shared" ca="1" si="219"/>
        <v>36512</v>
      </c>
      <c r="I470" s="27">
        <f t="shared" ca="1" si="217"/>
        <v>2018</v>
      </c>
      <c r="J470">
        <f t="shared" ca="1" si="226"/>
        <v>1</v>
      </c>
    </row>
    <row r="471" spans="1:11" x14ac:dyDescent="0.3">
      <c r="A471">
        <v>1979</v>
      </c>
      <c r="B471" t="str">
        <f t="shared" si="215"/>
        <v>19792Win</v>
      </c>
      <c r="C471" s="4">
        <v>2</v>
      </c>
      <c r="D471" s="4" t="s">
        <v>16</v>
      </c>
      <c r="E471" s="3">
        <f ca="1">Input!R476</f>
        <v>527516</v>
      </c>
      <c r="F471" s="3"/>
      <c r="G471" s="3">
        <f t="shared" ca="1" si="216"/>
        <v>527516</v>
      </c>
      <c r="H471" s="3">
        <f t="shared" ca="1" si="219"/>
        <v>564028</v>
      </c>
      <c r="I471" s="27">
        <f t="shared" ca="1" si="217"/>
        <v>2018</v>
      </c>
      <c r="J471" t="str">
        <f t="shared" ca="1" si="226"/>
        <v/>
      </c>
    </row>
    <row r="472" spans="1:11" x14ac:dyDescent="0.3">
      <c r="A472">
        <v>1979</v>
      </c>
      <c r="B472" t="str">
        <f t="shared" si="215"/>
        <v>19793Spr</v>
      </c>
      <c r="C472" s="4">
        <v>3</v>
      </c>
      <c r="D472" s="4" t="s">
        <v>17</v>
      </c>
      <c r="E472" s="3">
        <f ca="1">Input!R477</f>
        <v>650341</v>
      </c>
      <c r="F472" s="3"/>
      <c r="G472" s="3">
        <f t="shared" ca="1" si="216"/>
        <v>650341</v>
      </c>
      <c r="H472" s="3">
        <f t="shared" ca="1" si="219"/>
        <v>650341</v>
      </c>
      <c r="I472" s="27">
        <f t="shared" ca="1" si="217"/>
        <v>650341</v>
      </c>
      <c r="J472" t="str">
        <f t="shared" ref="J472:J474" ca="1" si="227">IF(G472&gt;82000,"",1)</f>
        <v/>
      </c>
      <c r="K472" t="str">
        <f t="shared" ref="K472:K474" ca="1" si="228">IF($G472&gt;116000,"",1)</f>
        <v/>
      </c>
    </row>
    <row r="473" spans="1:11" x14ac:dyDescent="0.3">
      <c r="A473">
        <v>1979</v>
      </c>
      <c r="B473" t="str">
        <f t="shared" si="215"/>
        <v>19794Spr</v>
      </c>
      <c r="C473" s="4">
        <v>4</v>
      </c>
      <c r="D473" s="4" t="s">
        <v>17</v>
      </c>
      <c r="E473" s="3">
        <f ca="1">Input!R478</f>
        <v>1512330</v>
      </c>
      <c r="F473" s="3"/>
      <c r="G473" s="3">
        <f t="shared" ca="1" si="216"/>
        <v>1512330</v>
      </c>
      <c r="H473" s="3">
        <f t="shared" ca="1" si="219"/>
        <v>2162671</v>
      </c>
      <c r="I473" s="27">
        <f t="shared" ca="1" si="217"/>
        <v>650341</v>
      </c>
      <c r="J473" t="str">
        <f t="shared" ca="1" si="227"/>
        <v/>
      </c>
      <c r="K473" t="str">
        <f t="shared" ca="1" si="228"/>
        <v/>
      </c>
    </row>
    <row r="474" spans="1:11" x14ac:dyDescent="0.3">
      <c r="A474">
        <v>1979</v>
      </c>
      <c r="B474" t="str">
        <f t="shared" si="215"/>
        <v>19795Spr</v>
      </c>
      <c r="C474" s="4">
        <v>5</v>
      </c>
      <c r="D474" s="4" t="s">
        <v>17</v>
      </c>
      <c r="E474" s="3">
        <f ca="1">Input!R479</f>
        <v>667390</v>
      </c>
      <c r="F474" s="3"/>
      <c r="G474" s="3">
        <f t="shared" ca="1" si="216"/>
        <v>667390</v>
      </c>
      <c r="H474" s="3">
        <f t="shared" ca="1" si="219"/>
        <v>2830061</v>
      </c>
      <c r="I474" s="27">
        <f t="shared" ca="1" si="217"/>
        <v>650341</v>
      </c>
      <c r="J474" t="str">
        <f t="shared" ca="1" si="227"/>
        <v/>
      </c>
      <c r="K474" t="str">
        <f t="shared" ca="1" si="228"/>
        <v/>
      </c>
    </row>
    <row r="475" spans="1:11" x14ac:dyDescent="0.3">
      <c r="A475">
        <v>1979</v>
      </c>
      <c r="B475" t="str">
        <f t="shared" si="215"/>
        <v>19796Sum</v>
      </c>
      <c r="C475" s="4">
        <v>6</v>
      </c>
      <c r="D475" s="4" t="s">
        <v>18</v>
      </c>
      <c r="E475" s="3">
        <f ca="1">Input!R480</f>
        <v>873380</v>
      </c>
      <c r="F475" s="3"/>
      <c r="G475" s="3">
        <f t="shared" ca="1" si="216"/>
        <v>873380</v>
      </c>
      <c r="H475" s="3">
        <f t="shared" ca="1" si="219"/>
        <v>873380</v>
      </c>
      <c r="I475" s="27">
        <f t="shared" ca="1" si="217"/>
        <v>873380</v>
      </c>
      <c r="J475" t="str">
        <f t="shared" ref="J475:J477" ca="1" si="229">IF(G475&gt;35000,"",1)</f>
        <v/>
      </c>
    </row>
    <row r="476" spans="1:11" x14ac:dyDescent="0.3">
      <c r="A476">
        <v>1979</v>
      </c>
      <c r="B476" t="str">
        <f t="shared" si="215"/>
        <v>19797Sum</v>
      </c>
      <c r="C476" s="4">
        <v>7</v>
      </c>
      <c r="D476" s="4" t="s">
        <v>18</v>
      </c>
      <c r="E476" s="3">
        <f ca="1">Input!R481</f>
        <v>388053</v>
      </c>
      <c r="F476" s="3"/>
      <c r="G476" s="3">
        <f t="shared" ca="1" si="216"/>
        <v>388053</v>
      </c>
      <c r="H476" s="3">
        <f t="shared" ca="1" si="219"/>
        <v>1261433</v>
      </c>
      <c r="I476" s="27">
        <f t="shared" ca="1" si="217"/>
        <v>388053</v>
      </c>
      <c r="J476" t="str">
        <f t="shared" ca="1" si="229"/>
        <v/>
      </c>
    </row>
    <row r="477" spans="1:11" x14ac:dyDescent="0.3">
      <c r="A477">
        <v>1979</v>
      </c>
      <c r="B477" t="str">
        <f t="shared" si="215"/>
        <v>19798Sum</v>
      </c>
      <c r="C477" s="4">
        <v>8</v>
      </c>
      <c r="D477" s="4" t="s">
        <v>18</v>
      </c>
      <c r="E477" s="3">
        <f ca="1">Input!R482</f>
        <v>1700</v>
      </c>
      <c r="F477" s="3"/>
      <c r="G477" s="3">
        <f t="shared" ca="1" si="216"/>
        <v>1700</v>
      </c>
      <c r="H477" s="3">
        <f t="shared" ca="1" si="219"/>
        <v>1263133</v>
      </c>
      <c r="I477" s="27">
        <f t="shared" ca="1" si="217"/>
        <v>1700</v>
      </c>
      <c r="J477">
        <f t="shared" ca="1" si="229"/>
        <v>1</v>
      </c>
    </row>
    <row r="478" spans="1:11" x14ac:dyDescent="0.3">
      <c r="A478">
        <v>1979</v>
      </c>
      <c r="B478" t="str">
        <f t="shared" si="215"/>
        <v>19799Fall</v>
      </c>
      <c r="C478" s="4">
        <v>9</v>
      </c>
      <c r="D478" s="4" t="s">
        <v>6</v>
      </c>
      <c r="E478" s="3">
        <f ca="1">Input!R483</f>
        <v>475161</v>
      </c>
      <c r="F478" s="3"/>
      <c r="G478" s="3">
        <f t="shared" ca="1" si="216"/>
        <v>475161</v>
      </c>
      <c r="H478" s="3">
        <f t="shared" ca="1" si="219"/>
        <v>475161</v>
      </c>
      <c r="I478" s="27">
        <f t="shared" ca="1" si="217"/>
        <v>475161</v>
      </c>
      <c r="J478" t="str">
        <f t="shared" ref="J478:J480" ca="1" si="230">IF(G478&gt;33500,"",1)</f>
        <v/>
      </c>
    </row>
    <row r="479" spans="1:11" x14ac:dyDescent="0.3">
      <c r="A479">
        <v>1979</v>
      </c>
      <c r="B479" t="str">
        <f t="shared" si="215"/>
        <v>197910Fall</v>
      </c>
      <c r="C479" s="4">
        <v>10</v>
      </c>
      <c r="D479" s="4" t="s">
        <v>6</v>
      </c>
      <c r="E479" s="3">
        <f ca="1">Input!R484</f>
        <v>878</v>
      </c>
      <c r="F479" s="3"/>
      <c r="G479" s="3">
        <f t="shared" ca="1" si="216"/>
        <v>878</v>
      </c>
      <c r="H479" s="3">
        <f t="shared" ca="1" si="219"/>
        <v>476039</v>
      </c>
      <c r="I479" s="27">
        <f t="shared" ca="1" si="217"/>
        <v>878</v>
      </c>
      <c r="J479">
        <f t="shared" ca="1" si="230"/>
        <v>1</v>
      </c>
    </row>
    <row r="480" spans="1:11" x14ac:dyDescent="0.3">
      <c r="A480">
        <v>1979</v>
      </c>
      <c r="B480" t="str">
        <f t="shared" si="215"/>
        <v>197911Fall</v>
      </c>
      <c r="C480" s="4">
        <v>11</v>
      </c>
      <c r="D480" s="4" t="s">
        <v>6</v>
      </c>
      <c r="E480" s="3">
        <f ca="1">Input!R485</f>
        <v>14254</v>
      </c>
      <c r="F480" s="3"/>
      <c r="G480" s="3">
        <f t="shared" ca="1" si="216"/>
        <v>14254</v>
      </c>
      <c r="H480" s="3">
        <f t="shared" ca="1" si="219"/>
        <v>490293</v>
      </c>
      <c r="I480" s="27">
        <f t="shared" ca="1" si="217"/>
        <v>878</v>
      </c>
      <c r="J480">
        <f t="shared" ca="1" si="230"/>
        <v>1</v>
      </c>
    </row>
    <row r="481" spans="1:11" x14ac:dyDescent="0.3">
      <c r="A481">
        <v>1979</v>
      </c>
      <c r="B481" t="str">
        <f t="shared" si="215"/>
        <v>197912Win</v>
      </c>
      <c r="C481" s="4">
        <v>12</v>
      </c>
      <c r="D481" s="4" t="s">
        <v>16</v>
      </c>
      <c r="E481" s="3">
        <f ca="1">Input!R486</f>
        <v>201301</v>
      </c>
      <c r="F481" s="3"/>
      <c r="G481" s="3">
        <f t="shared" ca="1" si="216"/>
        <v>201301</v>
      </c>
      <c r="H481" s="3">
        <f t="shared" ca="1" si="219"/>
        <v>201301</v>
      </c>
      <c r="I481" s="27">
        <f t="shared" ca="1" si="217"/>
        <v>201301</v>
      </c>
      <c r="J481" t="str">
        <f t="shared" ref="J481:J483" ca="1" si="231">IF(G481&gt;43500,"",1)</f>
        <v/>
      </c>
    </row>
    <row r="482" spans="1:11" x14ac:dyDescent="0.3">
      <c r="A482">
        <v>1980</v>
      </c>
      <c r="B482" t="str">
        <f t="shared" si="215"/>
        <v>19801Win</v>
      </c>
      <c r="C482" s="4">
        <v>1</v>
      </c>
      <c r="D482" s="4" t="s">
        <v>16</v>
      </c>
      <c r="E482" s="3">
        <f ca="1">Input!R487</f>
        <v>324933</v>
      </c>
      <c r="F482" s="3"/>
      <c r="G482" s="3">
        <f t="shared" ca="1" si="216"/>
        <v>324933</v>
      </c>
      <c r="H482" s="3">
        <f t="shared" ca="1" si="219"/>
        <v>526234</v>
      </c>
      <c r="I482" s="27">
        <f t="shared" ca="1" si="217"/>
        <v>201301</v>
      </c>
      <c r="J482" t="str">
        <f t="shared" ca="1" si="231"/>
        <v/>
      </c>
    </row>
    <row r="483" spans="1:11" x14ac:dyDescent="0.3">
      <c r="A483">
        <v>1980</v>
      </c>
      <c r="B483" t="str">
        <f t="shared" si="215"/>
        <v>19802Win</v>
      </c>
      <c r="C483" s="4">
        <v>2</v>
      </c>
      <c r="D483" s="4" t="s">
        <v>16</v>
      </c>
      <c r="E483" s="3">
        <f ca="1">Input!R488</f>
        <v>453409</v>
      </c>
      <c r="F483" s="3"/>
      <c r="G483" s="3">
        <f t="shared" ca="1" si="216"/>
        <v>453409</v>
      </c>
      <c r="H483" s="3">
        <f t="shared" ca="1" si="219"/>
        <v>979643</v>
      </c>
      <c r="I483" s="27">
        <f t="shared" ca="1" si="217"/>
        <v>201301</v>
      </c>
      <c r="J483" t="str">
        <f t="shared" ca="1" si="231"/>
        <v/>
      </c>
    </row>
    <row r="484" spans="1:11" x14ac:dyDescent="0.3">
      <c r="A484">
        <v>1980</v>
      </c>
      <c r="B484" t="str">
        <f t="shared" si="215"/>
        <v>19803Spr</v>
      </c>
      <c r="C484" s="4">
        <v>3</v>
      </c>
      <c r="D484" s="4" t="s">
        <v>17</v>
      </c>
      <c r="E484" s="3">
        <f ca="1">Input!R489</f>
        <v>321699</v>
      </c>
      <c r="F484" s="3"/>
      <c r="G484" s="3">
        <f t="shared" ca="1" si="216"/>
        <v>321699</v>
      </c>
      <c r="H484" s="3">
        <f t="shared" ca="1" si="219"/>
        <v>321699</v>
      </c>
      <c r="I484" s="27">
        <f t="shared" ca="1" si="217"/>
        <v>321699</v>
      </c>
      <c r="J484" t="str">
        <f t="shared" ref="J484:J486" ca="1" si="232">IF(G484&gt;82000,"",1)</f>
        <v/>
      </c>
      <c r="K484" t="str">
        <f t="shared" ref="K484:K486" ca="1" si="233">IF($G484&gt;116000,"",1)</f>
        <v/>
      </c>
    </row>
    <row r="485" spans="1:11" x14ac:dyDescent="0.3">
      <c r="A485">
        <v>1980</v>
      </c>
      <c r="B485" t="str">
        <f t="shared" si="215"/>
        <v>19804Spr</v>
      </c>
      <c r="C485" s="4">
        <v>4</v>
      </c>
      <c r="D485" s="4" t="s">
        <v>17</v>
      </c>
      <c r="E485" s="3">
        <f ca="1">Input!R490</f>
        <v>334224</v>
      </c>
      <c r="F485" s="3"/>
      <c r="G485" s="3">
        <f t="shared" ca="1" si="216"/>
        <v>334224</v>
      </c>
      <c r="H485" s="3">
        <f t="shared" ca="1" si="219"/>
        <v>655923</v>
      </c>
      <c r="I485" s="27">
        <f t="shared" ca="1" si="217"/>
        <v>321699</v>
      </c>
      <c r="J485" t="str">
        <f t="shared" ca="1" si="232"/>
        <v/>
      </c>
      <c r="K485" t="str">
        <f t="shared" ca="1" si="233"/>
        <v/>
      </c>
    </row>
    <row r="486" spans="1:11" x14ac:dyDescent="0.3">
      <c r="A486">
        <v>1980</v>
      </c>
      <c r="B486" t="str">
        <f t="shared" si="215"/>
        <v>19805Spr</v>
      </c>
      <c r="C486" s="4">
        <v>5</v>
      </c>
      <c r="D486" s="4" t="s">
        <v>17</v>
      </c>
      <c r="E486" s="3">
        <f ca="1">Input!R491</f>
        <v>868115</v>
      </c>
      <c r="F486" s="3"/>
      <c r="G486" s="3">
        <f t="shared" ca="1" si="216"/>
        <v>868115</v>
      </c>
      <c r="H486" s="3">
        <f t="shared" ca="1" si="219"/>
        <v>1524038</v>
      </c>
      <c r="I486" s="27">
        <f t="shared" ca="1" si="217"/>
        <v>321699</v>
      </c>
      <c r="J486" t="str">
        <f t="shared" ca="1" si="232"/>
        <v/>
      </c>
      <c r="K486" t="str">
        <f t="shared" ca="1" si="233"/>
        <v/>
      </c>
    </row>
    <row r="487" spans="1:11" x14ac:dyDescent="0.3">
      <c r="A487">
        <v>1980</v>
      </c>
      <c r="B487" t="str">
        <f t="shared" si="215"/>
        <v>19806Sum</v>
      </c>
      <c r="C487" s="4">
        <v>6</v>
      </c>
      <c r="D487" s="4" t="s">
        <v>18</v>
      </c>
      <c r="E487" s="3">
        <f ca="1">Input!R492</f>
        <v>986</v>
      </c>
      <c r="F487" s="3"/>
      <c r="G487" s="3">
        <f t="shared" ca="1" si="216"/>
        <v>986</v>
      </c>
      <c r="H487" s="3">
        <f t="shared" ca="1" si="219"/>
        <v>986</v>
      </c>
      <c r="I487" s="27">
        <f t="shared" ca="1" si="217"/>
        <v>986</v>
      </c>
      <c r="J487">
        <f t="shared" ref="J487:J489" ca="1" si="234">IF(G487&gt;35000,"",1)</f>
        <v>1</v>
      </c>
    </row>
    <row r="488" spans="1:11" x14ac:dyDescent="0.3">
      <c r="A488">
        <v>1980</v>
      </c>
      <c r="B488" t="str">
        <f t="shared" si="215"/>
        <v>19807Sum</v>
      </c>
      <c r="C488" s="4">
        <v>7</v>
      </c>
      <c r="D488" s="4" t="s">
        <v>18</v>
      </c>
      <c r="E488" s="3">
        <f ca="1">Input!R493</f>
        <v>910</v>
      </c>
      <c r="F488" s="3"/>
      <c r="G488" s="3">
        <f t="shared" ca="1" si="216"/>
        <v>910</v>
      </c>
      <c r="H488" s="3">
        <f t="shared" ca="1" si="219"/>
        <v>1896</v>
      </c>
      <c r="I488" s="27">
        <f t="shared" ca="1" si="217"/>
        <v>910</v>
      </c>
      <c r="J488">
        <f t="shared" ca="1" si="234"/>
        <v>1</v>
      </c>
    </row>
    <row r="489" spans="1:11" x14ac:dyDescent="0.3">
      <c r="A489">
        <v>1980</v>
      </c>
      <c r="B489" t="str">
        <f t="shared" si="215"/>
        <v>19808Sum</v>
      </c>
      <c r="C489" s="4">
        <v>8</v>
      </c>
      <c r="D489" s="4" t="s">
        <v>18</v>
      </c>
      <c r="E489" s="3">
        <f ca="1">Input!R494</f>
        <v>589</v>
      </c>
      <c r="F489" s="3"/>
      <c r="G489" s="3">
        <f t="shared" ca="1" si="216"/>
        <v>589</v>
      </c>
      <c r="H489" s="3">
        <f t="shared" ca="1" si="219"/>
        <v>2485</v>
      </c>
      <c r="I489" s="27">
        <f t="shared" ca="1" si="217"/>
        <v>589</v>
      </c>
      <c r="J489">
        <f t="shared" ca="1" si="234"/>
        <v>1</v>
      </c>
    </row>
    <row r="490" spans="1:11" x14ac:dyDescent="0.3">
      <c r="A490">
        <v>1980</v>
      </c>
      <c r="B490" t="str">
        <f t="shared" si="215"/>
        <v>19809Fall</v>
      </c>
      <c r="C490" s="4">
        <v>9</v>
      </c>
      <c r="D490" s="4" t="s">
        <v>6</v>
      </c>
      <c r="E490" s="3">
        <f ca="1">Input!R495</f>
        <v>1079</v>
      </c>
      <c r="F490" s="3"/>
      <c r="G490" s="3">
        <f t="shared" ca="1" si="216"/>
        <v>1079</v>
      </c>
      <c r="H490" s="3">
        <f t="shared" ca="1" si="219"/>
        <v>1079</v>
      </c>
      <c r="I490" s="27">
        <f t="shared" ca="1" si="217"/>
        <v>1079</v>
      </c>
      <c r="J490">
        <f t="shared" ref="J490:J492" ca="1" si="235">IF(G490&gt;33500,"",1)</f>
        <v>1</v>
      </c>
    </row>
    <row r="491" spans="1:11" x14ac:dyDescent="0.3">
      <c r="A491">
        <v>1980</v>
      </c>
      <c r="B491" t="str">
        <f t="shared" si="215"/>
        <v>198010Fall</v>
      </c>
      <c r="C491" s="4">
        <v>10</v>
      </c>
      <c r="D491" s="4" t="s">
        <v>6</v>
      </c>
      <c r="E491" s="3">
        <f ca="1">Input!R496</f>
        <v>7247</v>
      </c>
      <c r="F491" s="3"/>
      <c r="G491" s="3">
        <f t="shared" ca="1" si="216"/>
        <v>7247</v>
      </c>
      <c r="H491" s="3">
        <f t="shared" ca="1" si="219"/>
        <v>8326</v>
      </c>
      <c r="I491" s="27">
        <f t="shared" ca="1" si="217"/>
        <v>1079</v>
      </c>
      <c r="J491">
        <f t="shared" ca="1" si="235"/>
        <v>1</v>
      </c>
    </row>
    <row r="492" spans="1:11" x14ac:dyDescent="0.3">
      <c r="A492">
        <v>1980</v>
      </c>
      <c r="B492" t="str">
        <f t="shared" si="215"/>
        <v>198011Fall</v>
      </c>
      <c r="C492" s="4">
        <v>11</v>
      </c>
      <c r="D492" s="4" t="s">
        <v>6</v>
      </c>
      <c r="E492" s="3">
        <f ca="1">Input!R497</f>
        <v>455</v>
      </c>
      <c r="F492" s="3"/>
      <c r="G492" s="3">
        <f t="shared" ca="1" si="216"/>
        <v>455</v>
      </c>
      <c r="H492" s="3">
        <f t="shared" ca="1" si="219"/>
        <v>8781</v>
      </c>
      <c r="I492" s="27">
        <f t="shared" ca="1" si="217"/>
        <v>455</v>
      </c>
      <c r="J492">
        <f t="shared" ca="1" si="235"/>
        <v>1</v>
      </c>
    </row>
    <row r="493" spans="1:11" x14ac:dyDescent="0.3">
      <c r="A493">
        <v>1980</v>
      </c>
      <c r="B493" t="str">
        <f t="shared" si="215"/>
        <v>198012Win</v>
      </c>
      <c r="C493" s="4">
        <v>12</v>
      </c>
      <c r="D493" s="4" t="s">
        <v>16</v>
      </c>
      <c r="E493" s="3">
        <f ca="1">Input!R498</f>
        <v>3366</v>
      </c>
      <c r="F493" s="3"/>
      <c r="G493" s="3">
        <f t="shared" ca="1" si="216"/>
        <v>3366</v>
      </c>
      <c r="H493" s="3">
        <f t="shared" ca="1" si="219"/>
        <v>3366</v>
      </c>
      <c r="I493" s="27">
        <f t="shared" ca="1" si="217"/>
        <v>3366</v>
      </c>
      <c r="J493">
        <f t="shared" ref="J493:J495" ca="1" si="236">IF(G493&gt;43500,"",1)</f>
        <v>1</v>
      </c>
    </row>
    <row r="494" spans="1:11" x14ac:dyDescent="0.3">
      <c r="A494">
        <v>1981</v>
      </c>
      <c r="B494" t="str">
        <f t="shared" si="215"/>
        <v>19811Win</v>
      </c>
      <c r="C494" s="4">
        <v>1</v>
      </c>
      <c r="D494" s="4" t="s">
        <v>16</v>
      </c>
      <c r="E494" s="3">
        <f ca="1">Input!R499</f>
        <v>330</v>
      </c>
      <c r="F494" s="3"/>
      <c r="G494" s="3">
        <f t="shared" ca="1" si="216"/>
        <v>330</v>
      </c>
      <c r="H494" s="3">
        <f t="shared" ca="1" si="219"/>
        <v>3696</v>
      </c>
      <c r="I494" s="27">
        <f t="shared" ca="1" si="217"/>
        <v>330</v>
      </c>
      <c r="J494">
        <f t="shared" ca="1" si="236"/>
        <v>1</v>
      </c>
    </row>
    <row r="495" spans="1:11" x14ac:dyDescent="0.3">
      <c r="A495">
        <v>1981</v>
      </c>
      <c r="B495" t="str">
        <f t="shared" si="215"/>
        <v>19812Win</v>
      </c>
      <c r="C495" s="4">
        <v>2</v>
      </c>
      <c r="D495" s="4" t="s">
        <v>16</v>
      </c>
      <c r="E495" s="3">
        <f ca="1">Input!R500</f>
        <v>966</v>
      </c>
      <c r="F495" s="3"/>
      <c r="G495" s="3">
        <f t="shared" ca="1" si="216"/>
        <v>966</v>
      </c>
      <c r="H495" s="3">
        <f t="shared" ca="1" si="219"/>
        <v>4662</v>
      </c>
      <c r="I495" s="27">
        <f t="shared" ca="1" si="217"/>
        <v>330</v>
      </c>
      <c r="J495">
        <f t="shared" ca="1" si="236"/>
        <v>1</v>
      </c>
    </row>
    <row r="496" spans="1:11" x14ac:dyDescent="0.3">
      <c r="A496">
        <v>1981</v>
      </c>
      <c r="B496" t="str">
        <f t="shared" si="215"/>
        <v>19813Spr</v>
      </c>
      <c r="C496" s="4">
        <v>3</v>
      </c>
      <c r="D496" s="4" t="s">
        <v>17</v>
      </c>
      <c r="E496" s="3">
        <f ca="1">Input!R501</f>
        <v>573</v>
      </c>
      <c r="F496" s="3"/>
      <c r="G496" s="3">
        <f t="shared" ca="1" si="216"/>
        <v>573</v>
      </c>
      <c r="H496" s="3">
        <f t="shared" ca="1" si="219"/>
        <v>573</v>
      </c>
      <c r="I496" s="27">
        <f t="shared" ca="1" si="217"/>
        <v>573</v>
      </c>
      <c r="J496">
        <f t="shared" ref="J496:J498" ca="1" si="237">IF(G496&gt;82000,"",1)</f>
        <v>1</v>
      </c>
      <c r="K496">
        <f t="shared" ref="K496:K498" ca="1" si="238">IF($G496&gt;116000,"",1)</f>
        <v>1</v>
      </c>
    </row>
    <row r="497" spans="1:11" x14ac:dyDescent="0.3">
      <c r="A497">
        <v>1981</v>
      </c>
      <c r="B497" t="str">
        <f t="shared" si="215"/>
        <v>19814Spr</v>
      </c>
      <c r="C497" s="4">
        <v>4</v>
      </c>
      <c r="D497" s="4" t="s">
        <v>17</v>
      </c>
      <c r="E497" s="3">
        <f ca="1">Input!R502</f>
        <v>2548</v>
      </c>
      <c r="F497" s="3"/>
      <c r="G497" s="3">
        <f t="shared" ca="1" si="216"/>
        <v>2548</v>
      </c>
      <c r="H497" s="3">
        <f t="shared" ca="1" si="219"/>
        <v>3121</v>
      </c>
      <c r="I497" s="27">
        <f t="shared" ca="1" si="217"/>
        <v>573</v>
      </c>
      <c r="J497">
        <f t="shared" ca="1" si="237"/>
        <v>1</v>
      </c>
      <c r="K497">
        <f t="shared" ca="1" si="238"/>
        <v>1</v>
      </c>
    </row>
    <row r="498" spans="1:11" x14ac:dyDescent="0.3">
      <c r="A498">
        <v>1981</v>
      </c>
      <c r="B498" t="str">
        <f t="shared" si="215"/>
        <v>19815Spr</v>
      </c>
      <c r="C498" s="4">
        <v>5</v>
      </c>
      <c r="D498" s="4" t="s">
        <v>17</v>
      </c>
      <c r="E498" s="3">
        <f ca="1">Input!R503</f>
        <v>23416</v>
      </c>
      <c r="F498" s="3"/>
      <c r="G498" s="3">
        <f t="shared" ca="1" si="216"/>
        <v>23416</v>
      </c>
      <c r="H498" s="3">
        <f t="shared" ca="1" si="219"/>
        <v>26537</v>
      </c>
      <c r="I498" s="27">
        <f t="shared" ca="1" si="217"/>
        <v>573</v>
      </c>
      <c r="J498">
        <f t="shared" ca="1" si="237"/>
        <v>1</v>
      </c>
      <c r="K498">
        <f t="shared" ca="1" si="238"/>
        <v>1</v>
      </c>
    </row>
    <row r="499" spans="1:11" x14ac:dyDescent="0.3">
      <c r="A499">
        <v>1981</v>
      </c>
      <c r="B499" t="str">
        <f t="shared" si="215"/>
        <v>19816Sum</v>
      </c>
      <c r="C499" s="4">
        <v>6</v>
      </c>
      <c r="D499" s="4" t="s">
        <v>18</v>
      </c>
      <c r="E499" s="3">
        <f ca="1">Input!R504</f>
        <v>1291001</v>
      </c>
      <c r="F499" s="3"/>
      <c r="G499" s="3">
        <f t="shared" ca="1" si="216"/>
        <v>1291001</v>
      </c>
      <c r="H499" s="3">
        <f t="shared" ca="1" si="219"/>
        <v>1291001</v>
      </c>
      <c r="I499" s="27">
        <f t="shared" ca="1" si="217"/>
        <v>1291001</v>
      </c>
      <c r="J499" t="str">
        <f t="shared" ref="J499:J501" ca="1" si="239">IF(G499&gt;35000,"",1)</f>
        <v/>
      </c>
    </row>
    <row r="500" spans="1:11" x14ac:dyDescent="0.3">
      <c r="A500">
        <v>1981</v>
      </c>
      <c r="B500" t="str">
        <f t="shared" si="215"/>
        <v>19817Sum</v>
      </c>
      <c r="C500" s="4">
        <v>7</v>
      </c>
      <c r="D500" s="4" t="s">
        <v>18</v>
      </c>
      <c r="E500" s="3">
        <f ca="1">Input!R505</f>
        <v>220601</v>
      </c>
      <c r="F500" s="3"/>
      <c r="G500" s="3">
        <f t="shared" ca="1" si="216"/>
        <v>220601</v>
      </c>
      <c r="H500" s="3">
        <f t="shared" ca="1" si="219"/>
        <v>1511602</v>
      </c>
      <c r="I500" s="27">
        <f t="shared" ca="1" si="217"/>
        <v>220601</v>
      </c>
      <c r="J500" t="str">
        <f t="shared" ca="1" si="239"/>
        <v/>
      </c>
    </row>
    <row r="501" spans="1:11" x14ac:dyDescent="0.3">
      <c r="A501">
        <v>1981</v>
      </c>
      <c r="B501" t="str">
        <f t="shared" si="215"/>
        <v>19818Sum</v>
      </c>
      <c r="C501" s="4">
        <v>8</v>
      </c>
      <c r="D501" s="4" t="s">
        <v>18</v>
      </c>
      <c r="E501" s="3">
        <f ca="1">Input!R506</f>
        <v>1252</v>
      </c>
      <c r="F501" s="3"/>
      <c r="G501" s="3">
        <f t="shared" ca="1" si="216"/>
        <v>1252</v>
      </c>
      <c r="H501" s="3">
        <f t="shared" ca="1" si="219"/>
        <v>1512854</v>
      </c>
      <c r="I501" s="27">
        <f t="shared" ca="1" si="217"/>
        <v>1252</v>
      </c>
      <c r="J501">
        <f t="shared" ca="1" si="239"/>
        <v>1</v>
      </c>
    </row>
    <row r="502" spans="1:11" x14ac:dyDescent="0.3">
      <c r="A502">
        <v>1981</v>
      </c>
      <c r="B502" t="str">
        <f t="shared" si="215"/>
        <v>19819Fall</v>
      </c>
      <c r="C502" s="4">
        <v>9</v>
      </c>
      <c r="D502" s="4" t="s">
        <v>6</v>
      </c>
      <c r="E502" s="3">
        <f ca="1">Input!R507</f>
        <v>2071</v>
      </c>
      <c r="F502" s="3"/>
      <c r="G502" s="3">
        <f t="shared" ca="1" si="216"/>
        <v>2071</v>
      </c>
      <c r="H502" s="3">
        <f t="shared" ca="1" si="219"/>
        <v>2071</v>
      </c>
      <c r="I502" s="27">
        <f t="shared" ca="1" si="217"/>
        <v>2071</v>
      </c>
      <c r="J502">
        <f t="shared" ref="J502:J504" ca="1" si="240">IF(G502&gt;33500,"",1)</f>
        <v>1</v>
      </c>
    </row>
    <row r="503" spans="1:11" x14ac:dyDescent="0.3">
      <c r="A503">
        <v>1981</v>
      </c>
      <c r="B503" t="str">
        <f t="shared" si="215"/>
        <v>198110Fall</v>
      </c>
      <c r="C503" s="4">
        <v>10</v>
      </c>
      <c r="D503" s="4" t="s">
        <v>6</v>
      </c>
      <c r="E503" s="3">
        <f ca="1">Input!R508</f>
        <v>311649</v>
      </c>
      <c r="F503" s="3"/>
      <c r="G503" s="3">
        <f t="shared" ca="1" si="216"/>
        <v>311649</v>
      </c>
      <c r="H503" s="3">
        <f t="shared" ca="1" si="219"/>
        <v>313720</v>
      </c>
      <c r="I503" s="27">
        <f t="shared" ca="1" si="217"/>
        <v>2071</v>
      </c>
      <c r="J503" t="str">
        <f t="shared" ca="1" si="240"/>
        <v/>
      </c>
    </row>
    <row r="504" spans="1:11" x14ac:dyDescent="0.3">
      <c r="A504">
        <v>1981</v>
      </c>
      <c r="B504" t="str">
        <f t="shared" si="215"/>
        <v>198111Fall</v>
      </c>
      <c r="C504" s="4">
        <v>11</v>
      </c>
      <c r="D504" s="4" t="s">
        <v>6</v>
      </c>
      <c r="E504" s="3">
        <f ca="1">Input!R509</f>
        <v>680578</v>
      </c>
      <c r="F504" s="3"/>
      <c r="G504" s="3">
        <f t="shared" ca="1" si="216"/>
        <v>680578</v>
      </c>
      <c r="H504" s="3">
        <f t="shared" ca="1" si="219"/>
        <v>994298</v>
      </c>
      <c r="I504" s="27">
        <f t="shared" ca="1" si="217"/>
        <v>2071</v>
      </c>
      <c r="J504" t="str">
        <f t="shared" ca="1" si="240"/>
        <v/>
      </c>
    </row>
    <row r="505" spans="1:11" x14ac:dyDescent="0.3">
      <c r="A505">
        <v>1981</v>
      </c>
      <c r="B505" t="str">
        <f t="shared" si="215"/>
        <v>198112Win</v>
      </c>
      <c r="C505" s="4">
        <v>12</v>
      </c>
      <c r="D505" s="4" t="s">
        <v>16</v>
      </c>
      <c r="E505" s="3">
        <f ca="1">Input!R510</f>
        <v>61017</v>
      </c>
      <c r="F505" s="3"/>
      <c r="G505" s="3">
        <f t="shared" ca="1" si="216"/>
        <v>61017</v>
      </c>
      <c r="H505" s="3">
        <f t="shared" ca="1" si="219"/>
        <v>61017</v>
      </c>
      <c r="I505" s="27">
        <f t="shared" ca="1" si="217"/>
        <v>61017</v>
      </c>
      <c r="J505" t="str">
        <f t="shared" ref="J505:J507" ca="1" si="241">IF(G505&gt;43500,"",1)</f>
        <v/>
      </c>
    </row>
    <row r="506" spans="1:11" x14ac:dyDescent="0.3">
      <c r="A506">
        <v>1982</v>
      </c>
      <c r="B506" t="str">
        <f t="shared" si="215"/>
        <v>19821Win</v>
      </c>
      <c r="C506" s="4">
        <v>1</v>
      </c>
      <c r="D506" s="4" t="s">
        <v>16</v>
      </c>
      <c r="E506" s="3">
        <f ca="1">Input!R511</f>
        <v>57804</v>
      </c>
      <c r="F506" s="3"/>
      <c r="G506" s="3">
        <f t="shared" ca="1" si="216"/>
        <v>57804</v>
      </c>
      <c r="H506" s="3">
        <f t="shared" ca="1" si="219"/>
        <v>118821</v>
      </c>
      <c r="I506" s="27">
        <f t="shared" ca="1" si="217"/>
        <v>57804</v>
      </c>
      <c r="J506" t="str">
        <f t="shared" ca="1" si="241"/>
        <v/>
      </c>
    </row>
    <row r="507" spans="1:11" x14ac:dyDescent="0.3">
      <c r="A507">
        <v>1982</v>
      </c>
      <c r="B507" t="str">
        <f t="shared" si="215"/>
        <v>19822Win</v>
      </c>
      <c r="C507" s="4">
        <v>2</v>
      </c>
      <c r="D507" s="4" t="s">
        <v>16</v>
      </c>
      <c r="E507" s="3">
        <f ca="1">Input!R512</f>
        <v>112490</v>
      </c>
      <c r="F507" s="3"/>
      <c r="G507" s="3">
        <f t="shared" ca="1" si="216"/>
        <v>112490</v>
      </c>
      <c r="H507" s="3">
        <f t="shared" ca="1" si="219"/>
        <v>231311</v>
      </c>
      <c r="I507" s="27">
        <f t="shared" ca="1" si="217"/>
        <v>57804</v>
      </c>
      <c r="J507" t="str">
        <f t="shared" ca="1" si="241"/>
        <v/>
      </c>
    </row>
    <row r="508" spans="1:11" x14ac:dyDescent="0.3">
      <c r="A508">
        <v>1982</v>
      </c>
      <c r="B508" t="str">
        <f t="shared" si="215"/>
        <v>19823Spr</v>
      </c>
      <c r="C508" s="4">
        <v>3</v>
      </c>
      <c r="D508" s="4" t="s">
        <v>17</v>
      </c>
      <c r="E508" s="3">
        <f ca="1">Input!R513</f>
        <v>192331</v>
      </c>
      <c r="F508" s="3"/>
      <c r="G508" s="3">
        <f t="shared" ca="1" si="216"/>
        <v>192331</v>
      </c>
      <c r="H508" s="3">
        <f t="shared" ca="1" si="219"/>
        <v>192331</v>
      </c>
      <c r="I508" s="27">
        <f t="shared" ca="1" si="217"/>
        <v>192331</v>
      </c>
      <c r="J508" t="str">
        <f t="shared" ref="J508:J510" ca="1" si="242">IF(G508&gt;82000,"",1)</f>
        <v/>
      </c>
      <c r="K508" t="str">
        <f t="shared" ref="K508:K510" ca="1" si="243">IF($G508&gt;116000,"",1)</f>
        <v/>
      </c>
    </row>
    <row r="509" spans="1:11" x14ac:dyDescent="0.3">
      <c r="A509">
        <v>1982</v>
      </c>
      <c r="B509" t="str">
        <f t="shared" si="215"/>
        <v>19824Spr</v>
      </c>
      <c r="C509" s="4">
        <v>4</v>
      </c>
      <c r="D509" s="4" t="s">
        <v>17</v>
      </c>
      <c r="E509" s="3">
        <f ca="1">Input!R514</f>
        <v>329657</v>
      </c>
      <c r="F509" s="3"/>
      <c r="G509" s="3">
        <f t="shared" ca="1" si="216"/>
        <v>329657</v>
      </c>
      <c r="H509" s="3">
        <f t="shared" ca="1" si="219"/>
        <v>521988</v>
      </c>
      <c r="I509" s="27">
        <f t="shared" ca="1" si="217"/>
        <v>192331</v>
      </c>
      <c r="J509" t="str">
        <f t="shared" ca="1" si="242"/>
        <v/>
      </c>
      <c r="K509" t="str">
        <f t="shared" ca="1" si="243"/>
        <v/>
      </c>
    </row>
    <row r="510" spans="1:11" x14ac:dyDescent="0.3">
      <c r="A510">
        <v>1982</v>
      </c>
      <c r="B510" t="str">
        <f t="shared" si="215"/>
        <v>19825Spr</v>
      </c>
      <c r="C510" s="4">
        <v>5</v>
      </c>
      <c r="D510" s="4" t="s">
        <v>17</v>
      </c>
      <c r="E510" s="3">
        <f ca="1">Input!R515</f>
        <v>1674249</v>
      </c>
      <c r="F510" s="3"/>
      <c r="G510" s="3">
        <f t="shared" ca="1" si="216"/>
        <v>1674249</v>
      </c>
      <c r="H510" s="3">
        <f t="shared" ca="1" si="219"/>
        <v>2196237</v>
      </c>
      <c r="I510" s="27">
        <f t="shared" ca="1" si="217"/>
        <v>192331</v>
      </c>
      <c r="J510" t="str">
        <f t="shared" ca="1" si="242"/>
        <v/>
      </c>
      <c r="K510" t="str">
        <f t="shared" ca="1" si="243"/>
        <v/>
      </c>
    </row>
    <row r="511" spans="1:11" x14ac:dyDescent="0.3">
      <c r="A511">
        <v>1982</v>
      </c>
      <c r="B511" t="str">
        <f t="shared" si="215"/>
        <v>19826Sum</v>
      </c>
      <c r="C511" s="4">
        <v>6</v>
      </c>
      <c r="D511" s="4" t="s">
        <v>18</v>
      </c>
      <c r="E511" s="3">
        <f ca="1">Input!R516</f>
        <v>792319</v>
      </c>
      <c r="F511" s="3"/>
      <c r="G511" s="3">
        <f t="shared" ca="1" si="216"/>
        <v>792319</v>
      </c>
      <c r="H511" s="3">
        <f t="shared" ca="1" si="219"/>
        <v>792319</v>
      </c>
      <c r="I511" s="27">
        <f t="shared" ca="1" si="217"/>
        <v>792319</v>
      </c>
      <c r="J511" t="str">
        <f t="shared" ref="J511:J513" ca="1" si="244">IF(G511&gt;35000,"",1)</f>
        <v/>
      </c>
    </row>
    <row r="512" spans="1:11" x14ac:dyDescent="0.3">
      <c r="A512">
        <v>1982</v>
      </c>
      <c r="B512" t="str">
        <f t="shared" si="215"/>
        <v>19827Sum</v>
      </c>
      <c r="C512" s="4">
        <v>7</v>
      </c>
      <c r="D512" s="4" t="s">
        <v>18</v>
      </c>
      <c r="E512" s="3">
        <f ca="1">Input!R517</f>
        <v>153430</v>
      </c>
      <c r="F512" s="3"/>
      <c r="G512" s="3">
        <f t="shared" ca="1" si="216"/>
        <v>153430</v>
      </c>
      <c r="H512" s="3">
        <f t="shared" ca="1" si="219"/>
        <v>945749</v>
      </c>
      <c r="I512" s="27">
        <f t="shared" ca="1" si="217"/>
        <v>153430</v>
      </c>
      <c r="J512" t="str">
        <f t="shared" ca="1" si="244"/>
        <v/>
      </c>
    </row>
    <row r="513" spans="1:11" x14ac:dyDescent="0.3">
      <c r="A513">
        <v>1982</v>
      </c>
      <c r="B513" t="str">
        <f t="shared" si="215"/>
        <v>19828Sum</v>
      </c>
      <c r="C513" s="4">
        <v>8</v>
      </c>
      <c r="D513" s="4" t="s">
        <v>18</v>
      </c>
      <c r="E513" s="3">
        <f ca="1">Input!R518</f>
        <v>856</v>
      </c>
      <c r="F513" s="3"/>
      <c r="G513" s="3">
        <f t="shared" ca="1" si="216"/>
        <v>856</v>
      </c>
      <c r="H513" s="3">
        <f t="shared" ca="1" si="219"/>
        <v>946605</v>
      </c>
      <c r="I513" s="27">
        <f t="shared" ca="1" si="217"/>
        <v>856</v>
      </c>
      <c r="J513">
        <f t="shared" ca="1" si="244"/>
        <v>1</v>
      </c>
    </row>
    <row r="514" spans="1:11" x14ac:dyDescent="0.3">
      <c r="A514">
        <v>1982</v>
      </c>
      <c r="B514" t="str">
        <f t="shared" si="215"/>
        <v>19829Fall</v>
      </c>
      <c r="C514" s="4">
        <v>9</v>
      </c>
      <c r="D514" s="4" t="s">
        <v>6</v>
      </c>
      <c r="E514" s="3">
        <f ca="1">Input!R519</f>
        <v>351</v>
      </c>
      <c r="F514" s="3"/>
      <c r="G514" s="3">
        <f t="shared" ca="1" si="216"/>
        <v>351</v>
      </c>
      <c r="H514" s="3">
        <f t="shared" ca="1" si="219"/>
        <v>351</v>
      </c>
      <c r="I514" s="27">
        <f t="shared" ca="1" si="217"/>
        <v>351</v>
      </c>
      <c r="J514">
        <f t="shared" ref="J514:J516" ca="1" si="245">IF(G514&gt;33500,"",1)</f>
        <v>1</v>
      </c>
    </row>
    <row r="515" spans="1:11" x14ac:dyDescent="0.3">
      <c r="A515">
        <v>1982</v>
      </c>
      <c r="B515" t="str">
        <f t="shared" ref="B515:B578" si="246">CONCATENATE(A515,C515,D515)</f>
        <v>198210Fall</v>
      </c>
      <c r="C515" s="4">
        <v>10</v>
      </c>
      <c r="D515" s="4" t="s">
        <v>6</v>
      </c>
      <c r="E515" s="3">
        <f ca="1">Input!R520</f>
        <v>680</v>
      </c>
      <c r="F515" s="3"/>
      <c r="G515" s="3">
        <f t="shared" ref="G515:G578" ca="1" si="247">E515</f>
        <v>680</v>
      </c>
      <c r="H515" s="3">
        <f t="shared" ca="1" si="219"/>
        <v>1031</v>
      </c>
      <c r="I515" s="27">
        <f t="shared" ref="I515:I578" ca="1" si="248">IF(D515=D514,MIN(I514,G515),G515)</f>
        <v>351</v>
      </c>
      <c r="J515">
        <f t="shared" ca="1" si="245"/>
        <v>1</v>
      </c>
    </row>
    <row r="516" spans="1:11" x14ac:dyDescent="0.3">
      <c r="A516">
        <v>1982</v>
      </c>
      <c r="B516" t="str">
        <f t="shared" si="246"/>
        <v>198211Fall</v>
      </c>
      <c r="C516" s="4">
        <v>11</v>
      </c>
      <c r="D516" s="4" t="s">
        <v>6</v>
      </c>
      <c r="E516" s="3">
        <f ca="1">Input!R521</f>
        <v>78255</v>
      </c>
      <c r="F516" s="3"/>
      <c r="G516" s="3">
        <f t="shared" ca="1" si="247"/>
        <v>78255</v>
      </c>
      <c r="H516" s="3">
        <f t="shared" ref="H516:H579" ca="1" si="249">IF(D516=D515,G516+H515,G516)</f>
        <v>79286</v>
      </c>
      <c r="I516" s="27">
        <f t="shared" ca="1" si="248"/>
        <v>351</v>
      </c>
      <c r="J516" t="str">
        <f t="shared" ca="1" si="245"/>
        <v/>
      </c>
    </row>
    <row r="517" spans="1:11" x14ac:dyDescent="0.3">
      <c r="A517">
        <v>1982</v>
      </c>
      <c r="B517" t="str">
        <f t="shared" si="246"/>
        <v>198212Win</v>
      </c>
      <c r="C517" s="4">
        <v>12</v>
      </c>
      <c r="D517" s="4" t="s">
        <v>16</v>
      </c>
      <c r="E517" s="3">
        <f ca="1">Input!R522</f>
        <v>432220</v>
      </c>
      <c r="F517" s="3"/>
      <c r="G517" s="3">
        <f t="shared" ca="1" si="247"/>
        <v>432220</v>
      </c>
      <c r="H517" s="3">
        <f t="shared" ca="1" si="249"/>
        <v>432220</v>
      </c>
      <c r="I517" s="27">
        <f t="shared" ca="1" si="248"/>
        <v>432220</v>
      </c>
      <c r="J517" t="str">
        <f t="shared" ref="J517:J519" ca="1" si="250">IF(G517&gt;43500,"",1)</f>
        <v/>
      </c>
    </row>
    <row r="518" spans="1:11" x14ac:dyDescent="0.3">
      <c r="A518">
        <v>1983</v>
      </c>
      <c r="B518" t="str">
        <f t="shared" si="246"/>
        <v>19831Win</v>
      </c>
      <c r="C518" s="4">
        <v>1</v>
      </c>
      <c r="D518" s="4" t="s">
        <v>16</v>
      </c>
      <c r="E518" s="3">
        <f ca="1">Input!R523</f>
        <v>162938</v>
      </c>
      <c r="F518" s="3"/>
      <c r="G518" s="3">
        <f t="shared" ca="1" si="247"/>
        <v>162938</v>
      </c>
      <c r="H518" s="3">
        <f t="shared" ca="1" si="249"/>
        <v>595158</v>
      </c>
      <c r="I518" s="27">
        <f t="shared" ca="1" si="248"/>
        <v>162938</v>
      </c>
      <c r="J518" t="str">
        <f t="shared" ca="1" si="250"/>
        <v/>
      </c>
    </row>
    <row r="519" spans="1:11" x14ac:dyDescent="0.3">
      <c r="A519">
        <v>1983</v>
      </c>
      <c r="B519" t="str">
        <f t="shared" si="246"/>
        <v>19832Win</v>
      </c>
      <c r="C519" s="4">
        <v>2</v>
      </c>
      <c r="D519" s="4" t="s">
        <v>16</v>
      </c>
      <c r="E519" s="3">
        <f ca="1">Input!R524</f>
        <v>563145</v>
      </c>
      <c r="F519" s="3"/>
      <c r="G519" s="3">
        <f t="shared" ca="1" si="247"/>
        <v>563145</v>
      </c>
      <c r="H519" s="3">
        <f t="shared" ca="1" si="249"/>
        <v>1158303</v>
      </c>
      <c r="I519" s="27">
        <f t="shared" ca="1" si="248"/>
        <v>162938</v>
      </c>
      <c r="J519" t="str">
        <f t="shared" ca="1" si="250"/>
        <v/>
      </c>
    </row>
    <row r="520" spans="1:11" x14ac:dyDescent="0.3">
      <c r="A520">
        <v>1983</v>
      </c>
      <c r="B520" t="str">
        <f t="shared" si="246"/>
        <v>19833Spr</v>
      </c>
      <c r="C520" s="4">
        <v>3</v>
      </c>
      <c r="D520" s="4" t="s">
        <v>17</v>
      </c>
      <c r="E520" s="3">
        <f ca="1">Input!R525</f>
        <v>734153</v>
      </c>
      <c r="F520" s="3"/>
      <c r="G520" s="3">
        <f t="shared" ca="1" si="247"/>
        <v>734153</v>
      </c>
      <c r="H520" s="3">
        <f t="shared" ca="1" si="249"/>
        <v>734153</v>
      </c>
      <c r="I520" s="27">
        <f t="shared" ca="1" si="248"/>
        <v>734153</v>
      </c>
      <c r="J520" t="str">
        <f t="shared" ref="J520:J522" ca="1" si="251">IF(G520&gt;82000,"",1)</f>
        <v/>
      </c>
      <c r="K520" t="str">
        <f t="shared" ref="K520:K522" ca="1" si="252">IF($G520&gt;116000,"",1)</f>
        <v/>
      </c>
    </row>
    <row r="521" spans="1:11" x14ac:dyDescent="0.3">
      <c r="A521">
        <v>1983</v>
      </c>
      <c r="B521" t="str">
        <f t="shared" si="246"/>
        <v>19834Spr</v>
      </c>
      <c r="C521" s="4">
        <v>4</v>
      </c>
      <c r="D521" s="4" t="s">
        <v>17</v>
      </c>
      <c r="E521" s="3">
        <f ca="1">Input!R526</f>
        <v>42849</v>
      </c>
      <c r="F521" s="3"/>
      <c r="G521" s="3">
        <f t="shared" ca="1" si="247"/>
        <v>42849</v>
      </c>
      <c r="H521" s="3">
        <f t="shared" ca="1" si="249"/>
        <v>777002</v>
      </c>
      <c r="I521" s="27">
        <f t="shared" ca="1" si="248"/>
        <v>42849</v>
      </c>
      <c r="J521">
        <f t="shared" ca="1" si="251"/>
        <v>1</v>
      </c>
      <c r="K521">
        <f t="shared" ca="1" si="252"/>
        <v>1</v>
      </c>
    </row>
    <row r="522" spans="1:11" x14ac:dyDescent="0.3">
      <c r="A522">
        <v>1983</v>
      </c>
      <c r="B522" t="str">
        <f t="shared" si="246"/>
        <v>19835Spr</v>
      </c>
      <c r="C522" s="4">
        <v>5</v>
      </c>
      <c r="D522" s="4" t="s">
        <v>17</v>
      </c>
      <c r="E522" s="3">
        <f ca="1">Input!R527</f>
        <v>798869</v>
      </c>
      <c r="F522" s="3"/>
      <c r="G522" s="3">
        <f t="shared" ca="1" si="247"/>
        <v>798869</v>
      </c>
      <c r="H522" s="3">
        <f t="shared" ca="1" si="249"/>
        <v>1575871</v>
      </c>
      <c r="I522" s="27">
        <f t="shared" ca="1" si="248"/>
        <v>42849</v>
      </c>
      <c r="J522" t="str">
        <f t="shared" ca="1" si="251"/>
        <v/>
      </c>
      <c r="K522" t="str">
        <f t="shared" ca="1" si="252"/>
        <v/>
      </c>
    </row>
    <row r="523" spans="1:11" x14ac:dyDescent="0.3">
      <c r="A523">
        <v>1983</v>
      </c>
      <c r="B523" t="str">
        <f t="shared" si="246"/>
        <v>19836Sum</v>
      </c>
      <c r="C523" s="4">
        <v>6</v>
      </c>
      <c r="D523" s="4" t="s">
        <v>18</v>
      </c>
      <c r="E523" s="3">
        <f ca="1">Input!R528</f>
        <v>63211</v>
      </c>
      <c r="F523" s="3"/>
      <c r="G523" s="3">
        <f t="shared" ca="1" si="247"/>
        <v>63211</v>
      </c>
      <c r="H523" s="3">
        <f t="shared" ca="1" si="249"/>
        <v>63211</v>
      </c>
      <c r="I523" s="27">
        <f t="shared" ca="1" si="248"/>
        <v>63211</v>
      </c>
      <c r="J523" t="str">
        <f t="shared" ref="J523:J525" ca="1" si="253">IF(G523&gt;35000,"",1)</f>
        <v/>
      </c>
    </row>
    <row r="524" spans="1:11" x14ac:dyDescent="0.3">
      <c r="A524">
        <v>1983</v>
      </c>
      <c r="B524" t="str">
        <f t="shared" si="246"/>
        <v>19837Sum</v>
      </c>
      <c r="C524" s="4">
        <v>7</v>
      </c>
      <c r="D524" s="4" t="s">
        <v>18</v>
      </c>
      <c r="E524" s="3">
        <f ca="1">Input!R529</f>
        <v>41177</v>
      </c>
      <c r="F524" s="3"/>
      <c r="G524" s="3">
        <f t="shared" ca="1" si="247"/>
        <v>41177</v>
      </c>
      <c r="H524" s="3">
        <f t="shared" ca="1" si="249"/>
        <v>104388</v>
      </c>
      <c r="I524" s="27">
        <f t="shared" ca="1" si="248"/>
        <v>41177</v>
      </c>
      <c r="J524" t="str">
        <f t="shared" ca="1" si="253"/>
        <v/>
      </c>
    </row>
    <row r="525" spans="1:11" x14ac:dyDescent="0.3">
      <c r="A525">
        <v>1983</v>
      </c>
      <c r="B525" t="str">
        <f t="shared" si="246"/>
        <v>19838Sum</v>
      </c>
      <c r="C525" s="4">
        <v>8</v>
      </c>
      <c r="D525" s="4" t="s">
        <v>18</v>
      </c>
      <c r="E525" s="3">
        <f ca="1">Input!R530</f>
        <v>209601</v>
      </c>
      <c r="F525" s="3"/>
      <c r="G525" s="3">
        <f t="shared" ca="1" si="247"/>
        <v>209601</v>
      </c>
      <c r="H525" s="3">
        <f t="shared" ca="1" si="249"/>
        <v>313989</v>
      </c>
      <c r="I525" s="27">
        <f t="shared" ca="1" si="248"/>
        <v>41177</v>
      </c>
      <c r="J525" t="str">
        <f t="shared" ca="1" si="253"/>
        <v/>
      </c>
    </row>
    <row r="526" spans="1:11" x14ac:dyDescent="0.3">
      <c r="A526">
        <v>1983</v>
      </c>
      <c r="B526" t="str">
        <f t="shared" si="246"/>
        <v>19839Fall</v>
      </c>
      <c r="C526" s="4">
        <v>9</v>
      </c>
      <c r="D526" s="4" t="s">
        <v>6</v>
      </c>
      <c r="E526" s="3">
        <f ca="1">Input!R531</f>
        <v>37965</v>
      </c>
      <c r="F526" s="3"/>
      <c r="G526" s="3">
        <f t="shared" ca="1" si="247"/>
        <v>37965</v>
      </c>
      <c r="H526" s="3">
        <f t="shared" ca="1" si="249"/>
        <v>37965</v>
      </c>
      <c r="I526" s="27">
        <f t="shared" ca="1" si="248"/>
        <v>37965</v>
      </c>
      <c r="J526" t="str">
        <f t="shared" ref="J526:J528" ca="1" si="254">IF(G526&gt;33500,"",1)</f>
        <v/>
      </c>
    </row>
    <row r="527" spans="1:11" x14ac:dyDescent="0.3">
      <c r="A527">
        <v>1983</v>
      </c>
      <c r="B527" t="str">
        <f t="shared" si="246"/>
        <v>198310Fall</v>
      </c>
      <c r="C527" s="4">
        <v>10</v>
      </c>
      <c r="D527" s="4" t="s">
        <v>6</v>
      </c>
      <c r="E527" s="3">
        <f ca="1">Input!R532</f>
        <v>651</v>
      </c>
      <c r="F527" s="3"/>
      <c r="G527" s="3">
        <f t="shared" ca="1" si="247"/>
        <v>651</v>
      </c>
      <c r="H527" s="3">
        <f t="shared" ca="1" si="249"/>
        <v>38616</v>
      </c>
      <c r="I527" s="27">
        <f t="shared" ca="1" si="248"/>
        <v>651</v>
      </c>
      <c r="J527">
        <f t="shared" ca="1" si="254"/>
        <v>1</v>
      </c>
    </row>
    <row r="528" spans="1:11" x14ac:dyDescent="0.3">
      <c r="A528">
        <v>1983</v>
      </c>
      <c r="B528" t="str">
        <f t="shared" si="246"/>
        <v>198311Fall</v>
      </c>
      <c r="C528" s="4">
        <v>11</v>
      </c>
      <c r="D528" s="4" t="s">
        <v>6</v>
      </c>
      <c r="E528" s="3">
        <f ca="1">Input!R533</f>
        <v>293</v>
      </c>
      <c r="F528" s="3"/>
      <c r="G528" s="3">
        <f t="shared" ca="1" si="247"/>
        <v>293</v>
      </c>
      <c r="H528" s="3">
        <f t="shared" ca="1" si="249"/>
        <v>38909</v>
      </c>
      <c r="I528" s="27">
        <f t="shared" ca="1" si="248"/>
        <v>293</v>
      </c>
      <c r="J528">
        <f t="shared" ca="1" si="254"/>
        <v>1</v>
      </c>
    </row>
    <row r="529" spans="1:11" x14ac:dyDescent="0.3">
      <c r="A529">
        <v>1983</v>
      </c>
      <c r="B529" t="str">
        <f t="shared" si="246"/>
        <v>198312Win</v>
      </c>
      <c r="C529" s="4">
        <v>12</v>
      </c>
      <c r="D529" s="4" t="s">
        <v>16</v>
      </c>
      <c r="E529" s="3">
        <f ca="1">Input!R534</f>
        <v>96825</v>
      </c>
      <c r="F529" s="3"/>
      <c r="G529" s="3">
        <f t="shared" ca="1" si="247"/>
        <v>96825</v>
      </c>
      <c r="H529" s="3">
        <f t="shared" ca="1" si="249"/>
        <v>96825</v>
      </c>
      <c r="I529" s="27">
        <f t="shared" ca="1" si="248"/>
        <v>96825</v>
      </c>
      <c r="J529" t="str">
        <f t="shared" ref="J529:J531" ca="1" si="255">IF(G529&gt;43500,"",1)</f>
        <v/>
      </c>
    </row>
    <row r="530" spans="1:11" x14ac:dyDescent="0.3">
      <c r="A530">
        <v>1984</v>
      </c>
      <c r="B530" t="str">
        <f t="shared" si="246"/>
        <v>19841Win</v>
      </c>
      <c r="C530" s="4">
        <v>1</v>
      </c>
      <c r="D530" s="4" t="s">
        <v>16</v>
      </c>
      <c r="E530" s="3">
        <f ca="1">Input!R535</f>
        <v>100570</v>
      </c>
      <c r="F530" s="3"/>
      <c r="G530" s="3">
        <f t="shared" ca="1" si="247"/>
        <v>100570</v>
      </c>
      <c r="H530" s="3">
        <f t="shared" ca="1" si="249"/>
        <v>197395</v>
      </c>
      <c r="I530" s="27">
        <f t="shared" ca="1" si="248"/>
        <v>96825</v>
      </c>
      <c r="J530" t="str">
        <f t="shared" ca="1" si="255"/>
        <v/>
      </c>
    </row>
    <row r="531" spans="1:11" x14ac:dyDescent="0.3">
      <c r="A531">
        <v>1984</v>
      </c>
      <c r="B531" t="str">
        <f t="shared" si="246"/>
        <v>19842Win</v>
      </c>
      <c r="C531" s="4">
        <v>2</v>
      </c>
      <c r="D531" s="4" t="s">
        <v>16</v>
      </c>
      <c r="E531" s="3">
        <f ca="1">Input!R536</f>
        <v>169995</v>
      </c>
      <c r="F531" s="3"/>
      <c r="G531" s="3">
        <f t="shared" ca="1" si="247"/>
        <v>169995</v>
      </c>
      <c r="H531" s="3">
        <f t="shared" ca="1" si="249"/>
        <v>367390</v>
      </c>
      <c r="I531" s="27">
        <f t="shared" ca="1" si="248"/>
        <v>96825</v>
      </c>
      <c r="J531" t="str">
        <f t="shared" ca="1" si="255"/>
        <v/>
      </c>
    </row>
    <row r="532" spans="1:11" x14ac:dyDescent="0.3">
      <c r="A532">
        <v>1984</v>
      </c>
      <c r="B532" t="str">
        <f t="shared" si="246"/>
        <v>19843Spr</v>
      </c>
      <c r="C532" s="4">
        <v>3</v>
      </c>
      <c r="D532" s="4" t="s">
        <v>17</v>
      </c>
      <c r="E532" s="3">
        <f ca="1">Input!R537</f>
        <v>435780</v>
      </c>
      <c r="F532" s="3"/>
      <c r="G532" s="3">
        <f t="shared" ca="1" si="247"/>
        <v>435780</v>
      </c>
      <c r="H532" s="3">
        <f t="shared" ca="1" si="249"/>
        <v>435780</v>
      </c>
      <c r="I532" s="27">
        <f t="shared" ca="1" si="248"/>
        <v>435780</v>
      </c>
      <c r="J532" t="str">
        <f t="shared" ref="J532:J534" ca="1" si="256">IF(G532&gt;82000,"",1)</f>
        <v/>
      </c>
      <c r="K532" t="str">
        <f t="shared" ref="K532:K534" ca="1" si="257">IF($G532&gt;116000,"",1)</f>
        <v/>
      </c>
    </row>
    <row r="533" spans="1:11" x14ac:dyDescent="0.3">
      <c r="A533">
        <v>1984</v>
      </c>
      <c r="B533" t="str">
        <f t="shared" si="246"/>
        <v>19844Spr</v>
      </c>
      <c r="C533" s="4">
        <v>4</v>
      </c>
      <c r="D533" s="4" t="s">
        <v>17</v>
      </c>
      <c r="E533" s="3">
        <f ca="1">Input!R538</f>
        <v>59754</v>
      </c>
      <c r="F533" s="3"/>
      <c r="G533" s="3">
        <f t="shared" ca="1" si="247"/>
        <v>59754</v>
      </c>
      <c r="H533" s="3">
        <f t="shared" ca="1" si="249"/>
        <v>495534</v>
      </c>
      <c r="I533" s="27">
        <f t="shared" ca="1" si="248"/>
        <v>59754</v>
      </c>
      <c r="J533">
        <f t="shared" ca="1" si="256"/>
        <v>1</v>
      </c>
      <c r="K533">
        <f t="shared" ca="1" si="257"/>
        <v>1</v>
      </c>
    </row>
    <row r="534" spans="1:11" x14ac:dyDescent="0.3">
      <c r="A534">
        <v>1984</v>
      </c>
      <c r="B534" t="str">
        <f t="shared" si="246"/>
        <v>19845Spr</v>
      </c>
      <c r="C534" s="4">
        <v>5</v>
      </c>
      <c r="D534" s="4" t="s">
        <v>17</v>
      </c>
      <c r="E534" s="3">
        <f ca="1">Input!R539</f>
        <v>52685</v>
      </c>
      <c r="F534" s="3"/>
      <c r="G534" s="3">
        <f t="shared" ca="1" si="247"/>
        <v>52685</v>
      </c>
      <c r="H534" s="3">
        <f t="shared" ca="1" si="249"/>
        <v>548219</v>
      </c>
      <c r="I534" s="27">
        <f t="shared" ca="1" si="248"/>
        <v>52685</v>
      </c>
      <c r="J534">
        <f t="shared" ca="1" si="256"/>
        <v>1</v>
      </c>
      <c r="K534">
        <f t="shared" ca="1" si="257"/>
        <v>1</v>
      </c>
    </row>
    <row r="535" spans="1:11" x14ac:dyDescent="0.3">
      <c r="A535">
        <v>1984</v>
      </c>
      <c r="B535" t="str">
        <f t="shared" si="246"/>
        <v>19846Sum</v>
      </c>
      <c r="C535" s="4">
        <v>6</v>
      </c>
      <c r="D535" s="4" t="s">
        <v>18</v>
      </c>
      <c r="E535" s="3">
        <f ca="1">Input!R540</f>
        <v>1001</v>
      </c>
      <c r="F535" s="3"/>
      <c r="G535" s="3">
        <f t="shared" ca="1" si="247"/>
        <v>1001</v>
      </c>
      <c r="H535" s="3">
        <f t="shared" ca="1" si="249"/>
        <v>1001</v>
      </c>
      <c r="I535" s="27">
        <f t="shared" ca="1" si="248"/>
        <v>1001</v>
      </c>
      <c r="J535">
        <f t="shared" ref="J535:J537" ca="1" si="258">IF(G535&gt;35000,"",1)</f>
        <v>1</v>
      </c>
    </row>
    <row r="536" spans="1:11" x14ac:dyDescent="0.3">
      <c r="A536">
        <v>1984</v>
      </c>
      <c r="B536" t="str">
        <f t="shared" si="246"/>
        <v>19847Sum</v>
      </c>
      <c r="C536" s="4">
        <v>7</v>
      </c>
      <c r="D536" s="4" t="s">
        <v>18</v>
      </c>
      <c r="E536" s="3">
        <f ca="1">Input!R541</f>
        <v>653</v>
      </c>
      <c r="F536" s="3"/>
      <c r="G536" s="3">
        <f t="shared" ca="1" si="247"/>
        <v>653</v>
      </c>
      <c r="H536" s="3">
        <f t="shared" ca="1" si="249"/>
        <v>1654</v>
      </c>
      <c r="I536" s="27">
        <f t="shared" ca="1" si="248"/>
        <v>653</v>
      </c>
      <c r="J536">
        <f t="shared" ca="1" si="258"/>
        <v>1</v>
      </c>
    </row>
    <row r="537" spans="1:11" x14ac:dyDescent="0.3">
      <c r="A537">
        <v>1984</v>
      </c>
      <c r="B537" t="str">
        <f t="shared" si="246"/>
        <v>19848Sum</v>
      </c>
      <c r="C537" s="4">
        <v>8</v>
      </c>
      <c r="D537" s="4" t="s">
        <v>18</v>
      </c>
      <c r="E537" s="3">
        <f ca="1">Input!R542</f>
        <v>949</v>
      </c>
      <c r="F537" s="3"/>
      <c r="G537" s="3">
        <f t="shared" ca="1" si="247"/>
        <v>949</v>
      </c>
      <c r="H537" s="3">
        <f t="shared" ca="1" si="249"/>
        <v>2603</v>
      </c>
      <c r="I537" s="27">
        <f t="shared" ca="1" si="248"/>
        <v>653</v>
      </c>
      <c r="J537">
        <f t="shared" ca="1" si="258"/>
        <v>1</v>
      </c>
    </row>
    <row r="538" spans="1:11" x14ac:dyDescent="0.3">
      <c r="A538">
        <v>1984</v>
      </c>
      <c r="B538" t="str">
        <f t="shared" si="246"/>
        <v>19849Fall</v>
      </c>
      <c r="C538" s="4">
        <v>9</v>
      </c>
      <c r="D538" s="4" t="s">
        <v>6</v>
      </c>
      <c r="E538" s="3">
        <f ca="1">Input!R543</f>
        <v>416</v>
      </c>
      <c r="F538" s="3"/>
      <c r="G538" s="3">
        <f t="shared" ca="1" si="247"/>
        <v>416</v>
      </c>
      <c r="H538" s="3">
        <f t="shared" ca="1" si="249"/>
        <v>416</v>
      </c>
      <c r="I538" s="27">
        <f t="shared" ca="1" si="248"/>
        <v>416</v>
      </c>
      <c r="J538">
        <f t="shared" ref="J538:J540" ca="1" si="259">IF(G538&gt;33500,"",1)</f>
        <v>1</v>
      </c>
    </row>
    <row r="539" spans="1:11" x14ac:dyDescent="0.3">
      <c r="A539">
        <v>1984</v>
      </c>
      <c r="B539" t="str">
        <f t="shared" si="246"/>
        <v>198410Fall</v>
      </c>
      <c r="C539" s="4">
        <v>10</v>
      </c>
      <c r="D539" s="4" t="s">
        <v>6</v>
      </c>
      <c r="E539" s="3">
        <f ca="1">Input!R544</f>
        <v>296224</v>
      </c>
      <c r="F539" s="3"/>
      <c r="G539" s="3">
        <f t="shared" ca="1" si="247"/>
        <v>296224</v>
      </c>
      <c r="H539" s="3">
        <f t="shared" ca="1" si="249"/>
        <v>296640</v>
      </c>
      <c r="I539" s="27">
        <f t="shared" ca="1" si="248"/>
        <v>416</v>
      </c>
      <c r="J539" t="str">
        <f t="shared" ca="1" si="259"/>
        <v/>
      </c>
    </row>
    <row r="540" spans="1:11" x14ac:dyDescent="0.3">
      <c r="A540">
        <v>1984</v>
      </c>
      <c r="B540" t="str">
        <f t="shared" si="246"/>
        <v>198411Fall</v>
      </c>
      <c r="C540" s="4">
        <v>11</v>
      </c>
      <c r="D540" s="4" t="s">
        <v>6</v>
      </c>
      <c r="E540" s="3">
        <f ca="1">Input!R545</f>
        <v>263439</v>
      </c>
      <c r="F540" s="3"/>
      <c r="G540" s="3">
        <f t="shared" ca="1" si="247"/>
        <v>263439</v>
      </c>
      <c r="H540" s="3">
        <f t="shared" ca="1" si="249"/>
        <v>560079</v>
      </c>
      <c r="I540" s="27">
        <f t="shared" ca="1" si="248"/>
        <v>416</v>
      </c>
      <c r="J540" t="str">
        <f t="shared" ca="1" si="259"/>
        <v/>
      </c>
    </row>
    <row r="541" spans="1:11" x14ac:dyDescent="0.3">
      <c r="A541">
        <v>1984</v>
      </c>
      <c r="B541" t="str">
        <f t="shared" si="246"/>
        <v>198412Win</v>
      </c>
      <c r="C541" s="4">
        <v>12</v>
      </c>
      <c r="D541" s="4" t="s">
        <v>16</v>
      </c>
      <c r="E541" s="3">
        <f ca="1">Input!R546</f>
        <v>370337</v>
      </c>
      <c r="F541" s="3"/>
      <c r="G541" s="3">
        <f t="shared" ca="1" si="247"/>
        <v>370337</v>
      </c>
      <c r="H541" s="3">
        <f t="shared" ca="1" si="249"/>
        <v>370337</v>
      </c>
      <c r="I541" s="27">
        <f t="shared" ca="1" si="248"/>
        <v>370337</v>
      </c>
      <c r="J541" t="str">
        <f t="shared" ref="J541:J543" ca="1" si="260">IF(G541&gt;43500,"",1)</f>
        <v/>
      </c>
    </row>
    <row r="542" spans="1:11" x14ac:dyDescent="0.3">
      <c r="A542">
        <v>1985</v>
      </c>
      <c r="B542" t="str">
        <f t="shared" si="246"/>
        <v>19851Win</v>
      </c>
      <c r="C542" s="4">
        <v>1</v>
      </c>
      <c r="D542" s="4" t="s">
        <v>16</v>
      </c>
      <c r="E542" s="3">
        <f ca="1">Input!R547</f>
        <v>421297</v>
      </c>
      <c r="F542" s="3"/>
      <c r="G542" s="3">
        <f t="shared" ca="1" si="247"/>
        <v>421297</v>
      </c>
      <c r="H542" s="3">
        <f t="shared" ca="1" si="249"/>
        <v>791634</v>
      </c>
      <c r="I542" s="27">
        <f t="shared" ca="1" si="248"/>
        <v>370337</v>
      </c>
      <c r="J542" t="str">
        <f t="shared" ca="1" si="260"/>
        <v/>
      </c>
    </row>
    <row r="543" spans="1:11" x14ac:dyDescent="0.3">
      <c r="A543">
        <v>1985</v>
      </c>
      <c r="B543" t="str">
        <f t="shared" si="246"/>
        <v>19852Win</v>
      </c>
      <c r="C543" s="4">
        <v>2</v>
      </c>
      <c r="D543" s="4" t="s">
        <v>16</v>
      </c>
      <c r="E543" s="3">
        <f ca="1">Input!R548</f>
        <v>526941</v>
      </c>
      <c r="F543" s="3"/>
      <c r="G543" s="3">
        <f t="shared" ca="1" si="247"/>
        <v>526941</v>
      </c>
      <c r="H543" s="3">
        <f t="shared" ca="1" si="249"/>
        <v>1318575</v>
      </c>
      <c r="I543" s="27">
        <f t="shared" ca="1" si="248"/>
        <v>370337</v>
      </c>
      <c r="J543" t="str">
        <f t="shared" ca="1" si="260"/>
        <v/>
      </c>
    </row>
    <row r="544" spans="1:11" x14ac:dyDescent="0.3">
      <c r="A544">
        <v>1985</v>
      </c>
      <c r="B544" t="str">
        <f t="shared" si="246"/>
        <v>19853Spr</v>
      </c>
      <c r="C544" s="4">
        <v>3</v>
      </c>
      <c r="D544" s="4" t="s">
        <v>17</v>
      </c>
      <c r="E544" s="3">
        <f ca="1">Input!R549</f>
        <v>774433</v>
      </c>
      <c r="F544" s="3"/>
      <c r="G544" s="3">
        <f t="shared" ca="1" si="247"/>
        <v>774433</v>
      </c>
      <c r="H544" s="3">
        <f t="shared" ca="1" si="249"/>
        <v>774433</v>
      </c>
      <c r="I544" s="27">
        <f t="shared" ca="1" si="248"/>
        <v>774433</v>
      </c>
      <c r="J544" t="str">
        <f t="shared" ref="J544:J546" ca="1" si="261">IF(G544&gt;82000,"",1)</f>
        <v/>
      </c>
      <c r="K544" t="str">
        <f t="shared" ref="K544:K546" ca="1" si="262">IF($G544&gt;116000,"",1)</f>
        <v/>
      </c>
    </row>
    <row r="545" spans="1:11" x14ac:dyDescent="0.3">
      <c r="A545">
        <v>1985</v>
      </c>
      <c r="B545" t="str">
        <f t="shared" si="246"/>
        <v>19854Spr</v>
      </c>
      <c r="C545" s="4">
        <v>4</v>
      </c>
      <c r="D545" s="4" t="s">
        <v>17</v>
      </c>
      <c r="E545" s="3">
        <f ca="1">Input!R550</f>
        <v>184332</v>
      </c>
      <c r="F545" s="3"/>
      <c r="G545" s="3">
        <f t="shared" ca="1" si="247"/>
        <v>184332</v>
      </c>
      <c r="H545" s="3">
        <f t="shared" ca="1" si="249"/>
        <v>958765</v>
      </c>
      <c r="I545" s="27">
        <f t="shared" ca="1" si="248"/>
        <v>184332</v>
      </c>
      <c r="J545" t="str">
        <f t="shared" ca="1" si="261"/>
        <v/>
      </c>
      <c r="K545" t="str">
        <f t="shared" ca="1" si="262"/>
        <v/>
      </c>
    </row>
    <row r="546" spans="1:11" x14ac:dyDescent="0.3">
      <c r="A546">
        <v>1985</v>
      </c>
      <c r="B546" t="str">
        <f t="shared" si="246"/>
        <v>19855Spr</v>
      </c>
      <c r="C546" s="4">
        <v>5</v>
      </c>
      <c r="D546" s="4" t="s">
        <v>17</v>
      </c>
      <c r="E546" s="3">
        <f ca="1">Input!R551</f>
        <v>364633</v>
      </c>
      <c r="F546" s="3"/>
      <c r="G546" s="3">
        <f t="shared" ca="1" si="247"/>
        <v>364633</v>
      </c>
      <c r="H546" s="3">
        <f t="shared" ca="1" si="249"/>
        <v>1323398</v>
      </c>
      <c r="I546" s="27">
        <f t="shared" ca="1" si="248"/>
        <v>184332</v>
      </c>
      <c r="J546" t="str">
        <f t="shared" ca="1" si="261"/>
        <v/>
      </c>
      <c r="K546" t="str">
        <f t="shared" ca="1" si="262"/>
        <v/>
      </c>
    </row>
    <row r="547" spans="1:11" x14ac:dyDescent="0.3">
      <c r="A547">
        <v>1985</v>
      </c>
      <c r="B547" t="str">
        <f t="shared" si="246"/>
        <v>19856Sum</v>
      </c>
      <c r="C547" s="4">
        <v>6</v>
      </c>
      <c r="D547" s="4" t="s">
        <v>18</v>
      </c>
      <c r="E547" s="3">
        <f ca="1">Input!R552</f>
        <v>1852</v>
      </c>
      <c r="F547" s="3"/>
      <c r="G547" s="3">
        <f t="shared" ca="1" si="247"/>
        <v>1852</v>
      </c>
      <c r="H547" s="3">
        <f t="shared" ca="1" si="249"/>
        <v>1852</v>
      </c>
      <c r="I547" s="27">
        <f t="shared" ca="1" si="248"/>
        <v>1852</v>
      </c>
      <c r="J547">
        <f t="shared" ref="J547:J549" ca="1" si="263">IF(G547&gt;35000,"",1)</f>
        <v>1</v>
      </c>
    </row>
    <row r="548" spans="1:11" x14ac:dyDescent="0.3">
      <c r="A548">
        <v>1985</v>
      </c>
      <c r="B548" t="str">
        <f t="shared" si="246"/>
        <v>19857Sum</v>
      </c>
      <c r="C548" s="4">
        <v>7</v>
      </c>
      <c r="D548" s="4" t="s">
        <v>18</v>
      </c>
      <c r="E548" s="3">
        <f ca="1">Input!R553</f>
        <v>1286</v>
      </c>
      <c r="F548" s="3"/>
      <c r="G548" s="3">
        <f t="shared" ca="1" si="247"/>
        <v>1286</v>
      </c>
      <c r="H548" s="3">
        <f t="shared" ca="1" si="249"/>
        <v>3138</v>
      </c>
      <c r="I548" s="27">
        <f t="shared" ca="1" si="248"/>
        <v>1286</v>
      </c>
      <c r="J548">
        <f t="shared" ca="1" si="263"/>
        <v>1</v>
      </c>
    </row>
    <row r="549" spans="1:11" x14ac:dyDescent="0.3">
      <c r="A549">
        <v>1985</v>
      </c>
      <c r="B549" t="str">
        <f t="shared" si="246"/>
        <v>19858Sum</v>
      </c>
      <c r="C549" s="4">
        <v>8</v>
      </c>
      <c r="D549" s="4" t="s">
        <v>18</v>
      </c>
      <c r="E549" s="3">
        <f ca="1">Input!R554</f>
        <v>1735</v>
      </c>
      <c r="F549" s="3"/>
      <c r="G549" s="3">
        <f t="shared" ca="1" si="247"/>
        <v>1735</v>
      </c>
      <c r="H549" s="3">
        <f t="shared" ca="1" si="249"/>
        <v>4873</v>
      </c>
      <c r="I549" s="27">
        <f t="shared" ca="1" si="248"/>
        <v>1286</v>
      </c>
      <c r="J549">
        <f t="shared" ca="1" si="263"/>
        <v>1</v>
      </c>
    </row>
    <row r="550" spans="1:11" x14ac:dyDescent="0.3">
      <c r="A550">
        <v>1985</v>
      </c>
      <c r="B550" t="str">
        <f t="shared" si="246"/>
        <v>19859Fall</v>
      </c>
      <c r="C550" s="4">
        <v>9</v>
      </c>
      <c r="D550" s="4" t="s">
        <v>6</v>
      </c>
      <c r="E550" s="3">
        <f ca="1">Input!R555</f>
        <v>1260</v>
      </c>
      <c r="F550" s="3"/>
      <c r="G550" s="3">
        <f t="shared" ca="1" si="247"/>
        <v>1260</v>
      </c>
      <c r="H550" s="3">
        <f t="shared" ca="1" si="249"/>
        <v>1260</v>
      </c>
      <c r="I550" s="27">
        <f t="shared" ca="1" si="248"/>
        <v>1260</v>
      </c>
      <c r="J550">
        <f t="shared" ref="J550:J552" ca="1" si="264">IF(G550&gt;33500,"",1)</f>
        <v>1</v>
      </c>
    </row>
    <row r="551" spans="1:11" x14ac:dyDescent="0.3">
      <c r="A551">
        <v>1985</v>
      </c>
      <c r="B551" t="str">
        <f t="shared" si="246"/>
        <v>198510Fall</v>
      </c>
      <c r="C551" s="4">
        <v>10</v>
      </c>
      <c r="D551" s="4" t="s">
        <v>6</v>
      </c>
      <c r="E551" s="3">
        <f ca="1">Input!R556</f>
        <v>35324</v>
      </c>
      <c r="F551" s="3"/>
      <c r="G551" s="3">
        <f t="shared" ca="1" si="247"/>
        <v>35324</v>
      </c>
      <c r="H551" s="3">
        <f t="shared" ca="1" si="249"/>
        <v>36584</v>
      </c>
      <c r="I551" s="27">
        <f t="shared" ca="1" si="248"/>
        <v>1260</v>
      </c>
      <c r="J551" t="str">
        <f t="shared" ca="1" si="264"/>
        <v/>
      </c>
    </row>
    <row r="552" spans="1:11" x14ac:dyDescent="0.3">
      <c r="A552">
        <v>1985</v>
      </c>
      <c r="B552" t="str">
        <f t="shared" si="246"/>
        <v>198511Fall</v>
      </c>
      <c r="C552" s="4">
        <v>11</v>
      </c>
      <c r="D552" s="4" t="s">
        <v>6</v>
      </c>
      <c r="E552" s="3">
        <f ca="1">Input!R557</f>
        <v>416489</v>
      </c>
      <c r="F552" s="3"/>
      <c r="G552" s="3">
        <f t="shared" ca="1" si="247"/>
        <v>416489</v>
      </c>
      <c r="H552" s="3">
        <f t="shared" ca="1" si="249"/>
        <v>453073</v>
      </c>
      <c r="I552" s="27">
        <f t="shared" ca="1" si="248"/>
        <v>1260</v>
      </c>
      <c r="J552" t="str">
        <f t="shared" ca="1" si="264"/>
        <v/>
      </c>
    </row>
    <row r="553" spans="1:11" x14ac:dyDescent="0.3">
      <c r="A553">
        <v>1985</v>
      </c>
      <c r="B553" t="str">
        <f t="shared" si="246"/>
        <v>198512Win</v>
      </c>
      <c r="C553" s="4">
        <v>12</v>
      </c>
      <c r="D553" s="4" t="s">
        <v>16</v>
      </c>
      <c r="E553" s="3">
        <f ca="1">Input!R558</f>
        <v>1070285</v>
      </c>
      <c r="F553" s="3"/>
      <c r="G553" s="3">
        <f t="shared" ca="1" si="247"/>
        <v>1070285</v>
      </c>
      <c r="H553" s="3">
        <f t="shared" ca="1" si="249"/>
        <v>1070285</v>
      </c>
      <c r="I553" s="27">
        <f t="shared" ca="1" si="248"/>
        <v>1070285</v>
      </c>
      <c r="J553" t="str">
        <f t="shared" ref="J553:J555" ca="1" si="265">IF(G553&gt;43500,"",1)</f>
        <v/>
      </c>
    </row>
    <row r="554" spans="1:11" x14ac:dyDescent="0.3">
      <c r="A554">
        <v>1986</v>
      </c>
      <c r="B554" t="str">
        <f t="shared" si="246"/>
        <v>19861Win</v>
      </c>
      <c r="C554" s="4">
        <v>1</v>
      </c>
      <c r="D554" s="4" t="s">
        <v>16</v>
      </c>
      <c r="E554" s="3">
        <f ca="1">Input!R559</f>
        <v>14407</v>
      </c>
      <c r="F554" s="3"/>
      <c r="G554" s="3">
        <f t="shared" ca="1" si="247"/>
        <v>14407</v>
      </c>
      <c r="H554" s="3">
        <f t="shared" ca="1" si="249"/>
        <v>1084692</v>
      </c>
      <c r="I554" s="27">
        <f t="shared" ca="1" si="248"/>
        <v>14407</v>
      </c>
      <c r="J554">
        <f t="shared" ca="1" si="265"/>
        <v>1</v>
      </c>
    </row>
    <row r="555" spans="1:11" x14ac:dyDescent="0.3">
      <c r="A555">
        <v>1986</v>
      </c>
      <c r="B555" t="str">
        <f t="shared" si="246"/>
        <v>19862Win</v>
      </c>
      <c r="C555" s="4">
        <v>2</v>
      </c>
      <c r="D555" s="4" t="s">
        <v>16</v>
      </c>
      <c r="E555" s="3">
        <f ca="1">Input!R560</f>
        <v>705155</v>
      </c>
      <c r="F555" s="3"/>
      <c r="G555" s="3">
        <f t="shared" ca="1" si="247"/>
        <v>705155</v>
      </c>
      <c r="H555" s="3">
        <f t="shared" ca="1" si="249"/>
        <v>1789847</v>
      </c>
      <c r="I555" s="27">
        <f t="shared" ca="1" si="248"/>
        <v>14407</v>
      </c>
      <c r="J555" t="str">
        <f t="shared" ca="1" si="265"/>
        <v/>
      </c>
    </row>
    <row r="556" spans="1:11" x14ac:dyDescent="0.3">
      <c r="A556">
        <v>1986</v>
      </c>
      <c r="B556" t="str">
        <f t="shared" si="246"/>
        <v>19863Spr</v>
      </c>
      <c r="C556" s="4">
        <v>3</v>
      </c>
      <c r="D556" s="4" t="s">
        <v>17</v>
      </c>
      <c r="E556" s="3">
        <f ca="1">Input!R561</f>
        <v>43485</v>
      </c>
      <c r="F556" s="3"/>
      <c r="G556" s="3">
        <f t="shared" ca="1" si="247"/>
        <v>43485</v>
      </c>
      <c r="H556" s="3">
        <f t="shared" ca="1" si="249"/>
        <v>43485</v>
      </c>
      <c r="I556" s="27">
        <f t="shared" ca="1" si="248"/>
        <v>43485</v>
      </c>
      <c r="J556">
        <f t="shared" ref="J556:J558" ca="1" si="266">IF(G556&gt;82000,"",1)</f>
        <v>1</v>
      </c>
      <c r="K556">
        <f t="shared" ref="K556:K558" ca="1" si="267">IF($G556&gt;116000,"",1)</f>
        <v>1</v>
      </c>
    </row>
    <row r="557" spans="1:11" x14ac:dyDescent="0.3">
      <c r="A557">
        <v>1986</v>
      </c>
      <c r="B557" t="str">
        <f t="shared" si="246"/>
        <v>19864Spr</v>
      </c>
      <c r="C557" s="4">
        <v>4</v>
      </c>
      <c r="D557" s="4" t="s">
        <v>17</v>
      </c>
      <c r="E557" s="3">
        <f ca="1">Input!R562</f>
        <v>213633</v>
      </c>
      <c r="F557" s="3"/>
      <c r="G557" s="3">
        <f t="shared" ca="1" si="247"/>
        <v>213633</v>
      </c>
      <c r="H557" s="3">
        <f t="shared" ca="1" si="249"/>
        <v>257118</v>
      </c>
      <c r="I557" s="27">
        <f t="shared" ca="1" si="248"/>
        <v>43485</v>
      </c>
      <c r="J557" t="str">
        <f t="shared" ca="1" si="266"/>
        <v/>
      </c>
      <c r="K557" t="str">
        <f t="shared" ca="1" si="267"/>
        <v/>
      </c>
    </row>
    <row r="558" spans="1:11" x14ac:dyDescent="0.3">
      <c r="A558">
        <v>1986</v>
      </c>
      <c r="B558" t="str">
        <f t="shared" si="246"/>
        <v>19865Spr</v>
      </c>
      <c r="C558" s="4">
        <v>5</v>
      </c>
      <c r="D558" s="4" t="s">
        <v>17</v>
      </c>
      <c r="E558" s="3">
        <f ca="1">Input!R563</f>
        <v>796182</v>
      </c>
      <c r="F558" s="3"/>
      <c r="G558" s="3">
        <f t="shared" ca="1" si="247"/>
        <v>796182</v>
      </c>
      <c r="H558" s="3">
        <f t="shared" ca="1" si="249"/>
        <v>1053300</v>
      </c>
      <c r="I558" s="27">
        <f t="shared" ca="1" si="248"/>
        <v>43485</v>
      </c>
      <c r="J558" t="str">
        <f t="shared" ca="1" si="266"/>
        <v/>
      </c>
      <c r="K558" t="str">
        <f t="shared" ca="1" si="267"/>
        <v/>
      </c>
    </row>
    <row r="559" spans="1:11" x14ac:dyDescent="0.3">
      <c r="A559">
        <v>1986</v>
      </c>
      <c r="B559" t="str">
        <f t="shared" si="246"/>
        <v>19866Sum</v>
      </c>
      <c r="C559" s="4">
        <v>6</v>
      </c>
      <c r="D559" s="4" t="s">
        <v>18</v>
      </c>
      <c r="E559" s="3">
        <f ca="1">Input!R564</f>
        <v>1451342</v>
      </c>
      <c r="F559" s="3"/>
      <c r="G559" s="3">
        <f t="shared" ca="1" si="247"/>
        <v>1451342</v>
      </c>
      <c r="H559" s="3">
        <f t="shared" ca="1" si="249"/>
        <v>1451342</v>
      </c>
      <c r="I559" s="27">
        <f t="shared" ca="1" si="248"/>
        <v>1451342</v>
      </c>
      <c r="J559" t="str">
        <f t="shared" ref="J559:J561" ca="1" si="268">IF(G559&gt;35000,"",1)</f>
        <v/>
      </c>
    </row>
    <row r="560" spans="1:11" x14ac:dyDescent="0.3">
      <c r="A560">
        <v>1986</v>
      </c>
      <c r="B560" t="str">
        <f t="shared" si="246"/>
        <v>19867Sum</v>
      </c>
      <c r="C560" s="4">
        <v>7</v>
      </c>
      <c r="D560" s="4" t="s">
        <v>18</v>
      </c>
      <c r="E560" s="3">
        <f ca="1">Input!R565</f>
        <v>41716</v>
      </c>
      <c r="F560" s="3"/>
      <c r="G560" s="3">
        <f t="shared" ca="1" si="247"/>
        <v>41716</v>
      </c>
      <c r="H560" s="3">
        <f t="shared" ca="1" si="249"/>
        <v>1493058</v>
      </c>
      <c r="I560" s="27">
        <f t="shared" ca="1" si="248"/>
        <v>41716</v>
      </c>
      <c r="J560" t="str">
        <f t="shared" ca="1" si="268"/>
        <v/>
      </c>
    </row>
    <row r="561" spans="1:11" x14ac:dyDescent="0.3">
      <c r="A561">
        <v>1986</v>
      </c>
      <c r="B561" t="str">
        <f t="shared" si="246"/>
        <v>19868Sum</v>
      </c>
      <c r="C561" s="4">
        <v>8</v>
      </c>
      <c r="D561" s="4" t="s">
        <v>18</v>
      </c>
      <c r="E561" s="3">
        <f ca="1">Input!R566</f>
        <v>786</v>
      </c>
      <c r="F561" s="3"/>
      <c r="G561" s="3">
        <f t="shared" ca="1" si="247"/>
        <v>786</v>
      </c>
      <c r="H561" s="3">
        <f t="shared" ca="1" si="249"/>
        <v>1493844</v>
      </c>
      <c r="I561" s="27">
        <f t="shared" ca="1" si="248"/>
        <v>786</v>
      </c>
      <c r="J561">
        <f t="shared" ca="1" si="268"/>
        <v>1</v>
      </c>
    </row>
    <row r="562" spans="1:11" x14ac:dyDescent="0.3">
      <c r="A562">
        <v>1986</v>
      </c>
      <c r="B562" t="str">
        <f t="shared" si="246"/>
        <v>19869Fall</v>
      </c>
      <c r="C562" s="4">
        <v>9</v>
      </c>
      <c r="D562" s="4" t="s">
        <v>6</v>
      </c>
      <c r="E562" s="3">
        <f ca="1">Input!R567</f>
        <v>4548</v>
      </c>
      <c r="F562" s="3"/>
      <c r="G562" s="3">
        <f t="shared" ca="1" si="247"/>
        <v>4548</v>
      </c>
      <c r="H562" s="3">
        <f t="shared" ca="1" si="249"/>
        <v>4548</v>
      </c>
      <c r="I562" s="27">
        <f t="shared" ca="1" si="248"/>
        <v>4548</v>
      </c>
      <c r="J562">
        <f t="shared" ref="J562:J564" ca="1" si="269">IF(G562&gt;33500,"",1)</f>
        <v>1</v>
      </c>
    </row>
    <row r="563" spans="1:11" x14ac:dyDescent="0.3">
      <c r="A563">
        <v>1986</v>
      </c>
      <c r="B563" t="str">
        <f t="shared" si="246"/>
        <v>198610Fall</v>
      </c>
      <c r="C563" s="4">
        <v>10</v>
      </c>
      <c r="D563" s="4" t="s">
        <v>6</v>
      </c>
      <c r="E563" s="3">
        <f ca="1">Input!R568</f>
        <v>21229</v>
      </c>
      <c r="F563" s="3"/>
      <c r="G563" s="3">
        <f t="shared" ca="1" si="247"/>
        <v>21229</v>
      </c>
      <c r="H563" s="3">
        <f t="shared" ca="1" si="249"/>
        <v>25777</v>
      </c>
      <c r="I563" s="27">
        <f t="shared" ca="1" si="248"/>
        <v>4548</v>
      </c>
      <c r="J563">
        <f t="shared" ca="1" si="269"/>
        <v>1</v>
      </c>
    </row>
    <row r="564" spans="1:11" x14ac:dyDescent="0.3">
      <c r="A564">
        <v>1986</v>
      </c>
      <c r="B564" t="str">
        <f t="shared" si="246"/>
        <v>198611Fall</v>
      </c>
      <c r="C564" s="4">
        <v>11</v>
      </c>
      <c r="D564" s="4" t="s">
        <v>6</v>
      </c>
      <c r="E564" s="3">
        <f ca="1">Input!R569</f>
        <v>403565</v>
      </c>
      <c r="F564" s="3"/>
      <c r="G564" s="3">
        <f t="shared" ca="1" si="247"/>
        <v>403565</v>
      </c>
      <c r="H564" s="3">
        <f t="shared" ca="1" si="249"/>
        <v>429342</v>
      </c>
      <c r="I564" s="27">
        <f t="shared" ca="1" si="248"/>
        <v>4548</v>
      </c>
      <c r="J564" t="str">
        <f t="shared" ca="1" si="269"/>
        <v/>
      </c>
    </row>
    <row r="565" spans="1:11" x14ac:dyDescent="0.3">
      <c r="A565">
        <v>1986</v>
      </c>
      <c r="B565" t="str">
        <f t="shared" si="246"/>
        <v>198612Win</v>
      </c>
      <c r="C565" s="4">
        <v>12</v>
      </c>
      <c r="D565" s="4" t="s">
        <v>16</v>
      </c>
      <c r="E565" s="3">
        <f ca="1">Input!R570</f>
        <v>1044029</v>
      </c>
      <c r="F565" s="3"/>
      <c r="G565" s="3">
        <f t="shared" ca="1" si="247"/>
        <v>1044029</v>
      </c>
      <c r="H565" s="3">
        <f t="shared" ca="1" si="249"/>
        <v>1044029</v>
      </c>
      <c r="I565" s="27">
        <f t="shared" ca="1" si="248"/>
        <v>1044029</v>
      </c>
      <c r="J565" t="str">
        <f t="shared" ref="J565:J567" ca="1" si="270">IF(G565&gt;43500,"",1)</f>
        <v/>
      </c>
    </row>
    <row r="566" spans="1:11" x14ac:dyDescent="0.3">
      <c r="A566">
        <v>1987</v>
      </c>
      <c r="B566" t="str">
        <f t="shared" si="246"/>
        <v>19871Win</v>
      </c>
      <c r="C566" s="4">
        <v>1</v>
      </c>
      <c r="D566" s="4" t="s">
        <v>16</v>
      </c>
      <c r="E566" s="3">
        <f ca="1">Input!R571</f>
        <v>235147</v>
      </c>
      <c r="F566" s="3"/>
      <c r="G566" s="3">
        <f t="shared" ca="1" si="247"/>
        <v>235147</v>
      </c>
      <c r="H566" s="3">
        <f t="shared" ca="1" si="249"/>
        <v>1279176</v>
      </c>
      <c r="I566" s="27">
        <f t="shared" ca="1" si="248"/>
        <v>235147</v>
      </c>
      <c r="J566" t="str">
        <f t="shared" ca="1" si="270"/>
        <v/>
      </c>
    </row>
    <row r="567" spans="1:11" x14ac:dyDescent="0.3">
      <c r="A567">
        <v>1987</v>
      </c>
      <c r="B567" t="str">
        <f t="shared" si="246"/>
        <v>19872Win</v>
      </c>
      <c r="C567" s="4">
        <v>2</v>
      </c>
      <c r="D567" s="4" t="s">
        <v>16</v>
      </c>
      <c r="E567" s="3">
        <f ca="1">Input!R572</f>
        <v>477212</v>
      </c>
      <c r="F567" s="3"/>
      <c r="G567" s="3">
        <f t="shared" ca="1" si="247"/>
        <v>477212</v>
      </c>
      <c r="H567" s="3">
        <f t="shared" ca="1" si="249"/>
        <v>1756388</v>
      </c>
      <c r="I567" s="27">
        <f t="shared" ca="1" si="248"/>
        <v>235147</v>
      </c>
      <c r="J567" t="str">
        <f t="shared" ca="1" si="270"/>
        <v/>
      </c>
    </row>
    <row r="568" spans="1:11" x14ac:dyDescent="0.3">
      <c r="A568">
        <v>1987</v>
      </c>
      <c r="B568" t="str">
        <f t="shared" si="246"/>
        <v>19873Spr</v>
      </c>
      <c r="C568" s="4">
        <v>3</v>
      </c>
      <c r="D568" s="4" t="s">
        <v>17</v>
      </c>
      <c r="E568" s="3">
        <f ca="1">Input!R573</f>
        <v>875340</v>
      </c>
      <c r="F568" s="3"/>
      <c r="G568" s="3">
        <f t="shared" ca="1" si="247"/>
        <v>875340</v>
      </c>
      <c r="H568" s="3">
        <f t="shared" ca="1" si="249"/>
        <v>875340</v>
      </c>
      <c r="I568" s="27">
        <f t="shared" ca="1" si="248"/>
        <v>875340</v>
      </c>
      <c r="J568" t="str">
        <f t="shared" ref="J568:J570" ca="1" si="271">IF(G568&gt;82000,"",1)</f>
        <v/>
      </c>
      <c r="K568" t="str">
        <f t="shared" ref="K568:K570" ca="1" si="272">IF($G568&gt;116000,"",1)</f>
        <v/>
      </c>
    </row>
    <row r="569" spans="1:11" x14ac:dyDescent="0.3">
      <c r="A569">
        <v>1987</v>
      </c>
      <c r="B569" t="str">
        <f t="shared" si="246"/>
        <v>19874Spr</v>
      </c>
      <c r="C569" s="4">
        <v>4</v>
      </c>
      <c r="D569" s="4" t="s">
        <v>17</v>
      </c>
      <c r="E569" s="3">
        <f ca="1">Input!R574</f>
        <v>95970</v>
      </c>
      <c r="F569" s="3"/>
      <c r="G569" s="3">
        <f t="shared" ca="1" si="247"/>
        <v>95970</v>
      </c>
      <c r="H569" s="3">
        <f t="shared" ca="1" si="249"/>
        <v>971310</v>
      </c>
      <c r="I569" s="27">
        <f t="shared" ca="1" si="248"/>
        <v>95970</v>
      </c>
      <c r="J569" t="str">
        <f t="shared" ca="1" si="271"/>
        <v/>
      </c>
      <c r="K569">
        <f t="shared" ca="1" si="272"/>
        <v>1</v>
      </c>
    </row>
    <row r="570" spans="1:11" x14ac:dyDescent="0.3">
      <c r="A570">
        <v>1987</v>
      </c>
      <c r="B570" t="str">
        <f t="shared" si="246"/>
        <v>19875Spr</v>
      </c>
      <c r="C570" s="4">
        <v>5</v>
      </c>
      <c r="D570" s="4" t="s">
        <v>17</v>
      </c>
      <c r="E570" s="3">
        <f ca="1">Input!R575</f>
        <v>132735</v>
      </c>
      <c r="F570" s="3"/>
      <c r="G570" s="3">
        <f t="shared" ca="1" si="247"/>
        <v>132735</v>
      </c>
      <c r="H570" s="3">
        <f t="shared" ca="1" si="249"/>
        <v>1104045</v>
      </c>
      <c r="I570" s="27">
        <f t="shared" ca="1" si="248"/>
        <v>95970</v>
      </c>
      <c r="J570" t="str">
        <f t="shared" ca="1" si="271"/>
        <v/>
      </c>
      <c r="K570" t="str">
        <f t="shared" ca="1" si="272"/>
        <v/>
      </c>
    </row>
    <row r="571" spans="1:11" x14ac:dyDescent="0.3">
      <c r="A571">
        <v>1987</v>
      </c>
      <c r="B571" t="str">
        <f t="shared" si="246"/>
        <v>19876Sum</v>
      </c>
      <c r="C571" s="4">
        <v>6</v>
      </c>
      <c r="D571" s="4" t="s">
        <v>18</v>
      </c>
      <c r="E571" s="3">
        <f ca="1">Input!R576</f>
        <v>1109635</v>
      </c>
      <c r="F571" s="3"/>
      <c r="G571" s="3">
        <f t="shared" ca="1" si="247"/>
        <v>1109635</v>
      </c>
      <c r="H571" s="3">
        <f t="shared" ca="1" si="249"/>
        <v>1109635</v>
      </c>
      <c r="I571" s="27">
        <f t="shared" ca="1" si="248"/>
        <v>1109635</v>
      </c>
      <c r="J571" t="str">
        <f t="shared" ref="J571:J573" ca="1" si="273">IF(G571&gt;35000,"",1)</f>
        <v/>
      </c>
    </row>
    <row r="572" spans="1:11" x14ac:dyDescent="0.3">
      <c r="A572">
        <v>1987</v>
      </c>
      <c r="B572" t="str">
        <f t="shared" si="246"/>
        <v>19877Sum</v>
      </c>
      <c r="C572" s="4">
        <v>7</v>
      </c>
      <c r="D572" s="4" t="s">
        <v>18</v>
      </c>
      <c r="E572" s="3">
        <f ca="1">Input!R577</f>
        <v>141252</v>
      </c>
      <c r="F572" s="3"/>
      <c r="G572" s="3">
        <f t="shared" ca="1" si="247"/>
        <v>141252</v>
      </c>
      <c r="H572" s="3">
        <f t="shared" ca="1" si="249"/>
        <v>1250887</v>
      </c>
      <c r="I572" s="27">
        <f t="shared" ca="1" si="248"/>
        <v>141252</v>
      </c>
      <c r="J572" t="str">
        <f t="shared" ca="1" si="273"/>
        <v/>
      </c>
    </row>
    <row r="573" spans="1:11" x14ac:dyDescent="0.3">
      <c r="A573">
        <v>1987</v>
      </c>
      <c r="B573" t="str">
        <f t="shared" si="246"/>
        <v>19878Sum</v>
      </c>
      <c r="C573" s="4">
        <v>8</v>
      </c>
      <c r="D573" s="4" t="s">
        <v>18</v>
      </c>
      <c r="E573" s="3">
        <f ca="1">Input!R578</f>
        <v>889</v>
      </c>
      <c r="F573" s="3"/>
      <c r="G573" s="3">
        <f t="shared" ca="1" si="247"/>
        <v>889</v>
      </c>
      <c r="H573" s="3">
        <f t="shared" ca="1" si="249"/>
        <v>1251776</v>
      </c>
      <c r="I573" s="27">
        <f t="shared" ca="1" si="248"/>
        <v>889</v>
      </c>
      <c r="J573">
        <f t="shared" ca="1" si="273"/>
        <v>1</v>
      </c>
    </row>
    <row r="574" spans="1:11" x14ac:dyDescent="0.3">
      <c r="A574">
        <v>1987</v>
      </c>
      <c r="B574" t="str">
        <f t="shared" si="246"/>
        <v>19879Fall</v>
      </c>
      <c r="C574" s="4">
        <v>9</v>
      </c>
      <c r="D574" s="4" t="s">
        <v>6</v>
      </c>
      <c r="E574" s="3">
        <f ca="1">Input!R579</f>
        <v>490</v>
      </c>
      <c r="F574" s="3"/>
      <c r="G574" s="3">
        <f t="shared" ca="1" si="247"/>
        <v>490</v>
      </c>
      <c r="H574" s="3">
        <f t="shared" ca="1" si="249"/>
        <v>490</v>
      </c>
      <c r="I574" s="27">
        <f t="shared" ca="1" si="248"/>
        <v>490</v>
      </c>
      <c r="J574">
        <f t="shared" ref="J574:J576" ca="1" si="274">IF(G574&gt;33500,"",1)</f>
        <v>1</v>
      </c>
    </row>
    <row r="575" spans="1:11" x14ac:dyDescent="0.3">
      <c r="A575">
        <v>1987</v>
      </c>
      <c r="B575" t="str">
        <f t="shared" si="246"/>
        <v>198710Fall</v>
      </c>
      <c r="C575" s="4">
        <v>10</v>
      </c>
      <c r="D575" s="4" t="s">
        <v>6</v>
      </c>
      <c r="E575" s="3">
        <f ca="1">Input!R580</f>
        <v>284</v>
      </c>
      <c r="F575" s="3"/>
      <c r="G575" s="3">
        <f t="shared" ca="1" si="247"/>
        <v>284</v>
      </c>
      <c r="H575" s="3">
        <f t="shared" ca="1" si="249"/>
        <v>774</v>
      </c>
      <c r="I575" s="27">
        <f t="shared" ca="1" si="248"/>
        <v>284</v>
      </c>
      <c r="J575">
        <f t="shared" ca="1" si="274"/>
        <v>1</v>
      </c>
    </row>
    <row r="576" spans="1:11" x14ac:dyDescent="0.3">
      <c r="A576">
        <v>1987</v>
      </c>
      <c r="B576" t="str">
        <f t="shared" si="246"/>
        <v>198711Fall</v>
      </c>
      <c r="C576" s="4">
        <v>11</v>
      </c>
      <c r="D576" s="4" t="s">
        <v>6</v>
      </c>
      <c r="E576" s="3">
        <f ca="1">Input!R581</f>
        <v>2337</v>
      </c>
      <c r="F576" s="3"/>
      <c r="G576" s="3">
        <f t="shared" ca="1" si="247"/>
        <v>2337</v>
      </c>
      <c r="H576" s="3">
        <f t="shared" ca="1" si="249"/>
        <v>3111</v>
      </c>
      <c r="I576" s="27">
        <f t="shared" ca="1" si="248"/>
        <v>284</v>
      </c>
      <c r="J576">
        <f t="shared" ca="1" si="274"/>
        <v>1</v>
      </c>
    </row>
    <row r="577" spans="1:11" x14ac:dyDescent="0.3">
      <c r="A577">
        <v>1987</v>
      </c>
      <c r="B577" t="str">
        <f t="shared" si="246"/>
        <v>198712Win</v>
      </c>
      <c r="C577" s="4">
        <v>12</v>
      </c>
      <c r="D577" s="4" t="s">
        <v>16</v>
      </c>
      <c r="E577" s="3">
        <f ca="1">Input!R582</f>
        <v>28644</v>
      </c>
      <c r="F577" s="3"/>
      <c r="G577" s="3">
        <f t="shared" ca="1" si="247"/>
        <v>28644</v>
      </c>
      <c r="H577" s="3">
        <f t="shared" ca="1" si="249"/>
        <v>28644</v>
      </c>
      <c r="I577" s="27">
        <f t="shared" ca="1" si="248"/>
        <v>28644</v>
      </c>
      <c r="J577">
        <f t="shared" ref="J577:J579" ca="1" si="275">IF(G577&gt;43500,"",1)</f>
        <v>1</v>
      </c>
    </row>
    <row r="578" spans="1:11" x14ac:dyDescent="0.3">
      <c r="A578">
        <v>1988</v>
      </c>
      <c r="B578" t="str">
        <f t="shared" si="246"/>
        <v>19881Win</v>
      </c>
      <c r="C578" s="4">
        <v>1</v>
      </c>
      <c r="D578" s="4" t="s">
        <v>16</v>
      </c>
      <c r="E578" s="3">
        <f ca="1">Input!R583</f>
        <v>131036</v>
      </c>
      <c r="F578" s="3"/>
      <c r="G578" s="3">
        <f t="shared" ca="1" si="247"/>
        <v>131036</v>
      </c>
      <c r="H578" s="3">
        <f t="shared" ca="1" si="249"/>
        <v>159680</v>
      </c>
      <c r="I578" s="27">
        <f t="shared" ca="1" si="248"/>
        <v>28644</v>
      </c>
      <c r="J578" t="str">
        <f t="shared" ca="1" si="275"/>
        <v/>
      </c>
    </row>
    <row r="579" spans="1:11" x14ac:dyDescent="0.3">
      <c r="A579">
        <v>1988</v>
      </c>
      <c r="B579" t="str">
        <f t="shared" ref="B579:B642" si="276">CONCATENATE(A579,C579,D579)</f>
        <v>19882Win</v>
      </c>
      <c r="C579" s="4">
        <v>2</v>
      </c>
      <c r="D579" s="4" t="s">
        <v>16</v>
      </c>
      <c r="E579" s="3">
        <f ca="1">Input!R584</f>
        <v>58340</v>
      </c>
      <c r="F579" s="3"/>
      <c r="G579" s="3">
        <f t="shared" ref="G579:G642" ca="1" si="277">E579</f>
        <v>58340</v>
      </c>
      <c r="H579" s="3">
        <f t="shared" ca="1" si="249"/>
        <v>218020</v>
      </c>
      <c r="I579" s="27">
        <f t="shared" ref="I579:I642" ca="1" si="278">IF(D579=D578,MIN(I578,G579),G579)</f>
        <v>28644</v>
      </c>
      <c r="J579" t="str">
        <f t="shared" ca="1" si="275"/>
        <v/>
      </c>
    </row>
    <row r="580" spans="1:11" x14ac:dyDescent="0.3">
      <c r="A580">
        <v>1988</v>
      </c>
      <c r="B580" t="str">
        <f t="shared" si="276"/>
        <v>19883Spr</v>
      </c>
      <c r="C580" s="4">
        <v>3</v>
      </c>
      <c r="D580" s="4" t="s">
        <v>17</v>
      </c>
      <c r="E580" s="3">
        <f ca="1">Input!R585</f>
        <v>229347</v>
      </c>
      <c r="F580" s="3"/>
      <c r="G580" s="3">
        <f t="shared" ca="1" si="277"/>
        <v>229347</v>
      </c>
      <c r="H580" s="3">
        <f t="shared" ref="H580:H643" ca="1" si="279">IF(D580=D579,G580+H579,G580)</f>
        <v>229347</v>
      </c>
      <c r="I580" s="27">
        <f t="shared" ca="1" si="278"/>
        <v>229347</v>
      </c>
      <c r="J580" t="str">
        <f t="shared" ref="J580:J582" ca="1" si="280">IF(G580&gt;82000,"",1)</f>
        <v/>
      </c>
      <c r="K580" t="str">
        <f t="shared" ref="K580:K582" ca="1" si="281">IF($G580&gt;116000,"",1)</f>
        <v/>
      </c>
    </row>
    <row r="581" spans="1:11" x14ac:dyDescent="0.3">
      <c r="A581">
        <v>1988</v>
      </c>
      <c r="B581" t="str">
        <f t="shared" si="276"/>
        <v>19884Spr</v>
      </c>
      <c r="C581" s="4">
        <v>4</v>
      </c>
      <c r="D581" s="4" t="s">
        <v>17</v>
      </c>
      <c r="E581" s="3">
        <f ca="1">Input!R586</f>
        <v>84073</v>
      </c>
      <c r="F581" s="3"/>
      <c r="G581" s="3">
        <f t="shared" ca="1" si="277"/>
        <v>84073</v>
      </c>
      <c r="H581" s="3">
        <f t="shared" ca="1" si="279"/>
        <v>313420</v>
      </c>
      <c r="I581" s="27">
        <f t="shared" ca="1" si="278"/>
        <v>84073</v>
      </c>
      <c r="J581" t="str">
        <f t="shared" ca="1" si="280"/>
        <v/>
      </c>
      <c r="K581">
        <f t="shared" ca="1" si="281"/>
        <v>1</v>
      </c>
    </row>
    <row r="582" spans="1:11" x14ac:dyDescent="0.3">
      <c r="A582">
        <v>1988</v>
      </c>
      <c r="B582" t="str">
        <f t="shared" si="276"/>
        <v>19885Spr</v>
      </c>
      <c r="C582" s="4">
        <v>5</v>
      </c>
      <c r="D582" s="4" t="s">
        <v>17</v>
      </c>
      <c r="E582" s="3">
        <f ca="1">Input!R587</f>
        <v>688</v>
      </c>
      <c r="F582" s="3"/>
      <c r="G582" s="3">
        <f t="shared" ca="1" si="277"/>
        <v>688</v>
      </c>
      <c r="H582" s="3">
        <f t="shared" ca="1" si="279"/>
        <v>314108</v>
      </c>
      <c r="I582" s="27">
        <f t="shared" ca="1" si="278"/>
        <v>688</v>
      </c>
      <c r="J582">
        <f t="shared" ca="1" si="280"/>
        <v>1</v>
      </c>
      <c r="K582">
        <f t="shared" ca="1" si="281"/>
        <v>1</v>
      </c>
    </row>
    <row r="583" spans="1:11" x14ac:dyDescent="0.3">
      <c r="A583">
        <v>1988</v>
      </c>
      <c r="B583" t="str">
        <f t="shared" si="276"/>
        <v>19886Sum</v>
      </c>
      <c r="C583" s="4">
        <v>6</v>
      </c>
      <c r="D583" s="4" t="s">
        <v>18</v>
      </c>
      <c r="E583" s="3">
        <f ca="1">Input!R588</f>
        <v>1201</v>
      </c>
      <c r="F583" s="3"/>
      <c r="G583" s="3">
        <f t="shared" ca="1" si="277"/>
        <v>1201</v>
      </c>
      <c r="H583" s="3">
        <f t="shared" ca="1" si="279"/>
        <v>1201</v>
      </c>
      <c r="I583" s="27">
        <f t="shared" ca="1" si="278"/>
        <v>1201</v>
      </c>
      <c r="J583">
        <f t="shared" ref="J583:J585" ca="1" si="282">IF(G583&gt;35000,"",1)</f>
        <v>1</v>
      </c>
    </row>
    <row r="584" spans="1:11" x14ac:dyDescent="0.3">
      <c r="A584">
        <v>1988</v>
      </c>
      <c r="B584" t="str">
        <f t="shared" si="276"/>
        <v>19887Sum</v>
      </c>
      <c r="C584" s="4">
        <v>7</v>
      </c>
      <c r="D584" s="4" t="s">
        <v>18</v>
      </c>
      <c r="E584" s="3">
        <f ca="1">Input!R589</f>
        <v>684</v>
      </c>
      <c r="F584" s="3"/>
      <c r="G584" s="3">
        <f t="shared" ca="1" si="277"/>
        <v>684</v>
      </c>
      <c r="H584" s="3">
        <f t="shared" ca="1" si="279"/>
        <v>1885</v>
      </c>
      <c r="I584" s="27">
        <f t="shared" ca="1" si="278"/>
        <v>684</v>
      </c>
      <c r="J584">
        <f t="shared" ca="1" si="282"/>
        <v>1</v>
      </c>
    </row>
    <row r="585" spans="1:11" x14ac:dyDescent="0.3">
      <c r="A585">
        <v>1988</v>
      </c>
      <c r="B585" t="str">
        <f t="shared" si="276"/>
        <v>19888Sum</v>
      </c>
      <c r="C585" s="4">
        <v>8</v>
      </c>
      <c r="D585" s="4" t="s">
        <v>18</v>
      </c>
      <c r="E585" s="3">
        <f ca="1">Input!R590</f>
        <v>780</v>
      </c>
      <c r="F585" s="3"/>
      <c r="G585" s="3">
        <f t="shared" ca="1" si="277"/>
        <v>780</v>
      </c>
      <c r="H585" s="3">
        <f t="shared" ca="1" si="279"/>
        <v>2665</v>
      </c>
      <c r="I585" s="27">
        <f t="shared" ca="1" si="278"/>
        <v>684</v>
      </c>
      <c r="J585">
        <f t="shared" ca="1" si="282"/>
        <v>1</v>
      </c>
    </row>
    <row r="586" spans="1:11" x14ac:dyDescent="0.3">
      <c r="A586">
        <v>1988</v>
      </c>
      <c r="B586" t="str">
        <f t="shared" si="276"/>
        <v>19889Fall</v>
      </c>
      <c r="C586" s="4">
        <v>9</v>
      </c>
      <c r="D586" s="4" t="s">
        <v>6</v>
      </c>
      <c r="E586" s="3">
        <f ca="1">Input!R591</f>
        <v>370</v>
      </c>
      <c r="F586" s="3"/>
      <c r="G586" s="3">
        <f t="shared" ca="1" si="277"/>
        <v>370</v>
      </c>
      <c r="H586" s="3">
        <f t="shared" ca="1" si="279"/>
        <v>370</v>
      </c>
      <c r="I586" s="27">
        <f t="shared" ca="1" si="278"/>
        <v>370</v>
      </c>
      <c r="J586">
        <f t="shared" ref="J586:J588" ca="1" si="283">IF(G586&gt;33500,"",1)</f>
        <v>1</v>
      </c>
    </row>
    <row r="587" spans="1:11" x14ac:dyDescent="0.3">
      <c r="A587">
        <v>1988</v>
      </c>
      <c r="B587" t="str">
        <f t="shared" si="276"/>
        <v>198810Fall</v>
      </c>
      <c r="C587" s="4">
        <v>10</v>
      </c>
      <c r="D587" s="4" t="s">
        <v>6</v>
      </c>
      <c r="E587" s="3">
        <f ca="1">Input!R592</f>
        <v>270</v>
      </c>
      <c r="F587" s="3"/>
      <c r="G587" s="3">
        <f t="shared" ca="1" si="277"/>
        <v>270</v>
      </c>
      <c r="H587" s="3">
        <f t="shared" ca="1" si="279"/>
        <v>640</v>
      </c>
      <c r="I587" s="27">
        <f t="shared" ca="1" si="278"/>
        <v>270</v>
      </c>
      <c r="J587">
        <f t="shared" ca="1" si="283"/>
        <v>1</v>
      </c>
    </row>
    <row r="588" spans="1:11" x14ac:dyDescent="0.3">
      <c r="A588">
        <v>1988</v>
      </c>
      <c r="B588" t="str">
        <f t="shared" si="276"/>
        <v>198811Fall</v>
      </c>
      <c r="C588" s="4">
        <v>11</v>
      </c>
      <c r="D588" s="4" t="s">
        <v>6</v>
      </c>
      <c r="E588" s="3">
        <f ca="1">Input!R593</f>
        <v>184</v>
      </c>
      <c r="F588" s="3"/>
      <c r="G588" s="3">
        <f t="shared" ca="1" si="277"/>
        <v>184</v>
      </c>
      <c r="H588" s="3">
        <f t="shared" ca="1" si="279"/>
        <v>824</v>
      </c>
      <c r="I588" s="27">
        <f t="shared" ca="1" si="278"/>
        <v>184</v>
      </c>
      <c r="J588">
        <f t="shared" ca="1" si="283"/>
        <v>1</v>
      </c>
    </row>
    <row r="589" spans="1:11" x14ac:dyDescent="0.3">
      <c r="A589">
        <v>1988</v>
      </c>
      <c r="B589" t="str">
        <f t="shared" si="276"/>
        <v>198812Win</v>
      </c>
      <c r="C589" s="4">
        <v>12</v>
      </c>
      <c r="D589" s="4" t="s">
        <v>16</v>
      </c>
      <c r="E589" s="3">
        <f ca="1">Input!R594</f>
        <v>258</v>
      </c>
      <c r="F589" s="3"/>
      <c r="G589" s="3">
        <f t="shared" ca="1" si="277"/>
        <v>258</v>
      </c>
      <c r="H589" s="3">
        <f t="shared" ca="1" si="279"/>
        <v>258</v>
      </c>
      <c r="I589" s="27">
        <f t="shared" ca="1" si="278"/>
        <v>258</v>
      </c>
      <c r="J589">
        <f t="shared" ref="J589:J591" ca="1" si="284">IF(G589&gt;43500,"",1)</f>
        <v>1</v>
      </c>
    </row>
    <row r="590" spans="1:11" x14ac:dyDescent="0.3">
      <c r="A590">
        <v>1989</v>
      </c>
      <c r="B590" t="str">
        <f t="shared" si="276"/>
        <v>19891Win</v>
      </c>
      <c r="C590" s="4">
        <v>1</v>
      </c>
      <c r="D590" s="4" t="s">
        <v>16</v>
      </c>
      <c r="E590" s="3">
        <f ca="1">Input!R595</f>
        <v>44</v>
      </c>
      <c r="F590" s="3"/>
      <c r="G590" s="3">
        <f t="shared" ca="1" si="277"/>
        <v>44</v>
      </c>
      <c r="H590" s="3">
        <f t="shared" ca="1" si="279"/>
        <v>302</v>
      </c>
      <c r="I590" s="27">
        <f t="shared" ca="1" si="278"/>
        <v>44</v>
      </c>
      <c r="J590">
        <f t="shared" ca="1" si="284"/>
        <v>1</v>
      </c>
    </row>
    <row r="591" spans="1:11" x14ac:dyDescent="0.3">
      <c r="A591">
        <v>1989</v>
      </c>
      <c r="B591" t="str">
        <f t="shared" si="276"/>
        <v>19892Win</v>
      </c>
      <c r="C591" s="4">
        <v>2</v>
      </c>
      <c r="D591" s="4" t="s">
        <v>16</v>
      </c>
      <c r="E591" s="3">
        <f ca="1">Input!R596</f>
        <v>20564</v>
      </c>
      <c r="F591" s="3"/>
      <c r="G591" s="3">
        <f t="shared" ca="1" si="277"/>
        <v>20564</v>
      </c>
      <c r="H591" s="3">
        <f t="shared" ca="1" si="279"/>
        <v>20866</v>
      </c>
      <c r="I591" s="27">
        <f t="shared" ca="1" si="278"/>
        <v>44</v>
      </c>
      <c r="J591">
        <f t="shared" ca="1" si="284"/>
        <v>1</v>
      </c>
    </row>
    <row r="592" spans="1:11" x14ac:dyDescent="0.3">
      <c r="A592">
        <v>1989</v>
      </c>
      <c r="B592" t="str">
        <f t="shared" si="276"/>
        <v>19893Spr</v>
      </c>
      <c r="C592" s="4">
        <v>3</v>
      </c>
      <c r="D592" s="4" t="s">
        <v>17</v>
      </c>
      <c r="E592" s="3">
        <f ca="1">Input!R597</f>
        <v>212217</v>
      </c>
      <c r="F592" s="3"/>
      <c r="G592" s="3">
        <f t="shared" ca="1" si="277"/>
        <v>212217</v>
      </c>
      <c r="H592" s="3">
        <f t="shared" ca="1" si="279"/>
        <v>212217</v>
      </c>
      <c r="I592" s="27">
        <f t="shared" ca="1" si="278"/>
        <v>212217</v>
      </c>
      <c r="J592" t="str">
        <f t="shared" ref="J592:J594" ca="1" si="285">IF(G592&gt;82000,"",1)</f>
        <v/>
      </c>
      <c r="K592" t="str">
        <f t="shared" ref="K592:K594" ca="1" si="286">IF($G592&gt;116000,"",1)</f>
        <v/>
      </c>
    </row>
    <row r="593" spans="1:11" x14ac:dyDescent="0.3">
      <c r="A593">
        <v>1989</v>
      </c>
      <c r="B593" t="str">
        <f t="shared" si="276"/>
        <v>19894Spr</v>
      </c>
      <c r="C593" s="4">
        <v>4</v>
      </c>
      <c r="D593" s="4" t="s">
        <v>17</v>
      </c>
      <c r="E593" s="3">
        <f ca="1">Input!R598</f>
        <v>360375</v>
      </c>
      <c r="F593" s="3"/>
      <c r="G593" s="3">
        <f t="shared" ca="1" si="277"/>
        <v>360375</v>
      </c>
      <c r="H593" s="3">
        <f t="shared" ca="1" si="279"/>
        <v>572592</v>
      </c>
      <c r="I593" s="27">
        <f t="shared" ca="1" si="278"/>
        <v>212217</v>
      </c>
      <c r="J593" t="str">
        <f t="shared" ca="1" si="285"/>
        <v/>
      </c>
      <c r="K593" t="str">
        <f t="shared" ca="1" si="286"/>
        <v/>
      </c>
    </row>
    <row r="594" spans="1:11" x14ac:dyDescent="0.3">
      <c r="A594">
        <v>1989</v>
      </c>
      <c r="B594" t="str">
        <f t="shared" si="276"/>
        <v>19895Spr</v>
      </c>
      <c r="C594" s="4">
        <v>5</v>
      </c>
      <c r="D594" s="4" t="s">
        <v>17</v>
      </c>
      <c r="E594" s="3">
        <f ca="1">Input!R599</f>
        <v>2061697</v>
      </c>
      <c r="F594" s="3"/>
      <c r="G594" s="3">
        <f t="shared" ca="1" si="277"/>
        <v>2061697</v>
      </c>
      <c r="H594" s="3">
        <f t="shared" ca="1" si="279"/>
        <v>2634289</v>
      </c>
      <c r="I594" s="27">
        <f t="shared" ca="1" si="278"/>
        <v>212217</v>
      </c>
      <c r="J594" t="str">
        <f t="shared" ca="1" si="285"/>
        <v/>
      </c>
      <c r="K594" t="str">
        <f t="shared" ca="1" si="286"/>
        <v/>
      </c>
    </row>
    <row r="595" spans="1:11" x14ac:dyDescent="0.3">
      <c r="A595">
        <v>1989</v>
      </c>
      <c r="B595" t="str">
        <f t="shared" si="276"/>
        <v>19896Sum</v>
      </c>
      <c r="C595" s="4">
        <v>6</v>
      </c>
      <c r="D595" s="4" t="s">
        <v>18</v>
      </c>
      <c r="E595" s="3">
        <f ca="1">Input!R600</f>
        <v>2174912</v>
      </c>
      <c r="F595" s="3"/>
      <c r="G595" s="3">
        <f t="shared" ca="1" si="277"/>
        <v>2174912</v>
      </c>
      <c r="H595" s="3">
        <f t="shared" ca="1" si="279"/>
        <v>2174912</v>
      </c>
      <c r="I595" s="27">
        <f t="shared" ca="1" si="278"/>
        <v>2174912</v>
      </c>
      <c r="J595" t="str">
        <f t="shared" ref="J595:J597" ca="1" si="287">IF(G595&gt;35000,"",1)</f>
        <v/>
      </c>
    </row>
    <row r="596" spans="1:11" x14ac:dyDescent="0.3">
      <c r="A596">
        <v>1989</v>
      </c>
      <c r="B596" t="str">
        <f t="shared" si="276"/>
        <v>19897Sum</v>
      </c>
      <c r="C596" s="4">
        <v>7</v>
      </c>
      <c r="D596" s="4" t="s">
        <v>18</v>
      </c>
      <c r="E596" s="3">
        <f ca="1">Input!R601</f>
        <v>731608</v>
      </c>
      <c r="F596" s="3"/>
      <c r="G596" s="3">
        <f t="shared" ca="1" si="277"/>
        <v>731608</v>
      </c>
      <c r="H596" s="3">
        <f t="shared" ca="1" si="279"/>
        <v>2906520</v>
      </c>
      <c r="I596" s="27">
        <f t="shared" ca="1" si="278"/>
        <v>731608</v>
      </c>
      <c r="J596" t="str">
        <f t="shared" ca="1" si="287"/>
        <v/>
      </c>
    </row>
    <row r="597" spans="1:11" x14ac:dyDescent="0.3">
      <c r="A597">
        <v>1989</v>
      </c>
      <c r="B597" t="str">
        <f t="shared" si="276"/>
        <v>19898Sum</v>
      </c>
      <c r="C597" s="4">
        <v>8</v>
      </c>
      <c r="D597" s="4" t="s">
        <v>18</v>
      </c>
      <c r="E597" s="3">
        <f ca="1">Input!R602</f>
        <v>703</v>
      </c>
      <c r="F597" s="3"/>
      <c r="G597" s="3">
        <f t="shared" ca="1" si="277"/>
        <v>703</v>
      </c>
      <c r="H597" s="3">
        <f t="shared" ca="1" si="279"/>
        <v>2907223</v>
      </c>
      <c r="I597" s="27">
        <f t="shared" ca="1" si="278"/>
        <v>703</v>
      </c>
      <c r="J597">
        <f t="shared" ca="1" si="287"/>
        <v>1</v>
      </c>
    </row>
    <row r="598" spans="1:11" x14ac:dyDescent="0.3">
      <c r="A598">
        <v>1989</v>
      </c>
      <c r="B598" t="str">
        <f t="shared" si="276"/>
        <v>19899Fall</v>
      </c>
      <c r="C598" s="4">
        <v>9</v>
      </c>
      <c r="D598" s="4" t="s">
        <v>6</v>
      </c>
      <c r="E598" s="3">
        <f ca="1">Input!R603</f>
        <v>397</v>
      </c>
      <c r="F598" s="3"/>
      <c r="G598" s="3">
        <f t="shared" ca="1" si="277"/>
        <v>397</v>
      </c>
      <c r="H598" s="3">
        <f t="shared" ca="1" si="279"/>
        <v>397</v>
      </c>
      <c r="I598" s="27">
        <f t="shared" ca="1" si="278"/>
        <v>397</v>
      </c>
      <c r="J598">
        <f t="shared" ref="J598:J600" ca="1" si="288">IF(G598&gt;33500,"",1)</f>
        <v>1</v>
      </c>
    </row>
    <row r="599" spans="1:11" x14ac:dyDescent="0.3">
      <c r="A599">
        <v>1989</v>
      </c>
      <c r="B599" t="str">
        <f t="shared" si="276"/>
        <v>198910Fall</v>
      </c>
      <c r="C599" s="4">
        <v>10</v>
      </c>
      <c r="D599" s="4" t="s">
        <v>6</v>
      </c>
      <c r="E599" s="3">
        <f ca="1">Input!R604</f>
        <v>314</v>
      </c>
      <c r="F599" s="3"/>
      <c r="G599" s="3">
        <f t="shared" ca="1" si="277"/>
        <v>314</v>
      </c>
      <c r="H599" s="3">
        <f t="shared" ca="1" si="279"/>
        <v>711</v>
      </c>
      <c r="I599" s="27">
        <f t="shared" ca="1" si="278"/>
        <v>314</v>
      </c>
      <c r="J599">
        <f t="shared" ca="1" si="288"/>
        <v>1</v>
      </c>
    </row>
    <row r="600" spans="1:11" x14ac:dyDescent="0.3">
      <c r="A600">
        <v>1989</v>
      </c>
      <c r="B600" t="str">
        <f t="shared" si="276"/>
        <v>198911Fall</v>
      </c>
      <c r="C600" s="4">
        <v>11</v>
      </c>
      <c r="D600" s="4" t="s">
        <v>6</v>
      </c>
      <c r="E600" s="3">
        <f ca="1">Input!R605</f>
        <v>344</v>
      </c>
      <c r="F600" s="3"/>
      <c r="G600" s="3">
        <f t="shared" ca="1" si="277"/>
        <v>344</v>
      </c>
      <c r="H600" s="3">
        <f t="shared" ca="1" si="279"/>
        <v>1055</v>
      </c>
      <c r="I600" s="27">
        <f t="shared" ca="1" si="278"/>
        <v>314</v>
      </c>
      <c r="J600">
        <f t="shared" ca="1" si="288"/>
        <v>1</v>
      </c>
    </row>
    <row r="601" spans="1:11" x14ac:dyDescent="0.3">
      <c r="A601">
        <v>1989</v>
      </c>
      <c r="B601" t="str">
        <f t="shared" si="276"/>
        <v>198912Win</v>
      </c>
      <c r="C601" s="4">
        <v>12</v>
      </c>
      <c r="D601" s="4" t="s">
        <v>16</v>
      </c>
      <c r="E601" s="3">
        <f ca="1">Input!R606</f>
        <v>202</v>
      </c>
      <c r="F601" s="3"/>
      <c r="G601" s="3">
        <f t="shared" ca="1" si="277"/>
        <v>202</v>
      </c>
      <c r="H601" s="3">
        <f t="shared" ca="1" si="279"/>
        <v>202</v>
      </c>
      <c r="I601" s="27">
        <f t="shared" ca="1" si="278"/>
        <v>202</v>
      </c>
      <c r="J601">
        <f t="shared" ref="J601:J603" ca="1" si="289">IF(G601&gt;43500,"",1)</f>
        <v>1</v>
      </c>
    </row>
    <row r="602" spans="1:11" x14ac:dyDescent="0.3">
      <c r="A602">
        <v>1990</v>
      </c>
      <c r="B602" t="str">
        <f t="shared" si="276"/>
        <v>19901Win</v>
      </c>
      <c r="C602" s="4">
        <v>1</v>
      </c>
      <c r="D602" s="4" t="s">
        <v>16</v>
      </c>
      <c r="E602" s="3">
        <f ca="1">Input!R607</f>
        <v>22520</v>
      </c>
      <c r="F602" s="3"/>
      <c r="G602" s="3">
        <f t="shared" ca="1" si="277"/>
        <v>22520</v>
      </c>
      <c r="H602" s="3">
        <f t="shared" ca="1" si="279"/>
        <v>22722</v>
      </c>
      <c r="I602" s="27">
        <f t="shared" ca="1" si="278"/>
        <v>202</v>
      </c>
      <c r="J602">
        <f t="shared" ca="1" si="289"/>
        <v>1</v>
      </c>
    </row>
    <row r="603" spans="1:11" x14ac:dyDescent="0.3">
      <c r="A603">
        <v>1990</v>
      </c>
      <c r="B603" t="str">
        <f t="shared" si="276"/>
        <v>19902Win</v>
      </c>
      <c r="C603" s="4">
        <v>2</v>
      </c>
      <c r="D603" s="4" t="s">
        <v>16</v>
      </c>
      <c r="E603" s="3">
        <f ca="1">Input!R608</f>
        <v>478765</v>
      </c>
      <c r="F603" s="3"/>
      <c r="G603" s="3">
        <f t="shared" ca="1" si="277"/>
        <v>478765</v>
      </c>
      <c r="H603" s="3">
        <f t="shared" ca="1" si="279"/>
        <v>501487</v>
      </c>
      <c r="I603" s="27">
        <f t="shared" ca="1" si="278"/>
        <v>202</v>
      </c>
      <c r="J603" t="str">
        <f t="shared" ca="1" si="289"/>
        <v/>
      </c>
    </row>
    <row r="604" spans="1:11" x14ac:dyDescent="0.3">
      <c r="A604">
        <v>1990</v>
      </c>
      <c r="B604" t="str">
        <f t="shared" si="276"/>
        <v>19903Spr</v>
      </c>
      <c r="C604" s="4">
        <v>3</v>
      </c>
      <c r="D604" s="4" t="s">
        <v>17</v>
      </c>
      <c r="E604" s="3">
        <f ca="1">Input!R609</f>
        <v>1424447</v>
      </c>
      <c r="F604" s="3"/>
      <c r="G604" s="3">
        <f t="shared" ca="1" si="277"/>
        <v>1424447</v>
      </c>
      <c r="H604" s="3">
        <f t="shared" ca="1" si="279"/>
        <v>1424447</v>
      </c>
      <c r="I604" s="27">
        <f t="shared" ca="1" si="278"/>
        <v>1424447</v>
      </c>
      <c r="J604" t="str">
        <f t="shared" ref="J604:J606" ca="1" si="290">IF(G604&gt;82000,"",1)</f>
        <v/>
      </c>
      <c r="K604" t="str">
        <f t="shared" ref="K604:K606" ca="1" si="291">IF($G604&gt;116000,"",1)</f>
        <v/>
      </c>
    </row>
    <row r="605" spans="1:11" x14ac:dyDescent="0.3">
      <c r="A605">
        <v>1990</v>
      </c>
      <c r="B605" t="str">
        <f t="shared" si="276"/>
        <v>19904Spr</v>
      </c>
      <c r="C605" s="4">
        <v>4</v>
      </c>
      <c r="D605" s="4" t="s">
        <v>17</v>
      </c>
      <c r="E605" s="3">
        <f ca="1">Input!R610</f>
        <v>1718040</v>
      </c>
      <c r="F605" s="3"/>
      <c r="G605" s="3">
        <f t="shared" ca="1" si="277"/>
        <v>1718040</v>
      </c>
      <c r="H605" s="3">
        <f t="shared" ca="1" si="279"/>
        <v>3142487</v>
      </c>
      <c r="I605" s="27">
        <f t="shared" ca="1" si="278"/>
        <v>1424447</v>
      </c>
      <c r="J605" t="str">
        <f t="shared" ca="1" si="290"/>
        <v/>
      </c>
      <c r="K605" t="str">
        <f t="shared" ca="1" si="291"/>
        <v/>
      </c>
    </row>
    <row r="606" spans="1:11" x14ac:dyDescent="0.3">
      <c r="A606">
        <v>1990</v>
      </c>
      <c r="B606" t="str">
        <f t="shared" si="276"/>
        <v>19905Spr</v>
      </c>
      <c r="C606" s="4">
        <v>5</v>
      </c>
      <c r="D606" s="4" t="s">
        <v>17</v>
      </c>
      <c r="E606" s="3">
        <f ca="1">Input!R611</f>
        <v>2929042</v>
      </c>
      <c r="F606" s="3"/>
      <c r="G606" s="3">
        <f t="shared" ca="1" si="277"/>
        <v>2929042</v>
      </c>
      <c r="H606" s="3">
        <f t="shared" ca="1" si="279"/>
        <v>6071529</v>
      </c>
      <c r="I606" s="27">
        <f t="shared" ca="1" si="278"/>
        <v>1424447</v>
      </c>
      <c r="J606" t="str">
        <f t="shared" ca="1" si="290"/>
        <v/>
      </c>
      <c r="K606" t="str">
        <f t="shared" ca="1" si="291"/>
        <v/>
      </c>
    </row>
    <row r="607" spans="1:11" x14ac:dyDescent="0.3">
      <c r="A607">
        <v>1990</v>
      </c>
      <c r="B607" t="str">
        <f t="shared" si="276"/>
        <v>19906Sum</v>
      </c>
      <c r="C607" s="4">
        <v>6</v>
      </c>
      <c r="D607" s="4" t="s">
        <v>18</v>
      </c>
      <c r="E607" s="3">
        <f ca="1">Input!R612</f>
        <v>777006</v>
      </c>
      <c r="F607" s="3"/>
      <c r="G607" s="3">
        <f t="shared" ca="1" si="277"/>
        <v>777006</v>
      </c>
      <c r="H607" s="3">
        <f t="shared" ca="1" si="279"/>
        <v>777006</v>
      </c>
      <c r="I607" s="27">
        <f t="shared" ca="1" si="278"/>
        <v>777006</v>
      </c>
      <c r="J607" t="str">
        <f t="shared" ref="J607:J609" ca="1" si="292">IF(G607&gt;35000,"",1)</f>
        <v/>
      </c>
    </row>
    <row r="608" spans="1:11" x14ac:dyDescent="0.3">
      <c r="A608">
        <v>1990</v>
      </c>
      <c r="B608" t="str">
        <f t="shared" si="276"/>
        <v>19907Sum</v>
      </c>
      <c r="C608" s="4">
        <v>7</v>
      </c>
      <c r="D608" s="4" t="s">
        <v>18</v>
      </c>
      <c r="E608" s="3">
        <f ca="1">Input!R613</f>
        <v>738</v>
      </c>
      <c r="F608" s="3"/>
      <c r="G608" s="3">
        <f t="shared" ca="1" si="277"/>
        <v>738</v>
      </c>
      <c r="H608" s="3">
        <f t="shared" ca="1" si="279"/>
        <v>777744</v>
      </c>
      <c r="I608" s="27">
        <f t="shared" ca="1" si="278"/>
        <v>738</v>
      </c>
      <c r="J608">
        <f t="shared" ca="1" si="292"/>
        <v>1</v>
      </c>
    </row>
    <row r="609" spans="1:11" x14ac:dyDescent="0.3">
      <c r="A609">
        <v>1990</v>
      </c>
      <c r="B609" t="str">
        <f t="shared" si="276"/>
        <v>19908Sum</v>
      </c>
      <c r="C609" s="4">
        <v>8</v>
      </c>
      <c r="D609" s="4" t="s">
        <v>18</v>
      </c>
      <c r="E609" s="3">
        <f ca="1">Input!R614</f>
        <v>676</v>
      </c>
      <c r="F609" s="3"/>
      <c r="G609" s="3">
        <f t="shared" ca="1" si="277"/>
        <v>676</v>
      </c>
      <c r="H609" s="3">
        <f t="shared" ca="1" si="279"/>
        <v>778420</v>
      </c>
      <c r="I609" s="27">
        <f t="shared" ca="1" si="278"/>
        <v>676</v>
      </c>
      <c r="J609">
        <f t="shared" ca="1" si="292"/>
        <v>1</v>
      </c>
    </row>
    <row r="610" spans="1:11" x14ac:dyDescent="0.3">
      <c r="A610">
        <v>1990</v>
      </c>
      <c r="B610" t="str">
        <f t="shared" si="276"/>
        <v>19909Fall</v>
      </c>
      <c r="C610" s="4">
        <v>9</v>
      </c>
      <c r="D610" s="4" t="s">
        <v>6</v>
      </c>
      <c r="E610" s="3">
        <f ca="1">Input!R615</f>
        <v>739</v>
      </c>
      <c r="F610" s="3"/>
      <c r="G610" s="3">
        <f t="shared" ca="1" si="277"/>
        <v>739</v>
      </c>
      <c r="H610" s="3">
        <f t="shared" ca="1" si="279"/>
        <v>739</v>
      </c>
      <c r="I610" s="27">
        <f t="shared" ca="1" si="278"/>
        <v>739</v>
      </c>
      <c r="J610">
        <f t="shared" ref="J610:J612" ca="1" si="293">IF(G610&gt;33500,"",1)</f>
        <v>1</v>
      </c>
    </row>
    <row r="611" spans="1:11" x14ac:dyDescent="0.3">
      <c r="A611">
        <v>1990</v>
      </c>
      <c r="B611" t="str">
        <f t="shared" si="276"/>
        <v>199010Fall</v>
      </c>
      <c r="C611" s="4">
        <v>10</v>
      </c>
      <c r="D611" s="4" t="s">
        <v>6</v>
      </c>
      <c r="E611" s="3">
        <f ca="1">Input!R616</f>
        <v>556</v>
      </c>
      <c r="F611" s="3"/>
      <c r="G611" s="3">
        <f t="shared" ca="1" si="277"/>
        <v>556</v>
      </c>
      <c r="H611" s="3">
        <f t="shared" ca="1" si="279"/>
        <v>1295</v>
      </c>
      <c r="I611" s="27">
        <f t="shared" ca="1" si="278"/>
        <v>556</v>
      </c>
      <c r="J611">
        <f t="shared" ca="1" si="293"/>
        <v>1</v>
      </c>
    </row>
    <row r="612" spans="1:11" x14ac:dyDescent="0.3">
      <c r="A612">
        <v>1990</v>
      </c>
      <c r="B612" t="str">
        <f t="shared" si="276"/>
        <v>199011Fall</v>
      </c>
      <c r="C612" s="4">
        <v>11</v>
      </c>
      <c r="D612" s="4" t="s">
        <v>6</v>
      </c>
      <c r="E612" s="3">
        <f ca="1">Input!R617</f>
        <v>289</v>
      </c>
      <c r="F612" s="3"/>
      <c r="G612" s="3">
        <f t="shared" ca="1" si="277"/>
        <v>289</v>
      </c>
      <c r="H612" s="3">
        <f t="shared" ca="1" si="279"/>
        <v>1584</v>
      </c>
      <c r="I612" s="27">
        <f t="shared" ca="1" si="278"/>
        <v>289</v>
      </c>
      <c r="J612">
        <f t="shared" ca="1" si="293"/>
        <v>1</v>
      </c>
    </row>
    <row r="613" spans="1:11" x14ac:dyDescent="0.3">
      <c r="A613">
        <v>1990</v>
      </c>
      <c r="B613" t="str">
        <f t="shared" si="276"/>
        <v>199012Win</v>
      </c>
      <c r="C613" s="4">
        <v>12</v>
      </c>
      <c r="D613" s="4" t="s">
        <v>16</v>
      </c>
      <c r="E613" s="3">
        <f ca="1">Input!R618</f>
        <v>2729</v>
      </c>
      <c r="F613" s="3"/>
      <c r="G613" s="3">
        <f t="shared" ca="1" si="277"/>
        <v>2729</v>
      </c>
      <c r="H613" s="3">
        <f t="shared" ca="1" si="279"/>
        <v>2729</v>
      </c>
      <c r="I613" s="27">
        <f t="shared" ca="1" si="278"/>
        <v>2729</v>
      </c>
      <c r="J613">
        <f t="shared" ref="J613:J615" ca="1" si="294">IF(G613&gt;43500,"",1)</f>
        <v>1</v>
      </c>
    </row>
    <row r="614" spans="1:11" x14ac:dyDescent="0.3">
      <c r="A614">
        <v>1991</v>
      </c>
      <c r="B614" t="str">
        <f t="shared" si="276"/>
        <v>19911Win</v>
      </c>
      <c r="C614" s="4">
        <v>1</v>
      </c>
      <c r="D614" s="4" t="s">
        <v>16</v>
      </c>
      <c r="E614" s="3">
        <f ca="1">Input!R619</f>
        <v>1431513</v>
      </c>
      <c r="F614" s="3"/>
      <c r="G614" s="3">
        <f t="shared" ca="1" si="277"/>
        <v>1431513</v>
      </c>
      <c r="H614" s="3">
        <f t="shared" ca="1" si="279"/>
        <v>1434242</v>
      </c>
      <c r="I614" s="27">
        <f t="shared" ca="1" si="278"/>
        <v>2729</v>
      </c>
      <c r="J614" t="str">
        <f t="shared" ca="1" si="294"/>
        <v/>
      </c>
    </row>
    <row r="615" spans="1:11" x14ac:dyDescent="0.3">
      <c r="A615">
        <v>1991</v>
      </c>
      <c r="B615" t="str">
        <f t="shared" si="276"/>
        <v>19912Win</v>
      </c>
      <c r="C615" s="4">
        <v>2</v>
      </c>
      <c r="D615" s="4" t="s">
        <v>16</v>
      </c>
      <c r="E615" s="3">
        <f ca="1">Input!R620</f>
        <v>819841</v>
      </c>
      <c r="F615" s="3"/>
      <c r="G615" s="3">
        <f t="shared" ca="1" si="277"/>
        <v>819841</v>
      </c>
      <c r="H615" s="3">
        <f t="shared" ca="1" si="279"/>
        <v>2254083</v>
      </c>
      <c r="I615" s="27">
        <f t="shared" ca="1" si="278"/>
        <v>2729</v>
      </c>
      <c r="J615" t="str">
        <f t="shared" ca="1" si="294"/>
        <v/>
      </c>
    </row>
    <row r="616" spans="1:11" x14ac:dyDescent="0.3">
      <c r="A616">
        <v>1991</v>
      </c>
      <c r="B616" t="str">
        <f t="shared" si="276"/>
        <v>19913Spr</v>
      </c>
      <c r="C616" s="4">
        <v>3</v>
      </c>
      <c r="D616" s="4" t="s">
        <v>17</v>
      </c>
      <c r="E616" s="3">
        <f ca="1">Input!R621</f>
        <v>259951</v>
      </c>
      <c r="F616" s="3"/>
      <c r="G616" s="3">
        <f t="shared" ca="1" si="277"/>
        <v>259951</v>
      </c>
      <c r="H616" s="3">
        <f t="shared" ca="1" si="279"/>
        <v>259951</v>
      </c>
      <c r="I616" s="27">
        <f t="shared" ca="1" si="278"/>
        <v>259951</v>
      </c>
      <c r="J616" t="str">
        <f t="shared" ref="J616:J618" ca="1" si="295">IF(G616&gt;82000,"",1)</f>
        <v/>
      </c>
      <c r="K616" t="str">
        <f t="shared" ref="K616:K618" ca="1" si="296">IF($G616&gt;116000,"",1)</f>
        <v/>
      </c>
    </row>
    <row r="617" spans="1:11" x14ac:dyDescent="0.3">
      <c r="A617">
        <v>1991</v>
      </c>
      <c r="B617" t="str">
        <f t="shared" si="276"/>
        <v>19914Spr</v>
      </c>
      <c r="C617" s="4">
        <v>4</v>
      </c>
      <c r="D617" s="4" t="s">
        <v>17</v>
      </c>
      <c r="E617" s="3">
        <f ca="1">Input!R622</f>
        <v>1007913</v>
      </c>
      <c r="F617" s="3"/>
      <c r="G617" s="3">
        <f t="shared" ca="1" si="277"/>
        <v>1007913</v>
      </c>
      <c r="H617" s="3">
        <f t="shared" ca="1" si="279"/>
        <v>1267864</v>
      </c>
      <c r="I617" s="27">
        <f t="shared" ca="1" si="278"/>
        <v>259951</v>
      </c>
      <c r="J617" t="str">
        <f t="shared" ca="1" si="295"/>
        <v/>
      </c>
      <c r="K617" t="str">
        <f t="shared" ca="1" si="296"/>
        <v/>
      </c>
    </row>
    <row r="618" spans="1:11" x14ac:dyDescent="0.3">
      <c r="A618">
        <v>1991</v>
      </c>
      <c r="B618" t="str">
        <f t="shared" si="276"/>
        <v>19915Spr</v>
      </c>
      <c r="C618" s="4">
        <v>5</v>
      </c>
      <c r="D618" s="4" t="s">
        <v>17</v>
      </c>
      <c r="E618" s="3">
        <f ca="1">Input!R623</f>
        <v>566996</v>
      </c>
      <c r="F618" s="3"/>
      <c r="G618" s="3">
        <f t="shared" ca="1" si="277"/>
        <v>566996</v>
      </c>
      <c r="H618" s="3">
        <f t="shared" ca="1" si="279"/>
        <v>1834860</v>
      </c>
      <c r="I618" s="27">
        <f t="shared" ca="1" si="278"/>
        <v>259951</v>
      </c>
      <c r="J618" t="str">
        <f t="shared" ca="1" si="295"/>
        <v/>
      </c>
      <c r="K618" t="str">
        <f t="shared" ca="1" si="296"/>
        <v/>
      </c>
    </row>
    <row r="619" spans="1:11" x14ac:dyDescent="0.3">
      <c r="A619">
        <v>1991</v>
      </c>
      <c r="B619" t="str">
        <f t="shared" si="276"/>
        <v>19916Sum</v>
      </c>
      <c r="C619" s="4">
        <v>6</v>
      </c>
      <c r="D619" s="4" t="s">
        <v>18</v>
      </c>
      <c r="E619" s="3">
        <f ca="1">Input!R624</f>
        <v>175005</v>
      </c>
      <c r="F619" s="3"/>
      <c r="G619" s="3">
        <f t="shared" ca="1" si="277"/>
        <v>175005</v>
      </c>
      <c r="H619" s="3">
        <f t="shared" ca="1" si="279"/>
        <v>175005</v>
      </c>
      <c r="I619" s="27">
        <f t="shared" ca="1" si="278"/>
        <v>175005</v>
      </c>
      <c r="J619" t="str">
        <f t="shared" ref="J619:J621" ca="1" si="297">IF(G619&gt;35000,"",1)</f>
        <v/>
      </c>
    </row>
    <row r="620" spans="1:11" x14ac:dyDescent="0.3">
      <c r="A620">
        <v>1991</v>
      </c>
      <c r="B620" t="str">
        <f t="shared" si="276"/>
        <v>19917Sum</v>
      </c>
      <c r="C620" s="4">
        <v>7</v>
      </c>
      <c r="D620" s="4" t="s">
        <v>18</v>
      </c>
      <c r="E620" s="3">
        <f ca="1">Input!R625</f>
        <v>3249</v>
      </c>
      <c r="F620" s="3"/>
      <c r="G620" s="3">
        <f t="shared" ca="1" si="277"/>
        <v>3249</v>
      </c>
      <c r="H620" s="3">
        <f t="shared" ca="1" si="279"/>
        <v>178254</v>
      </c>
      <c r="I620" s="27">
        <f t="shared" ca="1" si="278"/>
        <v>3249</v>
      </c>
      <c r="J620">
        <f t="shared" ca="1" si="297"/>
        <v>1</v>
      </c>
    </row>
    <row r="621" spans="1:11" x14ac:dyDescent="0.3">
      <c r="A621">
        <v>1991</v>
      </c>
      <c r="B621" t="str">
        <f t="shared" si="276"/>
        <v>19918Sum</v>
      </c>
      <c r="C621" s="4">
        <v>8</v>
      </c>
      <c r="D621" s="4" t="s">
        <v>18</v>
      </c>
      <c r="E621" s="3">
        <f ca="1">Input!R626</f>
        <v>790</v>
      </c>
      <c r="F621" s="3"/>
      <c r="G621" s="3">
        <f t="shared" ca="1" si="277"/>
        <v>790</v>
      </c>
      <c r="H621" s="3">
        <f t="shared" ca="1" si="279"/>
        <v>179044</v>
      </c>
      <c r="I621" s="27">
        <f t="shared" ca="1" si="278"/>
        <v>790</v>
      </c>
      <c r="J621">
        <f t="shared" ca="1" si="297"/>
        <v>1</v>
      </c>
    </row>
    <row r="622" spans="1:11" x14ac:dyDescent="0.3">
      <c r="A622">
        <v>1991</v>
      </c>
      <c r="B622" t="str">
        <f t="shared" si="276"/>
        <v>19919Fall</v>
      </c>
      <c r="C622" s="4">
        <v>9</v>
      </c>
      <c r="D622" s="4" t="s">
        <v>6</v>
      </c>
      <c r="E622" s="3">
        <f ca="1">Input!R627</f>
        <v>996</v>
      </c>
      <c r="F622" s="3"/>
      <c r="G622" s="3">
        <f t="shared" ca="1" si="277"/>
        <v>996</v>
      </c>
      <c r="H622" s="3">
        <f t="shared" ca="1" si="279"/>
        <v>996</v>
      </c>
      <c r="I622" s="27">
        <f t="shared" ca="1" si="278"/>
        <v>996</v>
      </c>
      <c r="J622">
        <f t="shared" ref="J622:J624" ca="1" si="298">IF(G622&gt;33500,"",1)</f>
        <v>1</v>
      </c>
    </row>
    <row r="623" spans="1:11" x14ac:dyDescent="0.3">
      <c r="A623">
        <v>1991</v>
      </c>
      <c r="B623" t="str">
        <f t="shared" si="276"/>
        <v>199110Fall</v>
      </c>
      <c r="C623" s="4">
        <v>10</v>
      </c>
      <c r="D623" s="4" t="s">
        <v>6</v>
      </c>
      <c r="E623" s="3">
        <f ca="1">Input!R628</f>
        <v>48837</v>
      </c>
      <c r="F623" s="3"/>
      <c r="G623" s="3">
        <f t="shared" ca="1" si="277"/>
        <v>48837</v>
      </c>
      <c r="H623" s="3">
        <f t="shared" ca="1" si="279"/>
        <v>49833</v>
      </c>
      <c r="I623" s="27">
        <f t="shared" ca="1" si="278"/>
        <v>996</v>
      </c>
      <c r="J623" t="str">
        <f t="shared" ca="1" si="298"/>
        <v/>
      </c>
    </row>
    <row r="624" spans="1:11" x14ac:dyDescent="0.3">
      <c r="A624">
        <v>1991</v>
      </c>
      <c r="B624" t="str">
        <f t="shared" si="276"/>
        <v>199111Fall</v>
      </c>
      <c r="C624" s="4">
        <v>11</v>
      </c>
      <c r="D624" s="4" t="s">
        <v>6</v>
      </c>
      <c r="E624" s="3">
        <f ca="1">Input!R629</f>
        <v>787319</v>
      </c>
      <c r="F624" s="3"/>
      <c r="G624" s="3">
        <f t="shared" ca="1" si="277"/>
        <v>787319</v>
      </c>
      <c r="H624" s="3">
        <f t="shared" ca="1" si="279"/>
        <v>837152</v>
      </c>
      <c r="I624" s="27">
        <f t="shared" ca="1" si="278"/>
        <v>996</v>
      </c>
      <c r="J624" t="str">
        <f t="shared" ca="1" si="298"/>
        <v/>
      </c>
    </row>
    <row r="625" spans="1:11" x14ac:dyDescent="0.3">
      <c r="A625">
        <v>1991</v>
      </c>
      <c r="B625" t="str">
        <f t="shared" si="276"/>
        <v>199112Win</v>
      </c>
      <c r="C625" s="4">
        <v>12</v>
      </c>
      <c r="D625" s="4" t="s">
        <v>16</v>
      </c>
      <c r="E625" s="3">
        <f ca="1">Input!R630</f>
        <v>2355431</v>
      </c>
      <c r="F625" s="3"/>
      <c r="G625" s="3">
        <f t="shared" ca="1" si="277"/>
        <v>2355431</v>
      </c>
      <c r="H625" s="3">
        <f t="shared" ca="1" si="279"/>
        <v>2355431</v>
      </c>
      <c r="I625" s="27">
        <f t="shared" ca="1" si="278"/>
        <v>2355431</v>
      </c>
      <c r="J625" t="str">
        <f t="shared" ref="J625:J627" ca="1" si="299">IF(G625&gt;43500,"",1)</f>
        <v/>
      </c>
    </row>
    <row r="626" spans="1:11" x14ac:dyDescent="0.3">
      <c r="A626">
        <v>1992</v>
      </c>
      <c r="B626" t="str">
        <f t="shared" si="276"/>
        <v>19921Win</v>
      </c>
      <c r="C626" s="4">
        <v>1</v>
      </c>
      <c r="D626" s="4" t="s">
        <v>16</v>
      </c>
      <c r="E626" s="3">
        <f ca="1">Input!R631</f>
        <v>2519196</v>
      </c>
      <c r="F626" s="3"/>
      <c r="G626" s="3">
        <f t="shared" ca="1" si="277"/>
        <v>2519196</v>
      </c>
      <c r="H626" s="3">
        <f t="shared" ca="1" si="279"/>
        <v>4874627</v>
      </c>
      <c r="I626" s="27">
        <f t="shared" ca="1" si="278"/>
        <v>2355431</v>
      </c>
      <c r="J626" t="str">
        <f t="shared" ca="1" si="299"/>
        <v/>
      </c>
    </row>
    <row r="627" spans="1:11" x14ac:dyDescent="0.3">
      <c r="A627">
        <v>1992</v>
      </c>
      <c r="B627" t="str">
        <f t="shared" si="276"/>
        <v>19922Win</v>
      </c>
      <c r="C627" s="4">
        <v>2</v>
      </c>
      <c r="D627" s="4" t="s">
        <v>16</v>
      </c>
      <c r="E627" s="3">
        <f ca="1">Input!R632</f>
        <v>2363974</v>
      </c>
      <c r="F627" s="3"/>
      <c r="G627" s="3">
        <f t="shared" ca="1" si="277"/>
        <v>2363974</v>
      </c>
      <c r="H627" s="3">
        <f t="shared" ca="1" si="279"/>
        <v>7238601</v>
      </c>
      <c r="I627" s="27">
        <f t="shared" ca="1" si="278"/>
        <v>2355431</v>
      </c>
      <c r="J627" t="str">
        <f t="shared" ca="1" si="299"/>
        <v/>
      </c>
    </row>
    <row r="628" spans="1:11" x14ac:dyDescent="0.3">
      <c r="A628">
        <v>1992</v>
      </c>
      <c r="B628" t="str">
        <f t="shared" si="276"/>
        <v>19923Spr</v>
      </c>
      <c r="C628" s="4">
        <v>3</v>
      </c>
      <c r="D628" s="4" t="s">
        <v>17</v>
      </c>
      <c r="E628" s="3">
        <f ca="1">Input!R633</f>
        <v>2241910</v>
      </c>
      <c r="F628" s="3"/>
      <c r="G628" s="3">
        <f t="shared" ca="1" si="277"/>
        <v>2241910</v>
      </c>
      <c r="H628" s="3">
        <f t="shared" ca="1" si="279"/>
        <v>2241910</v>
      </c>
      <c r="I628" s="27">
        <f t="shared" ca="1" si="278"/>
        <v>2241910</v>
      </c>
      <c r="J628" t="str">
        <f t="shared" ref="J628:J630" ca="1" si="300">IF(G628&gt;82000,"",1)</f>
        <v/>
      </c>
      <c r="K628" t="str">
        <f t="shared" ref="K628:K630" ca="1" si="301">IF($G628&gt;116000,"",1)</f>
        <v/>
      </c>
    </row>
    <row r="629" spans="1:11" x14ac:dyDescent="0.3">
      <c r="A629">
        <v>1992</v>
      </c>
      <c r="B629" t="str">
        <f t="shared" si="276"/>
        <v>19924Spr</v>
      </c>
      <c r="C629" s="4">
        <v>4</v>
      </c>
      <c r="D629" s="4" t="s">
        <v>17</v>
      </c>
      <c r="E629" s="3">
        <f ca="1">Input!R634</f>
        <v>537456</v>
      </c>
      <c r="F629" s="3"/>
      <c r="G629" s="3">
        <f t="shared" ca="1" si="277"/>
        <v>537456</v>
      </c>
      <c r="H629" s="3">
        <f t="shared" ca="1" si="279"/>
        <v>2779366</v>
      </c>
      <c r="I629" s="27">
        <f t="shared" ca="1" si="278"/>
        <v>537456</v>
      </c>
      <c r="J629" t="str">
        <f t="shared" ca="1" si="300"/>
        <v/>
      </c>
      <c r="K629" t="str">
        <f t="shared" ca="1" si="301"/>
        <v/>
      </c>
    </row>
    <row r="630" spans="1:11" x14ac:dyDescent="0.3">
      <c r="A630">
        <v>1992</v>
      </c>
      <c r="B630" t="str">
        <f t="shared" si="276"/>
        <v>19925Spr</v>
      </c>
      <c r="C630" s="4">
        <v>5</v>
      </c>
      <c r="D630" s="4" t="s">
        <v>17</v>
      </c>
      <c r="E630" s="3">
        <f ca="1">Input!R635</f>
        <v>385438</v>
      </c>
      <c r="F630" s="3"/>
      <c r="G630" s="3">
        <f t="shared" ca="1" si="277"/>
        <v>385438</v>
      </c>
      <c r="H630" s="3">
        <f t="shared" ca="1" si="279"/>
        <v>3164804</v>
      </c>
      <c r="I630" s="27">
        <f t="shared" ca="1" si="278"/>
        <v>385438</v>
      </c>
      <c r="J630" t="str">
        <f t="shared" ca="1" si="300"/>
        <v/>
      </c>
      <c r="K630" t="str">
        <f t="shared" ca="1" si="301"/>
        <v/>
      </c>
    </row>
    <row r="631" spans="1:11" x14ac:dyDescent="0.3">
      <c r="A631">
        <v>1992</v>
      </c>
      <c r="B631" t="str">
        <f t="shared" si="276"/>
        <v>19926Sum</v>
      </c>
      <c r="C631" s="4">
        <v>6</v>
      </c>
      <c r="D631" s="4" t="s">
        <v>18</v>
      </c>
      <c r="E631" s="3">
        <f ca="1">Input!R636</f>
        <v>675225</v>
      </c>
      <c r="F631" s="3"/>
      <c r="G631" s="3">
        <f t="shared" ca="1" si="277"/>
        <v>675225</v>
      </c>
      <c r="H631" s="3">
        <f t="shared" ca="1" si="279"/>
        <v>675225</v>
      </c>
      <c r="I631" s="27">
        <f t="shared" ca="1" si="278"/>
        <v>675225</v>
      </c>
      <c r="J631" t="str">
        <f t="shared" ref="J631:J633" ca="1" si="302">IF(G631&gt;35000,"",1)</f>
        <v/>
      </c>
    </row>
    <row r="632" spans="1:11" x14ac:dyDescent="0.3">
      <c r="A632">
        <v>1992</v>
      </c>
      <c r="B632" t="str">
        <f t="shared" si="276"/>
        <v>19927Sum</v>
      </c>
      <c r="C632" s="4">
        <v>7</v>
      </c>
      <c r="D632" s="4" t="s">
        <v>18</v>
      </c>
      <c r="E632" s="3">
        <f ca="1">Input!R637</f>
        <v>15347</v>
      </c>
      <c r="F632" s="3"/>
      <c r="G632" s="3">
        <f t="shared" ca="1" si="277"/>
        <v>15347</v>
      </c>
      <c r="H632" s="3">
        <f t="shared" ca="1" si="279"/>
        <v>690572</v>
      </c>
      <c r="I632" s="27">
        <f t="shared" ca="1" si="278"/>
        <v>15347</v>
      </c>
      <c r="J632">
        <f t="shared" ca="1" si="302"/>
        <v>1</v>
      </c>
    </row>
    <row r="633" spans="1:11" x14ac:dyDescent="0.3">
      <c r="A633">
        <v>1992</v>
      </c>
      <c r="B633" t="str">
        <f t="shared" si="276"/>
        <v>19928Sum</v>
      </c>
      <c r="C633" s="4">
        <v>8</v>
      </c>
      <c r="D633" s="4" t="s">
        <v>18</v>
      </c>
      <c r="E633" s="3">
        <f ca="1">Input!R638</f>
        <v>580</v>
      </c>
      <c r="F633" s="3"/>
      <c r="G633" s="3">
        <f t="shared" ca="1" si="277"/>
        <v>580</v>
      </c>
      <c r="H633" s="3">
        <f t="shared" ca="1" si="279"/>
        <v>691152</v>
      </c>
      <c r="I633" s="27">
        <f t="shared" ca="1" si="278"/>
        <v>580</v>
      </c>
      <c r="J633">
        <f t="shared" ca="1" si="302"/>
        <v>1</v>
      </c>
    </row>
    <row r="634" spans="1:11" x14ac:dyDescent="0.3">
      <c r="A634">
        <v>1992</v>
      </c>
      <c r="B634" t="str">
        <f t="shared" si="276"/>
        <v>19929Fall</v>
      </c>
      <c r="C634" s="4">
        <v>9</v>
      </c>
      <c r="D634" s="4" t="s">
        <v>6</v>
      </c>
      <c r="E634" s="3">
        <f ca="1">Input!R639</f>
        <v>355</v>
      </c>
      <c r="F634" s="3"/>
      <c r="G634" s="3">
        <f t="shared" ca="1" si="277"/>
        <v>355</v>
      </c>
      <c r="H634" s="3">
        <f t="shared" ca="1" si="279"/>
        <v>355</v>
      </c>
      <c r="I634" s="27">
        <f t="shared" ca="1" si="278"/>
        <v>355</v>
      </c>
      <c r="J634">
        <f t="shared" ref="J634:J636" ca="1" si="303">IF(G634&gt;33500,"",1)</f>
        <v>1</v>
      </c>
    </row>
    <row r="635" spans="1:11" x14ac:dyDescent="0.3">
      <c r="A635">
        <v>1992</v>
      </c>
      <c r="B635" t="str">
        <f t="shared" si="276"/>
        <v>199210Fall</v>
      </c>
      <c r="C635" s="4">
        <v>10</v>
      </c>
      <c r="D635" s="4" t="s">
        <v>6</v>
      </c>
      <c r="E635" s="3">
        <f ca="1">Input!R640</f>
        <v>319</v>
      </c>
      <c r="F635" s="3"/>
      <c r="G635" s="3">
        <f t="shared" ca="1" si="277"/>
        <v>319</v>
      </c>
      <c r="H635" s="3">
        <f t="shared" ca="1" si="279"/>
        <v>674</v>
      </c>
      <c r="I635" s="27">
        <f t="shared" ca="1" si="278"/>
        <v>319</v>
      </c>
      <c r="J635">
        <f t="shared" ca="1" si="303"/>
        <v>1</v>
      </c>
    </row>
    <row r="636" spans="1:11" x14ac:dyDescent="0.3">
      <c r="A636">
        <v>1992</v>
      </c>
      <c r="B636" t="str">
        <f t="shared" si="276"/>
        <v>199211Fall</v>
      </c>
      <c r="C636" s="4">
        <v>11</v>
      </c>
      <c r="D636" s="4" t="s">
        <v>6</v>
      </c>
      <c r="E636" s="3">
        <f ca="1">Input!R641</f>
        <v>5638</v>
      </c>
      <c r="F636" s="3"/>
      <c r="G636" s="3">
        <f t="shared" ca="1" si="277"/>
        <v>5638</v>
      </c>
      <c r="H636" s="3">
        <f t="shared" ca="1" si="279"/>
        <v>6312</v>
      </c>
      <c r="I636" s="27">
        <f t="shared" ca="1" si="278"/>
        <v>319</v>
      </c>
      <c r="J636">
        <f t="shared" ca="1" si="303"/>
        <v>1</v>
      </c>
    </row>
    <row r="637" spans="1:11" x14ac:dyDescent="0.3">
      <c r="A637">
        <v>1992</v>
      </c>
      <c r="B637" t="str">
        <f t="shared" si="276"/>
        <v>199212Win</v>
      </c>
      <c r="C637" s="4">
        <v>12</v>
      </c>
      <c r="D637" s="4" t="s">
        <v>16</v>
      </c>
      <c r="E637" s="3">
        <f ca="1">Input!R642</f>
        <v>502262</v>
      </c>
      <c r="F637" s="3"/>
      <c r="G637" s="3">
        <f t="shared" ca="1" si="277"/>
        <v>502262</v>
      </c>
      <c r="H637" s="3">
        <f t="shared" ca="1" si="279"/>
        <v>502262</v>
      </c>
      <c r="I637" s="27">
        <f t="shared" ca="1" si="278"/>
        <v>502262</v>
      </c>
      <c r="J637" t="str">
        <f t="shared" ref="J637:J639" ca="1" si="304">IF(G637&gt;43500,"",1)</f>
        <v/>
      </c>
    </row>
    <row r="638" spans="1:11" x14ac:dyDescent="0.3">
      <c r="A638">
        <v>1993</v>
      </c>
      <c r="B638" t="str">
        <f t="shared" si="276"/>
        <v>19931Win</v>
      </c>
      <c r="C638" s="4">
        <v>1</v>
      </c>
      <c r="D638" s="4" t="s">
        <v>16</v>
      </c>
      <c r="E638" s="3">
        <f ca="1">Input!R643</f>
        <v>913942</v>
      </c>
      <c r="F638" s="3"/>
      <c r="G638" s="3">
        <f t="shared" ca="1" si="277"/>
        <v>913942</v>
      </c>
      <c r="H638" s="3">
        <f t="shared" ca="1" si="279"/>
        <v>1416204</v>
      </c>
      <c r="I638" s="27">
        <f t="shared" ca="1" si="278"/>
        <v>502262</v>
      </c>
      <c r="J638" t="str">
        <f t="shared" ca="1" si="304"/>
        <v/>
      </c>
    </row>
    <row r="639" spans="1:11" x14ac:dyDescent="0.3">
      <c r="A639">
        <v>1993</v>
      </c>
      <c r="B639" t="str">
        <f t="shared" si="276"/>
        <v>19932Win</v>
      </c>
      <c r="C639" s="4">
        <v>2</v>
      </c>
      <c r="D639" s="4" t="s">
        <v>16</v>
      </c>
      <c r="E639" s="3">
        <f ca="1">Input!R644</f>
        <v>683395</v>
      </c>
      <c r="F639" s="3"/>
      <c r="G639" s="3">
        <f t="shared" ca="1" si="277"/>
        <v>683395</v>
      </c>
      <c r="H639" s="3">
        <f t="shared" ca="1" si="279"/>
        <v>2099599</v>
      </c>
      <c r="I639" s="27">
        <f t="shared" ca="1" si="278"/>
        <v>502262</v>
      </c>
      <c r="J639" t="str">
        <f t="shared" ca="1" si="304"/>
        <v/>
      </c>
    </row>
    <row r="640" spans="1:11" x14ac:dyDescent="0.3">
      <c r="A640">
        <v>1993</v>
      </c>
      <c r="B640" t="str">
        <f t="shared" si="276"/>
        <v>19933Spr</v>
      </c>
      <c r="C640" s="4">
        <v>3</v>
      </c>
      <c r="D640" s="4" t="s">
        <v>17</v>
      </c>
      <c r="E640" s="3">
        <f ca="1">Input!R645</f>
        <v>1268594</v>
      </c>
      <c r="F640" s="3"/>
      <c r="G640" s="3">
        <f t="shared" ca="1" si="277"/>
        <v>1268594</v>
      </c>
      <c r="H640" s="3">
        <f t="shared" ca="1" si="279"/>
        <v>1268594</v>
      </c>
      <c r="I640" s="27">
        <f t="shared" ca="1" si="278"/>
        <v>1268594</v>
      </c>
      <c r="J640" t="str">
        <f t="shared" ref="J640:J642" ca="1" si="305">IF(G640&gt;82000,"",1)</f>
        <v/>
      </c>
      <c r="K640" t="str">
        <f t="shared" ref="K640:K642" ca="1" si="306">IF($G640&gt;116000,"",1)</f>
        <v/>
      </c>
    </row>
    <row r="641" spans="1:11" x14ac:dyDescent="0.3">
      <c r="A641">
        <v>1993</v>
      </c>
      <c r="B641" t="str">
        <f t="shared" si="276"/>
        <v>19934Spr</v>
      </c>
      <c r="C641" s="4">
        <v>4</v>
      </c>
      <c r="D641" s="4" t="s">
        <v>17</v>
      </c>
      <c r="E641" s="3">
        <f ca="1">Input!R646</f>
        <v>909780</v>
      </c>
      <c r="F641" s="3"/>
      <c r="G641" s="3">
        <f t="shared" ca="1" si="277"/>
        <v>909780</v>
      </c>
      <c r="H641" s="3">
        <f t="shared" ca="1" si="279"/>
        <v>2178374</v>
      </c>
      <c r="I641" s="27">
        <f t="shared" ca="1" si="278"/>
        <v>909780</v>
      </c>
      <c r="J641" t="str">
        <f t="shared" ca="1" si="305"/>
        <v/>
      </c>
      <c r="K641" t="str">
        <f t="shared" ca="1" si="306"/>
        <v/>
      </c>
    </row>
    <row r="642" spans="1:11" x14ac:dyDescent="0.3">
      <c r="A642">
        <v>1993</v>
      </c>
      <c r="B642" t="str">
        <f t="shared" si="276"/>
        <v>19935Spr</v>
      </c>
      <c r="C642" s="4">
        <v>5</v>
      </c>
      <c r="D642" s="4" t="s">
        <v>17</v>
      </c>
      <c r="E642" s="3">
        <f ca="1">Input!R647</f>
        <v>656762</v>
      </c>
      <c r="F642" s="3"/>
      <c r="G642" s="3">
        <f t="shared" ca="1" si="277"/>
        <v>656762</v>
      </c>
      <c r="H642" s="3">
        <f t="shared" ca="1" si="279"/>
        <v>2835136</v>
      </c>
      <c r="I642" s="27">
        <f t="shared" ca="1" si="278"/>
        <v>656762</v>
      </c>
      <c r="J642" t="str">
        <f t="shared" ca="1" si="305"/>
        <v/>
      </c>
      <c r="K642" t="str">
        <f t="shared" ca="1" si="306"/>
        <v/>
      </c>
    </row>
    <row r="643" spans="1:11" x14ac:dyDescent="0.3">
      <c r="A643">
        <v>1993</v>
      </c>
      <c r="B643" t="str">
        <f t="shared" ref="B643:B685" si="307">CONCATENATE(A643,C643,D643)</f>
        <v>19936Sum</v>
      </c>
      <c r="C643" s="4">
        <v>6</v>
      </c>
      <c r="D643" s="4" t="s">
        <v>18</v>
      </c>
      <c r="E643" s="3">
        <f ca="1">Input!R648</f>
        <v>968917</v>
      </c>
      <c r="F643" s="3"/>
      <c r="G643" s="3">
        <f t="shared" ref="G643:G685" ca="1" si="308">E643</f>
        <v>968917</v>
      </c>
      <c r="H643" s="3">
        <f t="shared" ca="1" si="279"/>
        <v>968917</v>
      </c>
      <c r="I643" s="27">
        <f t="shared" ref="I643:I685" ca="1" si="309">IF(D643=D642,MIN(I642,G643),G643)</f>
        <v>968917</v>
      </c>
      <c r="J643" t="str">
        <f t="shared" ref="J643:J645" ca="1" si="310">IF(G643&gt;35000,"",1)</f>
        <v/>
      </c>
    </row>
    <row r="644" spans="1:11" x14ac:dyDescent="0.3">
      <c r="A644">
        <v>1993</v>
      </c>
      <c r="B644" t="str">
        <f t="shared" si="307"/>
        <v>19937Sum</v>
      </c>
      <c r="C644" s="4">
        <v>7</v>
      </c>
      <c r="D644" s="4" t="s">
        <v>18</v>
      </c>
      <c r="E644" s="3">
        <f ca="1">Input!R649</f>
        <v>5498</v>
      </c>
      <c r="F644" s="3"/>
      <c r="G644" s="3">
        <f t="shared" ca="1" si="308"/>
        <v>5498</v>
      </c>
      <c r="H644" s="3">
        <f t="shared" ref="H644:H685" ca="1" si="311">IF(D644=D643,G644+H643,G644)</f>
        <v>974415</v>
      </c>
      <c r="I644" s="27">
        <f t="shared" ca="1" si="309"/>
        <v>5498</v>
      </c>
      <c r="J644">
        <f t="shared" ca="1" si="310"/>
        <v>1</v>
      </c>
    </row>
    <row r="645" spans="1:11" x14ac:dyDescent="0.3">
      <c r="A645">
        <v>1993</v>
      </c>
      <c r="B645" t="str">
        <f t="shared" si="307"/>
        <v>19938Sum</v>
      </c>
      <c r="C645" s="4">
        <v>8</v>
      </c>
      <c r="D645" s="4" t="s">
        <v>18</v>
      </c>
      <c r="E645" s="3">
        <f ca="1">Input!R650</f>
        <v>545</v>
      </c>
      <c r="F645" s="3"/>
      <c r="G645" s="3">
        <f t="shared" ca="1" si="308"/>
        <v>545</v>
      </c>
      <c r="H645" s="3">
        <f t="shared" ca="1" si="311"/>
        <v>974960</v>
      </c>
      <c r="I645" s="27">
        <f t="shared" ca="1" si="309"/>
        <v>545</v>
      </c>
      <c r="J645">
        <f t="shared" ca="1" si="310"/>
        <v>1</v>
      </c>
    </row>
    <row r="646" spans="1:11" x14ac:dyDescent="0.3">
      <c r="A646">
        <v>1993</v>
      </c>
      <c r="B646" t="str">
        <f t="shared" si="307"/>
        <v>19939Fall</v>
      </c>
      <c r="C646" s="4">
        <v>9</v>
      </c>
      <c r="D646" s="4" t="s">
        <v>6</v>
      </c>
      <c r="E646" s="3">
        <f ca="1">Input!R651</f>
        <v>346</v>
      </c>
      <c r="F646" s="3"/>
      <c r="G646" s="3">
        <f t="shared" ca="1" si="308"/>
        <v>346</v>
      </c>
      <c r="H646" s="3">
        <f t="shared" ca="1" si="311"/>
        <v>346</v>
      </c>
      <c r="I646" s="27">
        <f t="shared" ca="1" si="309"/>
        <v>346</v>
      </c>
      <c r="J646">
        <f t="shared" ref="J646:J648" ca="1" si="312">IF(G646&gt;33500,"",1)</f>
        <v>1</v>
      </c>
    </row>
    <row r="647" spans="1:11" x14ac:dyDescent="0.3">
      <c r="A647">
        <v>1993</v>
      </c>
      <c r="B647" t="str">
        <f t="shared" si="307"/>
        <v>199310Fall</v>
      </c>
      <c r="C647" s="4">
        <v>10</v>
      </c>
      <c r="D647" s="4" t="s">
        <v>6</v>
      </c>
      <c r="E647" s="3">
        <f ca="1">Input!R652</f>
        <v>22043</v>
      </c>
      <c r="F647" s="3"/>
      <c r="G647" s="3">
        <f t="shared" ca="1" si="308"/>
        <v>22043</v>
      </c>
      <c r="H647" s="3">
        <f t="shared" ca="1" si="311"/>
        <v>22389</v>
      </c>
      <c r="I647" s="27">
        <f t="shared" ca="1" si="309"/>
        <v>346</v>
      </c>
      <c r="J647">
        <f t="shared" ca="1" si="312"/>
        <v>1</v>
      </c>
    </row>
    <row r="648" spans="1:11" x14ac:dyDescent="0.3">
      <c r="A648">
        <v>1993</v>
      </c>
      <c r="B648" t="str">
        <f t="shared" si="307"/>
        <v>199311Fall</v>
      </c>
      <c r="C648" s="4">
        <v>11</v>
      </c>
      <c r="D648" s="4" t="s">
        <v>6</v>
      </c>
      <c r="E648" s="3">
        <f ca="1">Input!R653</f>
        <v>191315</v>
      </c>
      <c r="F648" s="3"/>
      <c r="G648" s="3">
        <f t="shared" ca="1" si="308"/>
        <v>191315</v>
      </c>
      <c r="H648" s="3">
        <f t="shared" ca="1" si="311"/>
        <v>213704</v>
      </c>
      <c r="I648" s="27">
        <f t="shared" ca="1" si="309"/>
        <v>346</v>
      </c>
      <c r="J648" t="str">
        <f t="shared" ca="1" si="312"/>
        <v/>
      </c>
    </row>
    <row r="649" spans="1:11" x14ac:dyDescent="0.3">
      <c r="A649">
        <v>1993</v>
      </c>
      <c r="B649" t="str">
        <f t="shared" si="307"/>
        <v>199312Win</v>
      </c>
      <c r="C649" s="4">
        <v>12</v>
      </c>
      <c r="D649" s="4" t="s">
        <v>16</v>
      </c>
      <c r="E649" s="3">
        <f ca="1">Input!R654</f>
        <v>248955</v>
      </c>
      <c r="F649" s="3"/>
      <c r="G649" s="3">
        <f t="shared" ca="1" si="308"/>
        <v>248955</v>
      </c>
      <c r="H649" s="3">
        <f t="shared" ca="1" si="311"/>
        <v>248955</v>
      </c>
      <c r="I649" s="27">
        <f t="shared" ca="1" si="309"/>
        <v>248955</v>
      </c>
      <c r="J649" t="str">
        <f t="shared" ref="J649:J651" ca="1" si="313">IF(G649&gt;43500,"",1)</f>
        <v/>
      </c>
    </row>
    <row r="650" spans="1:11" x14ac:dyDescent="0.3">
      <c r="A650">
        <v>1994</v>
      </c>
      <c r="B650" t="str">
        <f t="shared" si="307"/>
        <v>19941Win</v>
      </c>
      <c r="C650" s="4">
        <v>1</v>
      </c>
      <c r="D650" s="4" t="s">
        <v>16</v>
      </c>
      <c r="E650" s="3">
        <f ca="1">Input!R655</f>
        <v>124439</v>
      </c>
      <c r="F650" s="3"/>
      <c r="G650" s="3">
        <f t="shared" ca="1" si="308"/>
        <v>124439</v>
      </c>
      <c r="H650" s="3">
        <f t="shared" ca="1" si="311"/>
        <v>373394</v>
      </c>
      <c r="I650" s="27">
        <f t="shared" ca="1" si="309"/>
        <v>124439</v>
      </c>
      <c r="J650" t="str">
        <f t="shared" ca="1" si="313"/>
        <v/>
      </c>
    </row>
    <row r="651" spans="1:11" x14ac:dyDescent="0.3">
      <c r="A651">
        <v>1994</v>
      </c>
      <c r="B651" t="str">
        <f t="shared" si="307"/>
        <v>19942Win</v>
      </c>
      <c r="C651" s="4">
        <v>2</v>
      </c>
      <c r="D651" s="4" t="s">
        <v>16</v>
      </c>
      <c r="E651" s="3">
        <f ca="1">Input!R656</f>
        <v>652195</v>
      </c>
      <c r="F651" s="3"/>
      <c r="G651" s="3">
        <f t="shared" ca="1" si="308"/>
        <v>652195</v>
      </c>
      <c r="H651" s="3">
        <f t="shared" ca="1" si="311"/>
        <v>1025589</v>
      </c>
      <c r="I651" s="27">
        <f t="shared" ca="1" si="309"/>
        <v>124439</v>
      </c>
      <c r="J651" t="str">
        <f t="shared" ca="1" si="313"/>
        <v/>
      </c>
    </row>
    <row r="652" spans="1:11" x14ac:dyDescent="0.3">
      <c r="A652">
        <v>1994</v>
      </c>
      <c r="B652" t="str">
        <f t="shared" si="307"/>
        <v>19943Spr</v>
      </c>
      <c r="C652" s="4">
        <v>3</v>
      </c>
      <c r="D652" s="4" t="s">
        <v>17</v>
      </c>
      <c r="E652" s="3">
        <f ca="1">Input!R657</f>
        <v>852649</v>
      </c>
      <c r="F652" s="3"/>
      <c r="G652" s="3">
        <f t="shared" ca="1" si="308"/>
        <v>852649</v>
      </c>
      <c r="H652" s="3">
        <f t="shared" ca="1" si="311"/>
        <v>852649</v>
      </c>
      <c r="I652" s="27">
        <f t="shared" ca="1" si="309"/>
        <v>852649</v>
      </c>
      <c r="J652" t="str">
        <f t="shared" ref="J652:J654" ca="1" si="314">IF(G652&gt;82000,"",1)</f>
        <v/>
      </c>
      <c r="K652" t="str">
        <f t="shared" ref="K652:K654" ca="1" si="315">IF($G652&gt;116000,"",1)</f>
        <v/>
      </c>
    </row>
    <row r="653" spans="1:11" x14ac:dyDescent="0.3">
      <c r="A653">
        <v>1994</v>
      </c>
      <c r="B653" t="str">
        <f t="shared" si="307"/>
        <v>19944Spr</v>
      </c>
      <c r="C653" s="4">
        <v>4</v>
      </c>
      <c r="D653" s="4" t="s">
        <v>17</v>
      </c>
      <c r="E653" s="3">
        <f ca="1">Input!R658</f>
        <v>211830</v>
      </c>
      <c r="F653" s="3"/>
      <c r="G653" s="3">
        <f t="shared" ca="1" si="308"/>
        <v>211830</v>
      </c>
      <c r="H653" s="3">
        <f t="shared" ca="1" si="311"/>
        <v>1064479</v>
      </c>
      <c r="I653" s="27">
        <f t="shared" ca="1" si="309"/>
        <v>211830</v>
      </c>
      <c r="J653" t="str">
        <f t="shared" ca="1" si="314"/>
        <v/>
      </c>
      <c r="K653" t="str">
        <f t="shared" ca="1" si="315"/>
        <v/>
      </c>
    </row>
    <row r="654" spans="1:11" x14ac:dyDescent="0.3">
      <c r="A654">
        <v>1994</v>
      </c>
      <c r="B654" t="str">
        <f t="shared" si="307"/>
        <v>19945Spr</v>
      </c>
      <c r="C654" s="4">
        <v>5</v>
      </c>
      <c r="D654" s="4" t="s">
        <v>17</v>
      </c>
      <c r="E654" s="3">
        <f ca="1">Input!R659</f>
        <v>996776</v>
      </c>
      <c r="F654" s="3"/>
      <c r="G654" s="3">
        <f t="shared" ca="1" si="308"/>
        <v>996776</v>
      </c>
      <c r="H654" s="3">
        <f t="shared" ca="1" si="311"/>
        <v>2061255</v>
      </c>
      <c r="I654" s="27">
        <f t="shared" ca="1" si="309"/>
        <v>211830</v>
      </c>
      <c r="J654" t="str">
        <f t="shared" ca="1" si="314"/>
        <v/>
      </c>
      <c r="K654" t="str">
        <f t="shared" ca="1" si="315"/>
        <v/>
      </c>
    </row>
    <row r="655" spans="1:11" x14ac:dyDescent="0.3">
      <c r="A655">
        <v>1994</v>
      </c>
      <c r="B655" t="str">
        <f t="shared" si="307"/>
        <v>19946Sum</v>
      </c>
      <c r="C655" s="4">
        <v>6</v>
      </c>
      <c r="D655" s="4" t="s">
        <v>18</v>
      </c>
      <c r="E655" s="3">
        <f ca="1">Input!R660</f>
        <v>219838</v>
      </c>
      <c r="F655" s="3"/>
      <c r="G655" s="3">
        <f t="shared" ca="1" si="308"/>
        <v>219838</v>
      </c>
      <c r="H655" s="3">
        <f t="shared" ca="1" si="311"/>
        <v>219838</v>
      </c>
      <c r="I655" s="27">
        <f t="shared" ca="1" si="309"/>
        <v>219838</v>
      </c>
      <c r="J655" t="str">
        <f t="shared" ref="J655:J657" ca="1" si="316">IF(G655&gt;35000,"",1)</f>
        <v/>
      </c>
    </row>
    <row r="656" spans="1:11" x14ac:dyDescent="0.3">
      <c r="A656">
        <v>1994</v>
      </c>
      <c r="B656" t="str">
        <f t="shared" si="307"/>
        <v>19947Sum</v>
      </c>
      <c r="C656" s="4">
        <v>7</v>
      </c>
      <c r="D656" s="4" t="s">
        <v>18</v>
      </c>
      <c r="E656" s="3">
        <f ca="1">Input!R661</f>
        <v>16355</v>
      </c>
      <c r="F656" s="3"/>
      <c r="G656" s="3">
        <f t="shared" ca="1" si="308"/>
        <v>16355</v>
      </c>
      <c r="H656" s="3">
        <f t="shared" ca="1" si="311"/>
        <v>236193</v>
      </c>
      <c r="I656" s="27">
        <f t="shared" ca="1" si="309"/>
        <v>16355</v>
      </c>
      <c r="J656">
        <f t="shared" ca="1" si="316"/>
        <v>1</v>
      </c>
    </row>
    <row r="657" spans="1:11" x14ac:dyDescent="0.3">
      <c r="A657">
        <v>1994</v>
      </c>
      <c r="B657" t="str">
        <f t="shared" si="307"/>
        <v>19948Sum</v>
      </c>
      <c r="C657" s="4">
        <v>8</v>
      </c>
      <c r="D657" s="4" t="s">
        <v>18</v>
      </c>
      <c r="E657" s="3">
        <f ca="1">Input!R662</f>
        <v>697</v>
      </c>
      <c r="F657" s="3"/>
      <c r="G657" s="3">
        <f t="shared" ca="1" si="308"/>
        <v>697</v>
      </c>
      <c r="H657" s="3">
        <f t="shared" ca="1" si="311"/>
        <v>236890</v>
      </c>
      <c r="I657" s="27">
        <f t="shared" ca="1" si="309"/>
        <v>697</v>
      </c>
      <c r="J657">
        <f t="shared" ca="1" si="316"/>
        <v>1</v>
      </c>
    </row>
    <row r="658" spans="1:11" x14ac:dyDescent="0.3">
      <c r="A658">
        <v>1994</v>
      </c>
      <c r="B658" t="str">
        <f t="shared" si="307"/>
        <v>19949Fall</v>
      </c>
      <c r="C658" s="4">
        <v>9</v>
      </c>
      <c r="D658" s="4" t="s">
        <v>6</v>
      </c>
      <c r="E658" s="3">
        <f ca="1">Input!R663</f>
        <v>10481</v>
      </c>
      <c r="F658" s="3"/>
      <c r="G658" s="3">
        <f t="shared" ca="1" si="308"/>
        <v>10481</v>
      </c>
      <c r="H658" s="3">
        <f t="shared" ca="1" si="311"/>
        <v>10481</v>
      </c>
      <c r="I658" s="27">
        <f t="shared" ca="1" si="309"/>
        <v>10481</v>
      </c>
      <c r="J658">
        <f t="shared" ref="J658:J660" ca="1" si="317">IF(G658&gt;33500,"",1)</f>
        <v>1</v>
      </c>
    </row>
    <row r="659" spans="1:11" x14ac:dyDescent="0.3">
      <c r="A659">
        <v>1994</v>
      </c>
      <c r="B659" t="str">
        <f t="shared" si="307"/>
        <v>199410Fall</v>
      </c>
      <c r="C659" s="4">
        <v>10</v>
      </c>
      <c r="D659" s="4" t="s">
        <v>6</v>
      </c>
      <c r="E659" s="3">
        <f ca="1">Input!R664</f>
        <v>1458092</v>
      </c>
      <c r="F659" s="3"/>
      <c r="G659" s="3">
        <f t="shared" ca="1" si="308"/>
        <v>1458092</v>
      </c>
      <c r="H659" s="3">
        <f t="shared" ca="1" si="311"/>
        <v>1468573</v>
      </c>
      <c r="I659" s="27">
        <f t="shared" ca="1" si="309"/>
        <v>10481</v>
      </c>
      <c r="J659" t="str">
        <f t="shared" ca="1" si="317"/>
        <v/>
      </c>
    </row>
    <row r="660" spans="1:11" x14ac:dyDescent="0.3">
      <c r="A660">
        <v>1994</v>
      </c>
      <c r="B660" t="str">
        <f t="shared" si="307"/>
        <v>199411Fall</v>
      </c>
      <c r="C660" s="4">
        <v>11</v>
      </c>
      <c r="D660" s="4" t="s">
        <v>6</v>
      </c>
      <c r="E660" s="3">
        <f ca="1">Input!R665</f>
        <v>897966</v>
      </c>
      <c r="F660" s="3"/>
      <c r="G660" s="3">
        <f t="shared" ca="1" si="308"/>
        <v>897966</v>
      </c>
      <c r="H660" s="3">
        <f t="shared" ca="1" si="311"/>
        <v>2366539</v>
      </c>
      <c r="I660" s="27">
        <f t="shared" ca="1" si="309"/>
        <v>10481</v>
      </c>
      <c r="J660" t="str">
        <f t="shared" ca="1" si="317"/>
        <v/>
      </c>
    </row>
    <row r="661" spans="1:11" x14ac:dyDescent="0.3">
      <c r="A661">
        <v>1994</v>
      </c>
      <c r="B661" t="str">
        <f t="shared" si="307"/>
        <v>199412Win</v>
      </c>
      <c r="C661" s="4">
        <v>12</v>
      </c>
      <c r="D661" s="4" t="s">
        <v>16</v>
      </c>
      <c r="E661" s="3">
        <f ca="1">Input!R666</f>
        <v>1784926</v>
      </c>
      <c r="F661" s="3"/>
      <c r="G661" s="3">
        <f t="shared" ca="1" si="308"/>
        <v>1784926</v>
      </c>
      <c r="H661" s="3">
        <f t="shared" ca="1" si="311"/>
        <v>1784926</v>
      </c>
      <c r="I661" s="27">
        <f t="shared" ca="1" si="309"/>
        <v>1784926</v>
      </c>
      <c r="J661" t="str">
        <f t="shared" ref="J661:J663" ca="1" si="318">IF(G661&gt;43500,"",1)</f>
        <v/>
      </c>
    </row>
    <row r="662" spans="1:11" x14ac:dyDescent="0.3">
      <c r="A662">
        <v>1995</v>
      </c>
      <c r="B662" t="str">
        <f t="shared" si="307"/>
        <v>19951Win</v>
      </c>
      <c r="C662" s="4">
        <v>1</v>
      </c>
      <c r="D662" s="4" t="s">
        <v>16</v>
      </c>
      <c r="E662" s="3">
        <f ca="1">Input!R667</f>
        <v>1663342</v>
      </c>
      <c r="F662" s="3"/>
      <c r="G662" s="3">
        <f t="shared" ca="1" si="308"/>
        <v>1663342</v>
      </c>
      <c r="H662" s="3">
        <f t="shared" ca="1" si="311"/>
        <v>3448268</v>
      </c>
      <c r="I662" s="27">
        <f t="shared" ca="1" si="309"/>
        <v>1663342</v>
      </c>
      <c r="J662" t="str">
        <f t="shared" ca="1" si="318"/>
        <v/>
      </c>
    </row>
    <row r="663" spans="1:11" x14ac:dyDescent="0.3">
      <c r="A663">
        <v>1995</v>
      </c>
      <c r="B663" t="str">
        <f t="shared" si="307"/>
        <v>19952Win</v>
      </c>
      <c r="C663" s="4">
        <v>2</v>
      </c>
      <c r="D663" s="4" t="s">
        <v>16</v>
      </c>
      <c r="E663" s="3">
        <f ca="1">Input!R668</f>
        <v>277660</v>
      </c>
      <c r="F663" s="3"/>
      <c r="G663" s="3">
        <f t="shared" ca="1" si="308"/>
        <v>277660</v>
      </c>
      <c r="H663" s="3">
        <f t="shared" ca="1" si="311"/>
        <v>3725928</v>
      </c>
      <c r="I663" s="27">
        <f t="shared" ca="1" si="309"/>
        <v>277660</v>
      </c>
      <c r="J663" t="str">
        <f t="shared" ca="1" si="318"/>
        <v/>
      </c>
    </row>
    <row r="664" spans="1:11" x14ac:dyDescent="0.3">
      <c r="A664">
        <v>1995</v>
      </c>
      <c r="B664" t="str">
        <f t="shared" si="307"/>
        <v>19953Spr</v>
      </c>
      <c r="C664" s="4">
        <v>3</v>
      </c>
      <c r="D664" s="4" t="s">
        <v>17</v>
      </c>
      <c r="E664" s="3">
        <f ca="1">Input!R669</f>
        <v>1357733</v>
      </c>
      <c r="F664" s="3"/>
      <c r="G664" s="3">
        <f t="shared" ca="1" si="308"/>
        <v>1357733</v>
      </c>
      <c r="H664" s="3">
        <f t="shared" ca="1" si="311"/>
        <v>1357733</v>
      </c>
      <c r="I664" s="27">
        <f t="shared" ca="1" si="309"/>
        <v>1357733</v>
      </c>
      <c r="J664" t="str">
        <f t="shared" ref="J664:J666" ca="1" si="319">IF(G664&gt;82000,"",1)</f>
        <v/>
      </c>
      <c r="K664" t="str">
        <f t="shared" ref="K664:K666" ca="1" si="320">IF($G664&gt;116000,"",1)</f>
        <v/>
      </c>
    </row>
    <row r="665" spans="1:11" x14ac:dyDescent="0.3">
      <c r="A665">
        <v>1995</v>
      </c>
      <c r="B665" t="str">
        <f t="shared" si="307"/>
        <v>19954Spr</v>
      </c>
      <c r="C665" s="4">
        <v>4</v>
      </c>
      <c r="D665" s="4" t="s">
        <v>17</v>
      </c>
      <c r="E665" s="3">
        <f ca="1">Input!R670</f>
        <v>1108317</v>
      </c>
      <c r="F665" s="3"/>
      <c r="G665" s="3">
        <f t="shared" ca="1" si="308"/>
        <v>1108317</v>
      </c>
      <c r="H665" s="3">
        <f t="shared" ca="1" si="311"/>
        <v>2466050</v>
      </c>
      <c r="I665" s="27">
        <f t="shared" ca="1" si="309"/>
        <v>1108317</v>
      </c>
      <c r="J665" t="str">
        <f t="shared" ca="1" si="319"/>
        <v/>
      </c>
      <c r="K665" t="str">
        <f t="shared" ca="1" si="320"/>
        <v/>
      </c>
    </row>
    <row r="666" spans="1:11" x14ac:dyDescent="0.3">
      <c r="A666">
        <v>1995</v>
      </c>
      <c r="B666" t="str">
        <f t="shared" si="307"/>
        <v>19955Spr</v>
      </c>
      <c r="C666" s="4">
        <v>5</v>
      </c>
      <c r="D666" s="4" t="s">
        <v>17</v>
      </c>
      <c r="E666" s="3">
        <f ca="1">Input!R671</f>
        <v>1542971</v>
      </c>
      <c r="F666" s="3"/>
      <c r="G666" s="3">
        <f t="shared" ca="1" si="308"/>
        <v>1542971</v>
      </c>
      <c r="H666" s="3">
        <f t="shared" ca="1" si="311"/>
        <v>4009021</v>
      </c>
      <c r="I666" s="27">
        <f t="shared" ca="1" si="309"/>
        <v>1108317</v>
      </c>
      <c r="J666" t="str">
        <f t="shared" ca="1" si="319"/>
        <v/>
      </c>
      <c r="K666" t="str">
        <f t="shared" ca="1" si="320"/>
        <v/>
      </c>
    </row>
    <row r="667" spans="1:11" x14ac:dyDescent="0.3">
      <c r="A667">
        <v>1995</v>
      </c>
      <c r="B667" t="str">
        <f t="shared" si="307"/>
        <v>19956Sum</v>
      </c>
      <c r="C667" s="4">
        <v>6</v>
      </c>
      <c r="D667" s="4" t="s">
        <v>18</v>
      </c>
      <c r="E667" s="3">
        <f ca="1">Input!R672</f>
        <v>329238</v>
      </c>
      <c r="F667" s="3"/>
      <c r="G667" s="3">
        <f t="shared" ca="1" si="308"/>
        <v>329238</v>
      </c>
      <c r="H667" s="3">
        <f t="shared" ca="1" si="311"/>
        <v>329238</v>
      </c>
      <c r="I667" s="27">
        <f t="shared" ca="1" si="309"/>
        <v>329238</v>
      </c>
      <c r="J667" t="str">
        <f t="shared" ref="J667:J669" ca="1" si="321">IF(G667&gt;35000,"",1)</f>
        <v/>
      </c>
    </row>
    <row r="668" spans="1:11" x14ac:dyDescent="0.3">
      <c r="A668">
        <v>1995</v>
      </c>
      <c r="B668" t="str">
        <f t="shared" si="307"/>
        <v>19957Sum</v>
      </c>
      <c r="C668" s="4">
        <v>7</v>
      </c>
      <c r="D668" s="4" t="s">
        <v>18</v>
      </c>
      <c r="E668" s="3">
        <f ca="1">Input!R673</f>
        <v>626</v>
      </c>
      <c r="F668" s="3"/>
      <c r="G668" s="3">
        <f t="shared" ca="1" si="308"/>
        <v>626</v>
      </c>
      <c r="H668" s="3">
        <f t="shared" ca="1" si="311"/>
        <v>329864</v>
      </c>
      <c r="I668" s="27">
        <f t="shared" ca="1" si="309"/>
        <v>626</v>
      </c>
      <c r="J668">
        <f t="shared" ca="1" si="321"/>
        <v>1</v>
      </c>
    </row>
    <row r="669" spans="1:11" x14ac:dyDescent="0.3">
      <c r="A669">
        <v>1995</v>
      </c>
      <c r="B669" t="str">
        <f t="shared" si="307"/>
        <v>19958Sum</v>
      </c>
      <c r="C669" s="4">
        <v>8</v>
      </c>
      <c r="D669" s="4" t="s">
        <v>18</v>
      </c>
      <c r="E669" s="3">
        <f ca="1">Input!R674</f>
        <v>1000</v>
      </c>
      <c r="F669" s="3"/>
      <c r="G669" s="3">
        <f t="shared" ca="1" si="308"/>
        <v>1000</v>
      </c>
      <c r="H669" s="3">
        <f t="shared" ca="1" si="311"/>
        <v>330864</v>
      </c>
      <c r="I669" s="27">
        <f t="shared" ca="1" si="309"/>
        <v>626</v>
      </c>
      <c r="J669">
        <f t="shared" ca="1" si="321"/>
        <v>1</v>
      </c>
    </row>
    <row r="670" spans="1:11" x14ac:dyDescent="0.3">
      <c r="A670">
        <v>1995</v>
      </c>
      <c r="B670" t="str">
        <f t="shared" si="307"/>
        <v>19959Fall</v>
      </c>
      <c r="C670" s="4">
        <v>9</v>
      </c>
      <c r="D670" s="4" t="s">
        <v>6</v>
      </c>
      <c r="E670" s="3">
        <f ca="1">Input!R675</f>
        <v>508</v>
      </c>
      <c r="F670" s="3"/>
      <c r="G670" s="3">
        <f t="shared" ca="1" si="308"/>
        <v>508</v>
      </c>
      <c r="H670" s="3">
        <f t="shared" ca="1" si="311"/>
        <v>508</v>
      </c>
      <c r="I670" s="27">
        <f t="shared" ca="1" si="309"/>
        <v>508</v>
      </c>
      <c r="J670">
        <f t="shared" ref="J670:J672" ca="1" si="322">IF(G670&gt;33500,"",1)</f>
        <v>1</v>
      </c>
    </row>
    <row r="671" spans="1:11" x14ac:dyDescent="0.3">
      <c r="A671">
        <v>1995</v>
      </c>
      <c r="B671" t="str">
        <f t="shared" si="307"/>
        <v>199510Fall</v>
      </c>
      <c r="C671" s="4">
        <v>10</v>
      </c>
      <c r="D671" s="4" t="s">
        <v>6</v>
      </c>
      <c r="E671" s="3">
        <f ca="1">Input!R676</f>
        <v>369</v>
      </c>
      <c r="F671" s="3"/>
      <c r="G671" s="3">
        <f t="shared" ca="1" si="308"/>
        <v>369</v>
      </c>
      <c r="H671" s="3">
        <f t="shared" ca="1" si="311"/>
        <v>877</v>
      </c>
      <c r="I671" s="27">
        <f t="shared" ca="1" si="309"/>
        <v>369</v>
      </c>
      <c r="J671">
        <f t="shared" ca="1" si="322"/>
        <v>1</v>
      </c>
    </row>
    <row r="672" spans="1:11" x14ac:dyDescent="0.3">
      <c r="A672">
        <v>1995</v>
      </c>
      <c r="B672" t="str">
        <f t="shared" si="307"/>
        <v>199511Fall</v>
      </c>
      <c r="C672" s="4">
        <v>11</v>
      </c>
      <c r="D672" s="4" t="s">
        <v>6</v>
      </c>
      <c r="E672" s="3">
        <f ca="1">Input!R677</f>
        <v>330</v>
      </c>
      <c r="F672" s="3"/>
      <c r="G672" s="3">
        <f t="shared" ca="1" si="308"/>
        <v>330</v>
      </c>
      <c r="H672" s="3">
        <f t="shared" ca="1" si="311"/>
        <v>1207</v>
      </c>
      <c r="I672" s="27">
        <f t="shared" ca="1" si="309"/>
        <v>330</v>
      </c>
      <c r="J672">
        <f t="shared" ca="1" si="322"/>
        <v>1</v>
      </c>
    </row>
    <row r="673" spans="1:11" x14ac:dyDescent="0.3">
      <c r="A673">
        <v>1995</v>
      </c>
      <c r="B673" t="str">
        <f t="shared" si="307"/>
        <v>199512Win</v>
      </c>
      <c r="C673" s="4">
        <v>12</v>
      </c>
      <c r="D673" s="4" t="s">
        <v>16</v>
      </c>
      <c r="E673" s="3">
        <f ca="1">Input!R678</f>
        <v>10430</v>
      </c>
      <c r="F673" s="3"/>
      <c r="G673" s="3">
        <f t="shared" ca="1" si="308"/>
        <v>10430</v>
      </c>
      <c r="H673" s="3">
        <f t="shared" ca="1" si="311"/>
        <v>10430</v>
      </c>
      <c r="I673" s="27">
        <f t="shared" ca="1" si="309"/>
        <v>10430</v>
      </c>
      <c r="J673">
        <f t="shared" ref="J673:J675" ca="1" si="323">IF(G673&gt;43500,"",1)</f>
        <v>1</v>
      </c>
    </row>
    <row r="674" spans="1:11" x14ac:dyDescent="0.3">
      <c r="A674">
        <v>1996</v>
      </c>
      <c r="B674" t="str">
        <f t="shared" si="307"/>
        <v>19961Win</v>
      </c>
      <c r="C674" s="4">
        <v>1</v>
      </c>
      <c r="D674" s="4" t="s">
        <v>16</v>
      </c>
      <c r="E674" s="3">
        <f ca="1">Input!R679</f>
        <v>979</v>
      </c>
      <c r="F674" s="3"/>
      <c r="G674" s="3">
        <f t="shared" ca="1" si="308"/>
        <v>979</v>
      </c>
      <c r="H674" s="3">
        <f t="shared" ca="1" si="311"/>
        <v>11409</v>
      </c>
      <c r="I674" s="27">
        <f t="shared" ca="1" si="309"/>
        <v>979</v>
      </c>
      <c r="J674">
        <f t="shared" ca="1" si="323"/>
        <v>1</v>
      </c>
    </row>
    <row r="675" spans="1:11" x14ac:dyDescent="0.3">
      <c r="A675">
        <v>1996</v>
      </c>
      <c r="B675" t="str">
        <f t="shared" si="307"/>
        <v>19962Win</v>
      </c>
      <c r="C675" s="4">
        <v>2</v>
      </c>
      <c r="D675" s="4" t="s">
        <v>16</v>
      </c>
      <c r="E675" s="3">
        <f ca="1">Input!R680</f>
        <v>401</v>
      </c>
      <c r="F675" s="3"/>
      <c r="G675" s="3">
        <f t="shared" ca="1" si="308"/>
        <v>401</v>
      </c>
      <c r="H675" s="3">
        <f t="shared" ca="1" si="311"/>
        <v>11810</v>
      </c>
      <c r="I675" s="27">
        <f t="shared" ca="1" si="309"/>
        <v>401</v>
      </c>
      <c r="J675">
        <f t="shared" ca="1" si="323"/>
        <v>1</v>
      </c>
    </row>
    <row r="676" spans="1:11" x14ac:dyDescent="0.3">
      <c r="A676">
        <v>1996</v>
      </c>
      <c r="B676" t="str">
        <f t="shared" si="307"/>
        <v>19963Spr</v>
      </c>
      <c r="C676" s="4">
        <v>3</v>
      </c>
      <c r="D676" s="4" t="s">
        <v>17</v>
      </c>
      <c r="E676" s="3">
        <f ca="1">Input!R681</f>
        <v>347</v>
      </c>
      <c r="F676" s="3"/>
      <c r="G676" s="3">
        <f t="shared" ca="1" si="308"/>
        <v>347</v>
      </c>
      <c r="H676" s="3">
        <f t="shared" ca="1" si="311"/>
        <v>347</v>
      </c>
      <c r="I676" s="27">
        <f t="shared" ca="1" si="309"/>
        <v>347</v>
      </c>
      <c r="J676">
        <f t="shared" ref="J676:J678" ca="1" si="324">IF(G676&gt;82000,"",1)</f>
        <v>1</v>
      </c>
      <c r="K676">
        <f t="shared" ref="K676:K678" ca="1" si="325">IF($G676&gt;116000,"",1)</f>
        <v>1</v>
      </c>
    </row>
    <row r="677" spans="1:11" x14ac:dyDescent="0.3">
      <c r="A677">
        <v>1996</v>
      </c>
      <c r="B677" t="str">
        <f t="shared" si="307"/>
        <v>19964Spr</v>
      </c>
      <c r="C677" s="4">
        <v>4</v>
      </c>
      <c r="D677" s="4" t="s">
        <v>17</v>
      </c>
      <c r="E677" s="3">
        <f ca="1">Input!R682</f>
        <v>556</v>
      </c>
      <c r="F677" s="3"/>
      <c r="G677" s="3">
        <f t="shared" ca="1" si="308"/>
        <v>556</v>
      </c>
      <c r="H677" s="3">
        <f t="shared" ca="1" si="311"/>
        <v>903</v>
      </c>
      <c r="I677" s="27">
        <f t="shared" ca="1" si="309"/>
        <v>347</v>
      </c>
      <c r="J677">
        <f t="shared" ca="1" si="324"/>
        <v>1</v>
      </c>
      <c r="K677">
        <f t="shared" ca="1" si="325"/>
        <v>1</v>
      </c>
    </row>
    <row r="678" spans="1:11" x14ac:dyDescent="0.3">
      <c r="A678">
        <v>1996</v>
      </c>
      <c r="B678" t="str">
        <f t="shared" si="307"/>
        <v>19965Spr</v>
      </c>
      <c r="C678" s="4">
        <v>5</v>
      </c>
      <c r="D678" s="4" t="s">
        <v>17</v>
      </c>
      <c r="E678" s="3">
        <f ca="1">Input!R683</f>
        <v>418</v>
      </c>
      <c r="F678" s="3"/>
      <c r="G678" s="3">
        <f t="shared" ca="1" si="308"/>
        <v>418</v>
      </c>
      <c r="H678" s="3">
        <f t="shared" ca="1" si="311"/>
        <v>1321</v>
      </c>
      <c r="I678" s="27">
        <f t="shared" ca="1" si="309"/>
        <v>347</v>
      </c>
      <c r="J678">
        <f t="shared" ca="1" si="324"/>
        <v>1</v>
      </c>
      <c r="K678">
        <f t="shared" ca="1" si="325"/>
        <v>1</v>
      </c>
    </row>
    <row r="679" spans="1:11" x14ac:dyDescent="0.3">
      <c r="A679">
        <v>1996</v>
      </c>
      <c r="B679" t="str">
        <f t="shared" si="307"/>
        <v>19966Sum</v>
      </c>
      <c r="C679" s="4">
        <v>6</v>
      </c>
      <c r="D679" s="4" t="s">
        <v>18</v>
      </c>
      <c r="E679" s="3">
        <f ca="1">Input!R684</f>
        <v>432</v>
      </c>
      <c r="F679" s="3"/>
      <c r="G679" s="3">
        <f t="shared" ca="1" si="308"/>
        <v>432</v>
      </c>
      <c r="H679" s="3">
        <f t="shared" ca="1" si="311"/>
        <v>432</v>
      </c>
      <c r="I679" s="27">
        <f t="shared" ca="1" si="309"/>
        <v>432</v>
      </c>
      <c r="J679">
        <f t="shared" ref="J679:J681" ca="1" si="326">IF(G679&gt;35000,"",1)</f>
        <v>1</v>
      </c>
    </row>
    <row r="680" spans="1:11" x14ac:dyDescent="0.3">
      <c r="A680">
        <v>1996</v>
      </c>
      <c r="B680" t="str">
        <f t="shared" si="307"/>
        <v>19967Sum</v>
      </c>
      <c r="C680" s="4">
        <v>7</v>
      </c>
      <c r="D680" s="4" t="s">
        <v>18</v>
      </c>
      <c r="E680" s="3">
        <f ca="1">Input!R685</f>
        <v>422</v>
      </c>
      <c r="F680" s="3"/>
      <c r="G680" s="3">
        <f t="shared" ca="1" si="308"/>
        <v>422</v>
      </c>
      <c r="H680" s="3">
        <f t="shared" ca="1" si="311"/>
        <v>854</v>
      </c>
      <c r="I680" s="27">
        <f t="shared" ca="1" si="309"/>
        <v>422</v>
      </c>
      <c r="J680">
        <f t="shared" ca="1" si="326"/>
        <v>1</v>
      </c>
    </row>
    <row r="681" spans="1:11" x14ac:dyDescent="0.3">
      <c r="A681">
        <v>1996</v>
      </c>
      <c r="B681" t="str">
        <f t="shared" si="307"/>
        <v>19968Sum</v>
      </c>
      <c r="C681" s="4">
        <v>8</v>
      </c>
      <c r="D681" s="4" t="s">
        <v>18</v>
      </c>
      <c r="E681" s="3">
        <f ca="1">Input!R686</f>
        <v>682</v>
      </c>
      <c r="F681" s="3"/>
      <c r="G681" s="3">
        <f t="shared" ca="1" si="308"/>
        <v>682</v>
      </c>
      <c r="H681" s="3">
        <f t="shared" ca="1" si="311"/>
        <v>1536</v>
      </c>
      <c r="I681" s="27">
        <f t="shared" ca="1" si="309"/>
        <v>422</v>
      </c>
      <c r="J681">
        <f t="shared" ca="1" si="326"/>
        <v>1</v>
      </c>
    </row>
    <row r="682" spans="1:11" x14ac:dyDescent="0.3">
      <c r="A682">
        <v>1996</v>
      </c>
      <c r="B682" t="str">
        <f t="shared" si="307"/>
        <v>19969Fall</v>
      </c>
      <c r="C682" s="4">
        <v>9</v>
      </c>
      <c r="D682" s="4" t="s">
        <v>6</v>
      </c>
      <c r="E682" s="3">
        <f ca="1">Input!R687</f>
        <v>1066</v>
      </c>
      <c r="F682" s="3"/>
      <c r="G682" s="3">
        <f t="shared" ca="1" si="308"/>
        <v>1066</v>
      </c>
      <c r="H682" s="3">
        <f t="shared" ca="1" si="311"/>
        <v>1066</v>
      </c>
      <c r="I682" s="27">
        <f t="shared" ca="1" si="309"/>
        <v>1066</v>
      </c>
      <c r="J682">
        <f t="shared" ref="J682:J684" ca="1" si="327">IF(G682&gt;33500,"",1)</f>
        <v>1</v>
      </c>
    </row>
    <row r="683" spans="1:11" x14ac:dyDescent="0.3">
      <c r="A683">
        <v>1996</v>
      </c>
      <c r="B683" t="str">
        <f t="shared" si="307"/>
        <v>199610Fall</v>
      </c>
      <c r="C683" s="4">
        <v>10</v>
      </c>
      <c r="D683" s="4" t="s">
        <v>6</v>
      </c>
      <c r="E683" s="3">
        <f ca="1">Input!R688</f>
        <v>368</v>
      </c>
      <c r="F683" s="3"/>
      <c r="G683" s="3">
        <f t="shared" ca="1" si="308"/>
        <v>368</v>
      </c>
      <c r="H683" s="3">
        <f t="shared" ca="1" si="311"/>
        <v>1434</v>
      </c>
      <c r="I683" s="27">
        <f t="shared" ca="1" si="309"/>
        <v>368</v>
      </c>
      <c r="J683">
        <f t="shared" ca="1" si="327"/>
        <v>1</v>
      </c>
    </row>
    <row r="684" spans="1:11" x14ac:dyDescent="0.3">
      <c r="A684">
        <v>1996</v>
      </c>
      <c r="B684" t="str">
        <f t="shared" si="307"/>
        <v>199611Fall</v>
      </c>
      <c r="C684" s="4">
        <v>11</v>
      </c>
      <c r="D684" s="4" t="s">
        <v>6</v>
      </c>
      <c r="E684" s="3">
        <f ca="1">Input!R689</f>
        <v>26223</v>
      </c>
      <c r="F684" s="3"/>
      <c r="G684" s="3">
        <f t="shared" ca="1" si="308"/>
        <v>26223</v>
      </c>
      <c r="H684" s="3">
        <f t="shared" ca="1" si="311"/>
        <v>27657</v>
      </c>
      <c r="I684" s="27">
        <f t="shared" ca="1" si="309"/>
        <v>368</v>
      </c>
      <c r="J684">
        <f t="shared" ca="1" si="327"/>
        <v>1</v>
      </c>
    </row>
    <row r="685" spans="1:11" x14ac:dyDescent="0.3">
      <c r="A685">
        <v>1996</v>
      </c>
      <c r="B685" t="str">
        <f t="shared" si="307"/>
        <v>199612Win</v>
      </c>
      <c r="C685" s="4">
        <v>12</v>
      </c>
      <c r="D685" s="4" t="s">
        <v>16</v>
      </c>
      <c r="E685" s="3">
        <f ca="1">Input!R690</f>
        <v>34278</v>
      </c>
      <c r="F685" s="3"/>
      <c r="G685" s="3">
        <f t="shared" ca="1" si="308"/>
        <v>34278</v>
      </c>
      <c r="H685" s="27">
        <f t="shared" ca="1" si="311"/>
        <v>34278</v>
      </c>
      <c r="I685" s="27">
        <f t="shared" ca="1" si="309"/>
        <v>34278</v>
      </c>
      <c r="J685">
        <f ca="1">IF(G685&gt;43500,"",1)</f>
        <v>1</v>
      </c>
    </row>
    <row r="686" spans="1:11" x14ac:dyDescent="0.3">
      <c r="D686" s="4"/>
    </row>
    <row r="687" spans="1:11" x14ac:dyDescent="0.3">
      <c r="D687" s="4"/>
    </row>
    <row r="688" spans="1:11" x14ac:dyDescent="0.3">
      <c r="D688" s="4"/>
    </row>
    <row r="689" spans="4:4" x14ac:dyDescent="0.3">
      <c r="D689" s="4"/>
    </row>
    <row r="690" spans="4:4" x14ac:dyDescent="0.3">
      <c r="D690" s="4"/>
    </row>
    <row r="691" spans="4:4" x14ac:dyDescent="0.3">
      <c r="D691" s="4"/>
    </row>
    <row r="692" spans="4:4" x14ac:dyDescent="0.3">
      <c r="D692" s="4"/>
    </row>
    <row r="693" spans="4:4" x14ac:dyDescent="0.3">
      <c r="D693" s="4"/>
    </row>
    <row r="694" spans="4:4" x14ac:dyDescent="0.3">
      <c r="D694" s="4"/>
    </row>
    <row r="695" spans="4:4" x14ac:dyDescent="0.3">
      <c r="D695" s="4"/>
    </row>
    <row r="696" spans="4:4" x14ac:dyDescent="0.3">
      <c r="D696" s="4"/>
    </row>
    <row r="697" spans="4:4" x14ac:dyDescent="0.3">
      <c r="D697" s="4"/>
    </row>
    <row r="698" spans="4:4" x14ac:dyDescent="0.3">
      <c r="D698" s="4"/>
    </row>
    <row r="699" spans="4:4" x14ac:dyDescent="0.3">
      <c r="D699" s="4"/>
    </row>
    <row r="700" spans="4:4" x14ac:dyDescent="0.3">
      <c r="D700" s="4"/>
    </row>
    <row r="701" spans="4:4" x14ac:dyDescent="0.3">
      <c r="D701" s="4"/>
    </row>
    <row r="702" spans="4:4" x14ac:dyDescent="0.3">
      <c r="D702" s="4"/>
    </row>
    <row r="703" spans="4:4" x14ac:dyDescent="0.3">
      <c r="D703" s="4"/>
    </row>
    <row r="704" spans="4:4" x14ac:dyDescent="0.3">
      <c r="D704" s="4"/>
    </row>
    <row r="705" spans="4:4" x14ac:dyDescent="0.3">
      <c r="D705" s="4"/>
    </row>
    <row r="706" spans="4:4" x14ac:dyDescent="0.3">
      <c r="D706" s="4"/>
    </row>
    <row r="707" spans="4:4" x14ac:dyDescent="0.3">
      <c r="D707" s="4"/>
    </row>
    <row r="708" spans="4:4" x14ac:dyDescent="0.3">
      <c r="D708" s="4"/>
    </row>
    <row r="709" spans="4:4" x14ac:dyDescent="0.3">
      <c r="D709" s="4"/>
    </row>
    <row r="710" spans="4:4" x14ac:dyDescent="0.3">
      <c r="D710" s="4"/>
    </row>
    <row r="711" spans="4:4" x14ac:dyDescent="0.3">
      <c r="D711" s="4"/>
    </row>
    <row r="712" spans="4:4" x14ac:dyDescent="0.3">
      <c r="D712" s="4"/>
    </row>
    <row r="713" spans="4:4" x14ac:dyDescent="0.3">
      <c r="D713" s="4"/>
    </row>
    <row r="714" spans="4:4" x14ac:dyDescent="0.3">
      <c r="D714" s="4"/>
    </row>
    <row r="715" spans="4:4" x14ac:dyDescent="0.3">
      <c r="D715" s="4"/>
    </row>
    <row r="716" spans="4:4" x14ac:dyDescent="0.3">
      <c r="D716" s="4"/>
    </row>
    <row r="717" spans="4:4" x14ac:dyDescent="0.3">
      <c r="D717" s="4"/>
    </row>
    <row r="718" spans="4:4" x14ac:dyDescent="0.3">
      <c r="D718" s="4"/>
    </row>
    <row r="719" spans="4:4" x14ac:dyDescent="0.3">
      <c r="D719" s="4"/>
    </row>
    <row r="720" spans="4:4" x14ac:dyDescent="0.3">
      <c r="D720" s="4"/>
    </row>
    <row r="721" spans="4:4" x14ac:dyDescent="0.3">
      <c r="D721" s="4"/>
    </row>
    <row r="722" spans="4:4" x14ac:dyDescent="0.3">
      <c r="D722" s="4"/>
    </row>
    <row r="723" spans="4:4" x14ac:dyDescent="0.3">
      <c r="D723" s="4"/>
    </row>
    <row r="724" spans="4:4" x14ac:dyDescent="0.3">
      <c r="D724" s="4"/>
    </row>
    <row r="725" spans="4:4" x14ac:dyDescent="0.3">
      <c r="D725" s="4"/>
    </row>
    <row r="726" spans="4:4" x14ac:dyDescent="0.3">
      <c r="D726" s="4"/>
    </row>
    <row r="727" spans="4:4" x14ac:dyDescent="0.3">
      <c r="D727" s="4"/>
    </row>
    <row r="728" spans="4:4" x14ac:dyDescent="0.3">
      <c r="D728" s="4"/>
    </row>
    <row r="729" spans="4:4" x14ac:dyDescent="0.3">
      <c r="D729" s="4"/>
    </row>
    <row r="730" spans="4:4" x14ac:dyDescent="0.3">
      <c r="D730" s="4"/>
    </row>
    <row r="731" spans="4:4" x14ac:dyDescent="0.3">
      <c r="D731" s="4"/>
    </row>
    <row r="732" spans="4:4" x14ac:dyDescent="0.3">
      <c r="D732" s="4"/>
    </row>
    <row r="733" spans="4:4" x14ac:dyDescent="0.3">
      <c r="D733" s="4"/>
    </row>
    <row r="734" spans="4:4" x14ac:dyDescent="0.3">
      <c r="D734" s="4"/>
    </row>
    <row r="735" spans="4:4" x14ac:dyDescent="0.3">
      <c r="D735" s="4"/>
    </row>
    <row r="736" spans="4:4" x14ac:dyDescent="0.3">
      <c r="D736" s="4"/>
    </row>
    <row r="737" spans="4:4" x14ac:dyDescent="0.3">
      <c r="D737" s="4"/>
    </row>
    <row r="738" spans="4:4" x14ac:dyDescent="0.3">
      <c r="D738" s="4"/>
    </row>
    <row r="739" spans="4:4" x14ac:dyDescent="0.3">
      <c r="D739" s="4"/>
    </row>
    <row r="740" spans="4:4" x14ac:dyDescent="0.3">
      <c r="D740" s="4"/>
    </row>
    <row r="741" spans="4:4" x14ac:dyDescent="0.3">
      <c r="D741" s="4"/>
    </row>
    <row r="742" spans="4:4" x14ac:dyDescent="0.3">
      <c r="D742" s="4"/>
    </row>
    <row r="743" spans="4:4" x14ac:dyDescent="0.3">
      <c r="D743" s="4"/>
    </row>
    <row r="744" spans="4:4" x14ac:dyDescent="0.3">
      <c r="D744" s="4"/>
    </row>
    <row r="745" spans="4:4" x14ac:dyDescent="0.3">
      <c r="D745" s="4"/>
    </row>
    <row r="746" spans="4:4" x14ac:dyDescent="0.3">
      <c r="D746" s="4"/>
    </row>
    <row r="747" spans="4:4" x14ac:dyDescent="0.3">
      <c r="D747" s="4"/>
    </row>
    <row r="748" spans="4:4" x14ac:dyDescent="0.3">
      <c r="D748" s="4"/>
    </row>
    <row r="749" spans="4:4" x14ac:dyDescent="0.3">
      <c r="D749" s="4"/>
    </row>
    <row r="750" spans="4:4" x14ac:dyDescent="0.3">
      <c r="D750" s="4"/>
    </row>
    <row r="751" spans="4:4" x14ac:dyDescent="0.3">
      <c r="D751" s="4"/>
    </row>
    <row r="752" spans="4:4" x14ac:dyDescent="0.3">
      <c r="D752" s="4"/>
    </row>
    <row r="753" spans="4:4" x14ac:dyDescent="0.3">
      <c r="D753" s="4"/>
    </row>
    <row r="754" spans="4:4" x14ac:dyDescent="0.3">
      <c r="D754" s="4"/>
    </row>
    <row r="755" spans="4:4" x14ac:dyDescent="0.3">
      <c r="D755" s="4"/>
    </row>
    <row r="756" spans="4:4" x14ac:dyDescent="0.3">
      <c r="D756" s="4"/>
    </row>
    <row r="757" spans="4:4" x14ac:dyDescent="0.3">
      <c r="D757" s="4"/>
    </row>
    <row r="758" spans="4:4" x14ac:dyDescent="0.3">
      <c r="D758" s="4"/>
    </row>
    <row r="759" spans="4:4" x14ac:dyDescent="0.3">
      <c r="D759" s="4"/>
    </row>
    <row r="760" spans="4:4" x14ac:dyDescent="0.3">
      <c r="D760" s="4"/>
    </row>
    <row r="761" spans="4:4" x14ac:dyDescent="0.3">
      <c r="D761" s="4"/>
    </row>
    <row r="762" spans="4:4" x14ac:dyDescent="0.3">
      <c r="D762" s="4"/>
    </row>
    <row r="763" spans="4:4" x14ac:dyDescent="0.3">
      <c r="D763" s="4"/>
    </row>
    <row r="764" spans="4:4" x14ac:dyDescent="0.3">
      <c r="D764" s="4"/>
    </row>
    <row r="765" spans="4:4" x14ac:dyDescent="0.3">
      <c r="D765" s="4"/>
    </row>
    <row r="766" spans="4:4" x14ac:dyDescent="0.3">
      <c r="D766" s="4"/>
    </row>
    <row r="767" spans="4:4" x14ac:dyDescent="0.3">
      <c r="D767" s="4"/>
    </row>
    <row r="768" spans="4:4" x14ac:dyDescent="0.3">
      <c r="D768" s="4"/>
    </row>
    <row r="769" spans="4:4" x14ac:dyDescent="0.3">
      <c r="D769" s="4"/>
    </row>
    <row r="770" spans="4:4" x14ac:dyDescent="0.3">
      <c r="D770" s="4"/>
    </row>
    <row r="771" spans="4:4" x14ac:dyDescent="0.3">
      <c r="D771" s="4"/>
    </row>
    <row r="772" spans="4:4" x14ac:dyDescent="0.3">
      <c r="D772" s="4"/>
    </row>
    <row r="773" spans="4:4" x14ac:dyDescent="0.3">
      <c r="D773" s="4"/>
    </row>
    <row r="774" spans="4:4" x14ac:dyDescent="0.3">
      <c r="D774" s="4"/>
    </row>
    <row r="775" spans="4:4" x14ac:dyDescent="0.3">
      <c r="D775" s="4"/>
    </row>
    <row r="776" spans="4:4" x14ac:dyDescent="0.3">
      <c r="D776" s="4"/>
    </row>
    <row r="777" spans="4:4" x14ac:dyDescent="0.3">
      <c r="D777" s="4"/>
    </row>
    <row r="778" spans="4:4" x14ac:dyDescent="0.3">
      <c r="D778" s="4"/>
    </row>
    <row r="779" spans="4:4" x14ac:dyDescent="0.3">
      <c r="D779" s="4"/>
    </row>
    <row r="780" spans="4:4" x14ac:dyDescent="0.3">
      <c r="D780" s="4"/>
    </row>
    <row r="781" spans="4:4" x14ac:dyDescent="0.3">
      <c r="D781" s="4"/>
    </row>
    <row r="782" spans="4:4" x14ac:dyDescent="0.3">
      <c r="D782" s="4"/>
    </row>
    <row r="783" spans="4:4" x14ac:dyDescent="0.3">
      <c r="D783" s="4"/>
    </row>
    <row r="784" spans="4:4" x14ac:dyDescent="0.3">
      <c r="D784" s="4"/>
    </row>
    <row r="785" spans="4:4" x14ac:dyDescent="0.3">
      <c r="D785" s="4"/>
    </row>
    <row r="786" spans="4:4" x14ac:dyDescent="0.3">
      <c r="D786" s="4"/>
    </row>
    <row r="787" spans="4:4" x14ac:dyDescent="0.3">
      <c r="D787" s="4"/>
    </row>
    <row r="788" spans="4:4" x14ac:dyDescent="0.3">
      <c r="D788" s="4"/>
    </row>
    <row r="789" spans="4:4" x14ac:dyDescent="0.3">
      <c r="D789" s="4"/>
    </row>
    <row r="790" spans="4:4" x14ac:dyDescent="0.3">
      <c r="D790" s="4"/>
    </row>
    <row r="791" spans="4:4" x14ac:dyDescent="0.3">
      <c r="D791" s="4"/>
    </row>
    <row r="792" spans="4:4" x14ac:dyDescent="0.3">
      <c r="D792" s="4"/>
    </row>
    <row r="793" spans="4:4" x14ac:dyDescent="0.3">
      <c r="D793" s="4"/>
    </row>
    <row r="794" spans="4:4" x14ac:dyDescent="0.3">
      <c r="D794" s="4"/>
    </row>
    <row r="795" spans="4:4" x14ac:dyDescent="0.3">
      <c r="D795" s="4"/>
    </row>
    <row r="796" spans="4:4" x14ac:dyDescent="0.3">
      <c r="D796" s="4"/>
    </row>
    <row r="797" spans="4:4" x14ac:dyDescent="0.3">
      <c r="D797" s="4"/>
    </row>
    <row r="798" spans="4:4" x14ac:dyDescent="0.3">
      <c r="D798" s="4"/>
    </row>
    <row r="799" spans="4:4" x14ac:dyDescent="0.3">
      <c r="D799" s="4"/>
    </row>
    <row r="800" spans="4:4" x14ac:dyDescent="0.3">
      <c r="D800" s="4"/>
    </row>
    <row r="801" spans="4:4" x14ac:dyDescent="0.3">
      <c r="D801" s="4"/>
    </row>
    <row r="802" spans="4:4" x14ac:dyDescent="0.3">
      <c r="D802" s="4"/>
    </row>
    <row r="803" spans="4:4" x14ac:dyDescent="0.3">
      <c r="D803" s="4"/>
    </row>
    <row r="804" spans="4:4" x14ac:dyDescent="0.3">
      <c r="D804" s="4"/>
    </row>
    <row r="805" spans="4:4" x14ac:dyDescent="0.3">
      <c r="D805" s="4"/>
    </row>
    <row r="806" spans="4:4" x14ac:dyDescent="0.3">
      <c r="D806" s="4"/>
    </row>
    <row r="807" spans="4:4" x14ac:dyDescent="0.3">
      <c r="D807" s="4"/>
    </row>
    <row r="808" spans="4:4" x14ac:dyDescent="0.3">
      <c r="D808" s="4"/>
    </row>
    <row r="809" spans="4:4" x14ac:dyDescent="0.3">
      <c r="D809" s="4"/>
    </row>
    <row r="810" spans="4:4" x14ac:dyDescent="0.3">
      <c r="D810" s="4"/>
    </row>
    <row r="811" spans="4:4" x14ac:dyDescent="0.3">
      <c r="D811" s="4"/>
    </row>
    <row r="812" spans="4:4" x14ac:dyDescent="0.3">
      <c r="D812" s="4"/>
    </row>
    <row r="813" spans="4:4" x14ac:dyDescent="0.3">
      <c r="D813" s="4"/>
    </row>
    <row r="814" spans="4:4" x14ac:dyDescent="0.3">
      <c r="D814" s="4"/>
    </row>
    <row r="815" spans="4:4" x14ac:dyDescent="0.3">
      <c r="D815" s="4"/>
    </row>
    <row r="816" spans="4:4" x14ac:dyDescent="0.3">
      <c r="D816" s="4"/>
    </row>
    <row r="817" spans="4:4" x14ac:dyDescent="0.3">
      <c r="D817" s="4"/>
    </row>
    <row r="818" spans="4:4" x14ac:dyDescent="0.3">
      <c r="D818" s="4"/>
    </row>
    <row r="819" spans="4:4" x14ac:dyDescent="0.3">
      <c r="D819" s="4"/>
    </row>
    <row r="820" spans="4:4" x14ac:dyDescent="0.3">
      <c r="D820" s="4"/>
    </row>
    <row r="821" spans="4:4" x14ac:dyDescent="0.3">
      <c r="D821" s="4"/>
    </row>
    <row r="822" spans="4:4" x14ac:dyDescent="0.3">
      <c r="D822" s="4"/>
    </row>
    <row r="823" spans="4:4" x14ac:dyDescent="0.3">
      <c r="D823" s="4"/>
    </row>
    <row r="824" spans="4:4" x14ac:dyDescent="0.3">
      <c r="D824" s="4"/>
    </row>
    <row r="825" spans="4:4" x14ac:dyDescent="0.3">
      <c r="D825" s="4"/>
    </row>
    <row r="826" spans="4:4" x14ac:dyDescent="0.3">
      <c r="D826" s="4"/>
    </row>
    <row r="827" spans="4:4" x14ac:dyDescent="0.3">
      <c r="D827" s="4"/>
    </row>
    <row r="828" spans="4:4" x14ac:dyDescent="0.3">
      <c r="D828" s="4"/>
    </row>
    <row r="829" spans="4:4" x14ac:dyDescent="0.3">
      <c r="D829" s="4"/>
    </row>
    <row r="830" spans="4:4" x14ac:dyDescent="0.3">
      <c r="D830" s="4"/>
    </row>
    <row r="831" spans="4:4" x14ac:dyDescent="0.3">
      <c r="D831" s="4"/>
    </row>
    <row r="832" spans="4:4" x14ac:dyDescent="0.3">
      <c r="D832" s="4"/>
    </row>
    <row r="833" spans="4:4" x14ac:dyDescent="0.3">
      <c r="D833" s="4"/>
    </row>
    <row r="834" spans="4:4" x14ac:dyDescent="0.3">
      <c r="D834" s="4"/>
    </row>
    <row r="835" spans="4:4" x14ac:dyDescent="0.3">
      <c r="D835" s="4"/>
    </row>
    <row r="836" spans="4:4" x14ac:dyDescent="0.3">
      <c r="D836" s="4"/>
    </row>
    <row r="837" spans="4:4" x14ac:dyDescent="0.3">
      <c r="D837" s="4"/>
    </row>
    <row r="838" spans="4:4" x14ac:dyDescent="0.3">
      <c r="D838" s="4"/>
    </row>
    <row r="839" spans="4:4" x14ac:dyDescent="0.3">
      <c r="D839" s="4"/>
    </row>
    <row r="840" spans="4:4" x14ac:dyDescent="0.3">
      <c r="D840" s="4"/>
    </row>
    <row r="841" spans="4:4" x14ac:dyDescent="0.3">
      <c r="D841" s="4"/>
    </row>
    <row r="842" spans="4:4" x14ac:dyDescent="0.3">
      <c r="D842" s="4"/>
    </row>
    <row r="843" spans="4:4" x14ac:dyDescent="0.3">
      <c r="D843" s="4"/>
    </row>
    <row r="844" spans="4:4" x14ac:dyDescent="0.3">
      <c r="D844" s="4"/>
    </row>
    <row r="845" spans="4:4" x14ac:dyDescent="0.3">
      <c r="D845" s="4"/>
    </row>
    <row r="846" spans="4:4" x14ac:dyDescent="0.3">
      <c r="D846" s="4"/>
    </row>
    <row r="847" spans="4:4" x14ac:dyDescent="0.3">
      <c r="D847" s="4"/>
    </row>
    <row r="848" spans="4:4" x14ac:dyDescent="0.3">
      <c r="D848" s="4"/>
    </row>
    <row r="849" spans="4:4" x14ac:dyDescent="0.3">
      <c r="D849" s="4"/>
    </row>
    <row r="850" spans="4:4" x14ac:dyDescent="0.3">
      <c r="D850" s="4"/>
    </row>
    <row r="851" spans="4:4" x14ac:dyDescent="0.3">
      <c r="D851" s="4"/>
    </row>
    <row r="852" spans="4:4" x14ac:dyDescent="0.3">
      <c r="D852" s="4"/>
    </row>
    <row r="853" spans="4:4" x14ac:dyDescent="0.3">
      <c r="D853" s="4"/>
    </row>
    <row r="854" spans="4:4" x14ac:dyDescent="0.3">
      <c r="D854" s="4"/>
    </row>
    <row r="855" spans="4:4" x14ac:dyDescent="0.3">
      <c r="D855" s="4"/>
    </row>
    <row r="856" spans="4:4" x14ac:dyDescent="0.3">
      <c r="D856" s="4"/>
    </row>
    <row r="857" spans="4:4" x14ac:dyDescent="0.3">
      <c r="D857" s="4"/>
    </row>
    <row r="858" spans="4:4" x14ac:dyDescent="0.3">
      <c r="D858" s="4"/>
    </row>
    <row r="859" spans="4:4" x14ac:dyDescent="0.3">
      <c r="D859" s="4"/>
    </row>
    <row r="860" spans="4:4" x14ac:dyDescent="0.3">
      <c r="D860" s="4"/>
    </row>
    <row r="861" spans="4:4" x14ac:dyDescent="0.3">
      <c r="D861" s="4"/>
    </row>
    <row r="862" spans="4:4" x14ac:dyDescent="0.3">
      <c r="D862" s="4"/>
    </row>
    <row r="863" spans="4:4" x14ac:dyDescent="0.3">
      <c r="D863" s="4"/>
    </row>
    <row r="864" spans="4:4" x14ac:dyDescent="0.3">
      <c r="D864" s="4"/>
    </row>
    <row r="865" spans="4:4" x14ac:dyDescent="0.3">
      <c r="D865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4"/>
  <sheetViews>
    <sheetView topLeftCell="A4" workbookViewId="0">
      <selection activeCell="A7" sqref="A7:A63"/>
    </sheetView>
  </sheetViews>
  <sheetFormatPr defaultRowHeight="14.4" x14ac:dyDescent="0.3"/>
  <cols>
    <col min="18" max="18" width="12.6640625" customWidth="1"/>
  </cols>
  <sheetData>
    <row r="1" spans="1:20" x14ac:dyDescent="0.3">
      <c r="C1" t="str">
        <f>Summary!A1</f>
        <v>Trinity River Basin</v>
      </c>
    </row>
    <row r="2" spans="1:20" x14ac:dyDescent="0.3">
      <c r="C2">
        <f>Summary!A13</f>
        <v>0</v>
      </c>
    </row>
    <row r="3" spans="1:20" x14ac:dyDescent="0.3">
      <c r="C3" s="22" t="s">
        <v>52</v>
      </c>
    </row>
    <row r="4" spans="1:20" x14ac:dyDescent="0.3"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</row>
    <row r="5" spans="1:20" x14ac:dyDescent="0.3">
      <c r="A5" t="s">
        <v>27</v>
      </c>
      <c r="B5" t="s">
        <v>28</v>
      </c>
      <c r="C5" t="s">
        <v>29</v>
      </c>
      <c r="D5" t="s">
        <v>30</v>
      </c>
      <c r="E5" t="s">
        <v>31</v>
      </c>
      <c r="F5" t="s">
        <v>32</v>
      </c>
      <c r="G5" t="s">
        <v>33</v>
      </c>
      <c r="H5" t="s">
        <v>34</v>
      </c>
      <c r="I5" t="s">
        <v>35</v>
      </c>
      <c r="J5" t="s">
        <v>36</v>
      </c>
      <c r="K5" t="s">
        <v>37</v>
      </c>
      <c r="L5" t="s">
        <v>38</v>
      </c>
      <c r="M5" t="s">
        <v>39</v>
      </c>
      <c r="N5" t="s">
        <v>40</v>
      </c>
      <c r="P5" t="s">
        <v>27</v>
      </c>
      <c r="Q5" t="s">
        <v>46</v>
      </c>
      <c r="R5" t="s">
        <v>53</v>
      </c>
      <c r="T5" t="s">
        <v>53</v>
      </c>
    </row>
    <row r="6" spans="1:20" x14ac:dyDescent="0.3">
      <c r="A6" t="s">
        <v>41</v>
      </c>
      <c r="B6" t="s">
        <v>42</v>
      </c>
      <c r="C6" t="s">
        <v>43</v>
      </c>
      <c r="D6" t="s">
        <v>43</v>
      </c>
      <c r="E6" t="s">
        <v>43</v>
      </c>
      <c r="F6" t="s">
        <v>43</v>
      </c>
      <c r="G6" t="s">
        <v>43</v>
      </c>
      <c r="H6" t="s">
        <v>43</v>
      </c>
      <c r="I6" t="s">
        <v>43</v>
      </c>
      <c r="J6" t="s">
        <v>43</v>
      </c>
      <c r="K6" t="s">
        <v>43</v>
      </c>
      <c r="L6" t="s">
        <v>43</v>
      </c>
      <c r="M6" t="s">
        <v>43</v>
      </c>
      <c r="N6" t="s">
        <v>44</v>
      </c>
    </row>
    <row r="7" spans="1:20" x14ac:dyDescent="0.3">
      <c r="A7">
        <v>1940</v>
      </c>
      <c r="B7">
        <v>225</v>
      </c>
      <c r="C7">
        <v>196269</v>
      </c>
      <c r="D7">
        <v>265</v>
      </c>
      <c r="E7">
        <v>53643</v>
      </c>
      <c r="F7">
        <v>296378</v>
      </c>
      <c r="G7">
        <v>289206</v>
      </c>
      <c r="H7">
        <v>326463</v>
      </c>
      <c r="I7">
        <v>323</v>
      </c>
      <c r="J7">
        <v>231</v>
      </c>
      <c r="K7">
        <v>211</v>
      </c>
      <c r="L7">
        <v>359878</v>
      </c>
      <c r="M7">
        <v>2461591</v>
      </c>
      <c r="N7">
        <v>3984684</v>
      </c>
      <c r="P7">
        <f>Monthly!A2</f>
        <v>1940</v>
      </c>
      <c r="Q7">
        <v>1</v>
      </c>
      <c r="R7" s="29">
        <f t="shared" ref="R7:R70" ca="1" si="0">OFFSET(Matrix,TRUNC((ROW()-ROW($R$7))/COLUMNS(Matrix)),MOD(ROW()-ROW($R$7),COLUMNS(Matrix)),1,1)</f>
        <v>225</v>
      </c>
      <c r="S7" s="29"/>
      <c r="T7">
        <f ca="1">R7</f>
        <v>225</v>
      </c>
    </row>
    <row r="8" spans="1:20" x14ac:dyDescent="0.3">
      <c r="A8">
        <v>1941</v>
      </c>
      <c r="B8">
        <v>1169314</v>
      </c>
      <c r="C8">
        <v>748376</v>
      </c>
      <c r="D8">
        <v>1235879</v>
      </c>
      <c r="E8">
        <v>347355</v>
      </c>
      <c r="F8">
        <v>1012908</v>
      </c>
      <c r="G8">
        <v>1009778</v>
      </c>
      <c r="H8">
        <v>1224500</v>
      </c>
      <c r="I8">
        <v>493</v>
      </c>
      <c r="J8">
        <v>43784</v>
      </c>
      <c r="K8">
        <v>122445</v>
      </c>
      <c r="L8">
        <v>885896</v>
      </c>
      <c r="M8">
        <v>94684</v>
      </c>
      <c r="N8">
        <v>7895412</v>
      </c>
      <c r="P8">
        <f>P7</f>
        <v>1940</v>
      </c>
      <c r="Q8">
        <v>2</v>
      </c>
      <c r="R8" s="29">
        <f t="shared" ca="1" si="0"/>
        <v>196269</v>
      </c>
      <c r="S8" s="29"/>
      <c r="T8">
        <f t="shared" ref="T8:T71" ca="1" si="1">R8</f>
        <v>196269</v>
      </c>
    </row>
    <row r="9" spans="1:20" x14ac:dyDescent="0.3">
      <c r="A9">
        <v>1942</v>
      </c>
      <c r="B9">
        <v>21153</v>
      </c>
      <c r="C9">
        <v>53643</v>
      </c>
      <c r="D9">
        <v>98245</v>
      </c>
      <c r="E9">
        <v>939112</v>
      </c>
      <c r="F9">
        <v>3185764</v>
      </c>
      <c r="G9">
        <v>1114583</v>
      </c>
      <c r="H9">
        <v>118014</v>
      </c>
      <c r="I9">
        <v>3301</v>
      </c>
      <c r="J9">
        <v>9298</v>
      </c>
      <c r="K9">
        <v>352</v>
      </c>
      <c r="L9">
        <v>91821</v>
      </c>
      <c r="M9">
        <v>90753</v>
      </c>
      <c r="N9">
        <v>5726039</v>
      </c>
      <c r="P9">
        <f t="shared" ref="P9:P18" si="2">P8</f>
        <v>1940</v>
      </c>
      <c r="Q9">
        <v>3</v>
      </c>
      <c r="R9" s="29">
        <f t="shared" ca="1" si="0"/>
        <v>265</v>
      </c>
      <c r="S9" s="29"/>
      <c r="T9">
        <f t="shared" ca="1" si="1"/>
        <v>265</v>
      </c>
    </row>
    <row r="10" spans="1:20" x14ac:dyDescent="0.3">
      <c r="A10">
        <v>1943</v>
      </c>
      <c r="B10">
        <v>473013</v>
      </c>
      <c r="C10">
        <v>5894</v>
      </c>
      <c r="D10">
        <v>17678</v>
      </c>
      <c r="E10">
        <v>402395</v>
      </c>
      <c r="F10">
        <v>266522</v>
      </c>
      <c r="G10">
        <v>422153</v>
      </c>
      <c r="H10">
        <v>2107</v>
      </c>
      <c r="I10">
        <v>5075</v>
      </c>
      <c r="J10">
        <v>338</v>
      </c>
      <c r="K10">
        <v>270</v>
      </c>
      <c r="L10">
        <v>1643</v>
      </c>
      <c r="M10">
        <v>3777</v>
      </c>
      <c r="N10">
        <v>1600866</v>
      </c>
      <c r="P10">
        <f t="shared" si="2"/>
        <v>1940</v>
      </c>
      <c r="Q10">
        <v>4</v>
      </c>
      <c r="R10" s="29">
        <f t="shared" ca="1" si="0"/>
        <v>53643</v>
      </c>
      <c r="S10" s="29"/>
      <c r="T10">
        <f t="shared" ca="1" si="1"/>
        <v>53643</v>
      </c>
    </row>
    <row r="11" spans="1:20" x14ac:dyDescent="0.3">
      <c r="A11">
        <v>1944</v>
      </c>
      <c r="B11">
        <v>255565</v>
      </c>
      <c r="C11">
        <v>645160</v>
      </c>
      <c r="D11">
        <v>893864</v>
      </c>
      <c r="E11">
        <v>166977</v>
      </c>
      <c r="F11">
        <v>2478358</v>
      </c>
      <c r="G11">
        <v>484593</v>
      </c>
      <c r="H11">
        <v>442</v>
      </c>
      <c r="I11">
        <v>391</v>
      </c>
      <c r="J11">
        <v>742</v>
      </c>
      <c r="K11">
        <v>343</v>
      </c>
      <c r="L11">
        <v>2955</v>
      </c>
      <c r="M11">
        <v>9358</v>
      </c>
      <c r="N11">
        <v>4938748</v>
      </c>
      <c r="P11">
        <f t="shared" si="2"/>
        <v>1940</v>
      </c>
      <c r="Q11">
        <v>5</v>
      </c>
      <c r="R11" s="29">
        <f t="shared" ca="1" si="0"/>
        <v>296378</v>
      </c>
      <c r="S11" s="29"/>
      <c r="T11">
        <f t="shared" ca="1" si="1"/>
        <v>296378</v>
      </c>
    </row>
    <row r="12" spans="1:20" x14ac:dyDescent="0.3">
      <c r="A12">
        <v>1945</v>
      </c>
      <c r="B12">
        <v>1110623</v>
      </c>
      <c r="C12">
        <v>223784</v>
      </c>
      <c r="D12">
        <v>2019123</v>
      </c>
      <c r="E12">
        <v>3624261</v>
      </c>
      <c r="F12">
        <v>454900</v>
      </c>
      <c r="G12">
        <v>293199</v>
      </c>
      <c r="H12">
        <v>415669</v>
      </c>
      <c r="I12">
        <v>300</v>
      </c>
      <c r="J12">
        <v>1613</v>
      </c>
      <c r="K12">
        <v>26364</v>
      </c>
      <c r="L12">
        <v>17855</v>
      </c>
      <c r="M12">
        <v>217154</v>
      </c>
      <c r="N12">
        <v>8404846</v>
      </c>
      <c r="P12">
        <f t="shared" si="2"/>
        <v>1940</v>
      </c>
      <c r="Q12">
        <v>6</v>
      </c>
      <c r="R12" s="29">
        <f t="shared" ca="1" si="0"/>
        <v>289206</v>
      </c>
      <c r="S12" s="29"/>
      <c r="T12">
        <f t="shared" ca="1" si="1"/>
        <v>289206</v>
      </c>
    </row>
    <row r="13" spans="1:20" x14ac:dyDescent="0.3">
      <c r="A13">
        <v>1946</v>
      </c>
      <c r="B13">
        <v>636731</v>
      </c>
      <c r="C13">
        <v>1033996</v>
      </c>
      <c r="D13">
        <v>1069179</v>
      </c>
      <c r="E13">
        <v>154898</v>
      </c>
      <c r="F13">
        <v>1274064</v>
      </c>
      <c r="G13">
        <v>1201167</v>
      </c>
      <c r="H13">
        <v>39735</v>
      </c>
      <c r="I13">
        <v>516</v>
      </c>
      <c r="J13">
        <v>582</v>
      </c>
      <c r="K13">
        <v>3391</v>
      </c>
      <c r="L13">
        <v>1198643</v>
      </c>
      <c r="M13">
        <v>494998</v>
      </c>
      <c r="N13">
        <v>7107902</v>
      </c>
      <c r="P13">
        <f t="shared" si="2"/>
        <v>1940</v>
      </c>
      <c r="Q13">
        <v>7</v>
      </c>
      <c r="R13" s="29">
        <f t="shared" ca="1" si="0"/>
        <v>326463</v>
      </c>
      <c r="S13" s="29"/>
      <c r="T13">
        <f t="shared" ca="1" si="1"/>
        <v>326463</v>
      </c>
    </row>
    <row r="14" spans="1:20" x14ac:dyDescent="0.3">
      <c r="A14">
        <v>1947</v>
      </c>
      <c r="B14">
        <v>1081220</v>
      </c>
      <c r="C14">
        <v>129475</v>
      </c>
      <c r="D14">
        <v>762450</v>
      </c>
      <c r="E14">
        <v>368449</v>
      </c>
      <c r="F14">
        <v>526920</v>
      </c>
      <c r="G14">
        <v>710</v>
      </c>
      <c r="H14">
        <v>478</v>
      </c>
      <c r="I14">
        <v>389</v>
      </c>
      <c r="J14">
        <v>321</v>
      </c>
      <c r="K14">
        <v>297</v>
      </c>
      <c r="L14">
        <v>302</v>
      </c>
      <c r="M14">
        <v>6230</v>
      </c>
      <c r="N14">
        <v>2877241</v>
      </c>
      <c r="P14">
        <f t="shared" si="2"/>
        <v>1940</v>
      </c>
      <c r="Q14">
        <v>8</v>
      </c>
      <c r="R14" s="29">
        <f t="shared" ca="1" si="0"/>
        <v>323</v>
      </c>
      <c r="S14" s="29"/>
      <c r="T14">
        <f t="shared" ca="1" si="1"/>
        <v>323</v>
      </c>
    </row>
    <row r="15" spans="1:20" x14ac:dyDescent="0.3">
      <c r="A15">
        <v>1948</v>
      </c>
      <c r="B15">
        <v>11414</v>
      </c>
      <c r="C15">
        <v>254760</v>
      </c>
      <c r="D15">
        <v>626932</v>
      </c>
      <c r="E15">
        <v>234585</v>
      </c>
      <c r="F15">
        <v>434298</v>
      </c>
      <c r="G15">
        <v>305</v>
      </c>
      <c r="H15">
        <v>391</v>
      </c>
      <c r="I15">
        <v>344</v>
      </c>
      <c r="J15">
        <v>282</v>
      </c>
      <c r="K15">
        <v>244</v>
      </c>
      <c r="L15">
        <v>224</v>
      </c>
      <c r="M15">
        <v>208</v>
      </c>
      <c r="N15">
        <v>1563985</v>
      </c>
      <c r="P15">
        <f t="shared" si="2"/>
        <v>1940</v>
      </c>
      <c r="Q15">
        <v>9</v>
      </c>
      <c r="R15" s="29">
        <f t="shared" ca="1" si="0"/>
        <v>231</v>
      </c>
      <c r="S15" s="29"/>
      <c r="T15">
        <f t="shared" ca="1" si="1"/>
        <v>231</v>
      </c>
    </row>
    <row r="16" spans="1:20" x14ac:dyDescent="0.3">
      <c r="A16">
        <v>1949</v>
      </c>
      <c r="B16">
        <v>795</v>
      </c>
      <c r="C16">
        <v>2507</v>
      </c>
      <c r="D16">
        <v>213380</v>
      </c>
      <c r="E16">
        <v>512392</v>
      </c>
      <c r="F16">
        <v>19071</v>
      </c>
      <c r="G16">
        <v>428899</v>
      </c>
      <c r="H16">
        <v>832</v>
      </c>
      <c r="I16">
        <v>530</v>
      </c>
      <c r="J16">
        <v>375</v>
      </c>
      <c r="K16">
        <v>433233</v>
      </c>
      <c r="L16">
        <v>92095</v>
      </c>
      <c r="M16">
        <v>475803</v>
      </c>
      <c r="N16">
        <v>2179912</v>
      </c>
      <c r="P16">
        <f t="shared" si="2"/>
        <v>1940</v>
      </c>
      <c r="Q16">
        <v>10</v>
      </c>
      <c r="R16" s="29">
        <f t="shared" ca="1" si="0"/>
        <v>211</v>
      </c>
      <c r="S16" s="29"/>
      <c r="T16">
        <f t="shared" ca="1" si="1"/>
        <v>211</v>
      </c>
    </row>
    <row r="17" spans="1:20" x14ac:dyDescent="0.3">
      <c r="A17">
        <v>1950</v>
      </c>
      <c r="B17">
        <v>711324</v>
      </c>
      <c r="C17">
        <v>1088008</v>
      </c>
      <c r="D17">
        <v>552220</v>
      </c>
      <c r="E17">
        <v>277361</v>
      </c>
      <c r="F17">
        <v>683275</v>
      </c>
      <c r="G17">
        <v>543904</v>
      </c>
      <c r="H17">
        <v>57038</v>
      </c>
      <c r="I17">
        <v>23240</v>
      </c>
      <c r="J17">
        <v>16053</v>
      </c>
      <c r="K17">
        <v>299</v>
      </c>
      <c r="L17">
        <v>232</v>
      </c>
      <c r="M17">
        <v>233</v>
      </c>
      <c r="N17">
        <v>3953188</v>
      </c>
      <c r="P17">
        <f t="shared" si="2"/>
        <v>1940</v>
      </c>
      <c r="Q17">
        <v>11</v>
      </c>
      <c r="R17" s="29">
        <f t="shared" ca="1" si="0"/>
        <v>359878</v>
      </c>
      <c r="S17" s="29"/>
      <c r="T17">
        <f t="shared" ca="1" si="1"/>
        <v>359878</v>
      </c>
    </row>
    <row r="18" spans="1:20" x14ac:dyDescent="0.3">
      <c r="A18">
        <v>1951</v>
      </c>
      <c r="B18">
        <v>286</v>
      </c>
      <c r="C18">
        <v>6160</v>
      </c>
      <c r="D18">
        <v>611</v>
      </c>
      <c r="E18">
        <v>546</v>
      </c>
      <c r="F18">
        <v>302</v>
      </c>
      <c r="G18">
        <v>43830</v>
      </c>
      <c r="H18">
        <v>347</v>
      </c>
      <c r="I18">
        <v>338</v>
      </c>
      <c r="J18">
        <v>481</v>
      </c>
      <c r="K18">
        <v>279</v>
      </c>
      <c r="L18">
        <v>236</v>
      </c>
      <c r="M18">
        <v>256</v>
      </c>
      <c r="N18">
        <v>53671</v>
      </c>
      <c r="P18">
        <f t="shared" si="2"/>
        <v>1940</v>
      </c>
      <c r="Q18">
        <v>12</v>
      </c>
      <c r="R18" s="29">
        <f t="shared" ca="1" si="0"/>
        <v>2461591</v>
      </c>
      <c r="S18" s="29"/>
      <c r="T18">
        <f t="shared" ca="1" si="1"/>
        <v>2461591</v>
      </c>
    </row>
    <row r="19" spans="1:20" x14ac:dyDescent="0.3">
      <c r="A19">
        <v>1952</v>
      </c>
      <c r="B19">
        <v>208</v>
      </c>
      <c r="C19">
        <v>3385</v>
      </c>
      <c r="D19">
        <v>278</v>
      </c>
      <c r="E19">
        <v>8668</v>
      </c>
      <c r="F19">
        <v>2996</v>
      </c>
      <c r="G19">
        <v>656</v>
      </c>
      <c r="H19">
        <v>448</v>
      </c>
      <c r="I19">
        <v>337</v>
      </c>
      <c r="J19">
        <v>286</v>
      </c>
      <c r="K19">
        <v>236</v>
      </c>
      <c r="L19">
        <v>234</v>
      </c>
      <c r="M19">
        <v>588</v>
      </c>
      <c r="N19">
        <v>18321</v>
      </c>
      <c r="P19">
        <f>P18+1</f>
        <v>1941</v>
      </c>
      <c r="Q19">
        <f>Q7</f>
        <v>1</v>
      </c>
      <c r="R19" s="29">
        <f t="shared" ca="1" si="0"/>
        <v>1169314</v>
      </c>
      <c r="S19" s="29"/>
      <c r="T19">
        <f t="shared" ca="1" si="1"/>
        <v>1169314</v>
      </c>
    </row>
    <row r="20" spans="1:20" x14ac:dyDescent="0.3">
      <c r="A20">
        <v>1953</v>
      </c>
      <c r="B20">
        <v>2374</v>
      </c>
      <c r="C20">
        <v>5536</v>
      </c>
      <c r="D20">
        <v>793</v>
      </c>
      <c r="E20">
        <v>180</v>
      </c>
      <c r="F20">
        <v>511865</v>
      </c>
      <c r="G20">
        <v>103722</v>
      </c>
      <c r="H20">
        <v>473</v>
      </c>
      <c r="I20">
        <v>374</v>
      </c>
      <c r="J20">
        <v>366</v>
      </c>
      <c r="K20">
        <v>337</v>
      </c>
      <c r="L20">
        <v>1175</v>
      </c>
      <c r="M20">
        <v>7797</v>
      </c>
      <c r="N20">
        <v>634992</v>
      </c>
      <c r="P20">
        <f>P19</f>
        <v>1941</v>
      </c>
      <c r="Q20">
        <f>Q8</f>
        <v>2</v>
      </c>
      <c r="R20" s="29">
        <f t="shared" ca="1" si="0"/>
        <v>748376</v>
      </c>
      <c r="S20" s="29"/>
      <c r="T20">
        <f t="shared" ca="1" si="1"/>
        <v>748376</v>
      </c>
    </row>
    <row r="21" spans="1:20" x14ac:dyDescent="0.3">
      <c r="A21">
        <v>1954</v>
      </c>
      <c r="B21">
        <v>3459</v>
      </c>
      <c r="C21">
        <v>665</v>
      </c>
      <c r="D21">
        <v>333</v>
      </c>
      <c r="E21">
        <v>386</v>
      </c>
      <c r="F21">
        <v>551</v>
      </c>
      <c r="G21">
        <v>292</v>
      </c>
      <c r="H21">
        <v>769</v>
      </c>
      <c r="I21">
        <v>483</v>
      </c>
      <c r="J21">
        <v>266</v>
      </c>
      <c r="K21">
        <v>836</v>
      </c>
      <c r="L21">
        <v>1291</v>
      </c>
      <c r="M21">
        <v>825</v>
      </c>
      <c r="N21">
        <v>10155</v>
      </c>
      <c r="P21">
        <f t="shared" ref="P21:P30" si="3">P20</f>
        <v>1941</v>
      </c>
      <c r="Q21">
        <f t="shared" ref="Q21:Q30" si="4">Q9</f>
        <v>3</v>
      </c>
      <c r="R21" s="29">
        <f t="shared" ca="1" si="0"/>
        <v>1235879</v>
      </c>
      <c r="S21" s="29"/>
      <c r="T21">
        <f t="shared" ca="1" si="1"/>
        <v>1235879</v>
      </c>
    </row>
    <row r="22" spans="1:20" x14ac:dyDescent="0.3">
      <c r="A22">
        <v>1955</v>
      </c>
      <c r="B22">
        <v>2243</v>
      </c>
      <c r="C22">
        <v>14297</v>
      </c>
      <c r="D22">
        <v>382</v>
      </c>
      <c r="E22">
        <v>760</v>
      </c>
      <c r="F22">
        <v>385</v>
      </c>
      <c r="G22">
        <v>314</v>
      </c>
      <c r="H22">
        <v>354</v>
      </c>
      <c r="I22">
        <v>406</v>
      </c>
      <c r="J22">
        <v>322</v>
      </c>
      <c r="K22">
        <v>269</v>
      </c>
      <c r="L22">
        <v>217</v>
      </c>
      <c r="M22">
        <v>234</v>
      </c>
      <c r="N22">
        <v>20183</v>
      </c>
      <c r="P22">
        <f t="shared" si="3"/>
        <v>1941</v>
      </c>
      <c r="Q22">
        <f t="shared" si="4"/>
        <v>4</v>
      </c>
      <c r="R22" s="29">
        <f t="shared" ca="1" si="0"/>
        <v>347355</v>
      </c>
      <c r="S22" s="29"/>
      <c r="T22">
        <f t="shared" ca="1" si="1"/>
        <v>347355</v>
      </c>
    </row>
    <row r="23" spans="1:20" x14ac:dyDescent="0.3">
      <c r="A23">
        <v>1956</v>
      </c>
      <c r="B23">
        <v>360</v>
      </c>
      <c r="C23">
        <v>2067</v>
      </c>
      <c r="D23">
        <v>407</v>
      </c>
      <c r="E23">
        <v>599</v>
      </c>
      <c r="F23">
        <v>299</v>
      </c>
      <c r="G23">
        <v>327</v>
      </c>
      <c r="H23">
        <v>321</v>
      </c>
      <c r="I23">
        <v>324</v>
      </c>
      <c r="J23">
        <v>254</v>
      </c>
      <c r="K23">
        <v>129</v>
      </c>
      <c r="L23">
        <v>94</v>
      </c>
      <c r="M23">
        <v>121</v>
      </c>
      <c r="N23">
        <v>5302</v>
      </c>
      <c r="P23">
        <f t="shared" si="3"/>
        <v>1941</v>
      </c>
      <c r="Q23">
        <f t="shared" si="4"/>
        <v>5</v>
      </c>
      <c r="R23" s="29">
        <f t="shared" ca="1" si="0"/>
        <v>1012908</v>
      </c>
      <c r="S23" s="29"/>
      <c r="T23">
        <f t="shared" ca="1" si="1"/>
        <v>1012908</v>
      </c>
    </row>
    <row r="24" spans="1:20" x14ac:dyDescent="0.3">
      <c r="A24">
        <v>1957</v>
      </c>
      <c r="B24">
        <v>56</v>
      </c>
      <c r="C24">
        <v>142</v>
      </c>
      <c r="D24">
        <v>1476</v>
      </c>
      <c r="E24">
        <v>8445</v>
      </c>
      <c r="F24">
        <v>1126644</v>
      </c>
      <c r="G24">
        <v>1804090</v>
      </c>
      <c r="H24">
        <v>372</v>
      </c>
      <c r="I24">
        <v>86925</v>
      </c>
      <c r="J24">
        <v>413</v>
      </c>
      <c r="K24">
        <v>671684</v>
      </c>
      <c r="L24">
        <v>941674</v>
      </c>
      <c r="M24">
        <v>371424</v>
      </c>
      <c r="N24">
        <v>5013344</v>
      </c>
      <c r="P24">
        <f t="shared" si="3"/>
        <v>1941</v>
      </c>
      <c r="Q24">
        <f t="shared" si="4"/>
        <v>6</v>
      </c>
      <c r="R24" s="29">
        <f t="shared" ca="1" si="0"/>
        <v>1009778</v>
      </c>
      <c r="S24" s="29"/>
      <c r="T24">
        <f t="shared" ca="1" si="1"/>
        <v>1009778</v>
      </c>
    </row>
    <row r="25" spans="1:20" x14ac:dyDescent="0.3">
      <c r="A25">
        <v>1958</v>
      </c>
      <c r="B25">
        <v>672800</v>
      </c>
      <c r="C25">
        <v>295907</v>
      </c>
      <c r="D25">
        <v>124189</v>
      </c>
      <c r="E25">
        <v>212681</v>
      </c>
      <c r="F25">
        <v>1836482</v>
      </c>
      <c r="G25">
        <v>13432</v>
      </c>
      <c r="H25">
        <v>338</v>
      </c>
      <c r="I25">
        <v>342</v>
      </c>
      <c r="J25">
        <v>12586</v>
      </c>
      <c r="K25">
        <v>677</v>
      </c>
      <c r="L25">
        <v>353</v>
      </c>
      <c r="M25">
        <v>335</v>
      </c>
      <c r="N25">
        <v>3170122</v>
      </c>
      <c r="P25">
        <f t="shared" si="3"/>
        <v>1941</v>
      </c>
      <c r="Q25">
        <f t="shared" si="4"/>
        <v>7</v>
      </c>
      <c r="R25" s="29">
        <f t="shared" ca="1" si="0"/>
        <v>1224500</v>
      </c>
      <c r="S25" s="29"/>
      <c r="T25">
        <f t="shared" ca="1" si="1"/>
        <v>1224500</v>
      </c>
    </row>
    <row r="26" spans="1:20" x14ac:dyDescent="0.3">
      <c r="A26">
        <v>1959</v>
      </c>
      <c r="B26">
        <v>348</v>
      </c>
      <c r="C26">
        <v>6133</v>
      </c>
      <c r="D26">
        <v>492</v>
      </c>
      <c r="E26">
        <v>626892</v>
      </c>
      <c r="F26">
        <v>748126</v>
      </c>
      <c r="G26">
        <v>128938</v>
      </c>
      <c r="H26">
        <v>119870</v>
      </c>
      <c r="I26">
        <v>680</v>
      </c>
      <c r="J26">
        <v>341</v>
      </c>
      <c r="K26">
        <v>625</v>
      </c>
      <c r="L26">
        <v>3065</v>
      </c>
      <c r="M26">
        <v>373095</v>
      </c>
      <c r="N26">
        <v>2008606</v>
      </c>
      <c r="P26">
        <f t="shared" si="3"/>
        <v>1941</v>
      </c>
      <c r="Q26">
        <f t="shared" si="4"/>
        <v>8</v>
      </c>
      <c r="R26" s="29">
        <f t="shared" ca="1" si="0"/>
        <v>493</v>
      </c>
      <c r="S26" s="29"/>
      <c r="T26">
        <f t="shared" ca="1" si="1"/>
        <v>493</v>
      </c>
    </row>
    <row r="27" spans="1:20" x14ac:dyDescent="0.3">
      <c r="A27">
        <v>1960</v>
      </c>
      <c r="B27">
        <v>897003</v>
      </c>
      <c r="C27">
        <v>525178</v>
      </c>
      <c r="D27">
        <v>275383</v>
      </c>
      <c r="E27">
        <v>2620</v>
      </c>
      <c r="F27">
        <v>43761</v>
      </c>
      <c r="G27">
        <v>168505</v>
      </c>
      <c r="H27">
        <v>7796</v>
      </c>
      <c r="I27">
        <v>3855</v>
      </c>
      <c r="J27">
        <v>629</v>
      </c>
      <c r="K27">
        <v>25659</v>
      </c>
      <c r="L27">
        <v>270868</v>
      </c>
      <c r="M27">
        <v>1002939</v>
      </c>
      <c r="N27">
        <v>3224196</v>
      </c>
      <c r="P27">
        <f t="shared" si="3"/>
        <v>1941</v>
      </c>
      <c r="Q27">
        <f t="shared" si="4"/>
        <v>9</v>
      </c>
      <c r="R27" s="29">
        <f t="shared" ca="1" si="0"/>
        <v>43784</v>
      </c>
      <c r="S27" s="29"/>
      <c r="T27">
        <f t="shared" ca="1" si="1"/>
        <v>43784</v>
      </c>
    </row>
    <row r="28" spans="1:20" x14ac:dyDescent="0.3">
      <c r="A28">
        <v>1961</v>
      </c>
      <c r="B28">
        <v>1745252</v>
      </c>
      <c r="C28">
        <v>1176494</v>
      </c>
      <c r="D28">
        <v>452512</v>
      </c>
      <c r="E28">
        <v>231644</v>
      </c>
      <c r="F28">
        <v>417</v>
      </c>
      <c r="G28">
        <v>48745</v>
      </c>
      <c r="H28">
        <v>98329</v>
      </c>
      <c r="I28">
        <v>500</v>
      </c>
      <c r="J28">
        <v>103198</v>
      </c>
      <c r="K28">
        <v>465</v>
      </c>
      <c r="L28">
        <v>1612</v>
      </c>
      <c r="M28">
        <v>214980</v>
      </c>
      <c r="N28">
        <v>4074150</v>
      </c>
      <c r="P28">
        <f t="shared" si="3"/>
        <v>1941</v>
      </c>
      <c r="Q28">
        <f t="shared" si="4"/>
        <v>10</v>
      </c>
      <c r="R28" s="29">
        <f t="shared" ca="1" si="0"/>
        <v>122445</v>
      </c>
      <c r="S28" s="29"/>
      <c r="T28">
        <f t="shared" ca="1" si="1"/>
        <v>122445</v>
      </c>
    </row>
    <row r="29" spans="1:20" x14ac:dyDescent="0.3">
      <c r="A29">
        <v>1962</v>
      </c>
      <c r="B29">
        <v>213178</v>
      </c>
      <c r="C29">
        <v>90074</v>
      </c>
      <c r="D29">
        <v>78361</v>
      </c>
      <c r="E29">
        <v>777</v>
      </c>
      <c r="F29">
        <v>212771</v>
      </c>
      <c r="G29">
        <v>676</v>
      </c>
      <c r="H29">
        <v>423</v>
      </c>
      <c r="I29">
        <v>379</v>
      </c>
      <c r="J29">
        <v>412</v>
      </c>
      <c r="K29">
        <v>318</v>
      </c>
      <c r="L29">
        <v>17477</v>
      </c>
      <c r="M29">
        <v>10398</v>
      </c>
      <c r="N29">
        <v>625243</v>
      </c>
      <c r="P29">
        <f t="shared" si="3"/>
        <v>1941</v>
      </c>
      <c r="Q29">
        <f t="shared" si="4"/>
        <v>11</v>
      </c>
      <c r="R29" s="29">
        <f t="shared" ca="1" si="0"/>
        <v>885896</v>
      </c>
      <c r="S29" s="29"/>
      <c r="T29">
        <f t="shared" ca="1" si="1"/>
        <v>885896</v>
      </c>
    </row>
    <row r="30" spans="1:20" x14ac:dyDescent="0.3">
      <c r="A30">
        <v>1963</v>
      </c>
      <c r="B30">
        <v>6257</v>
      </c>
      <c r="C30">
        <v>7267</v>
      </c>
      <c r="D30">
        <v>632</v>
      </c>
      <c r="E30">
        <v>678</v>
      </c>
      <c r="F30">
        <v>100644</v>
      </c>
      <c r="G30">
        <v>361</v>
      </c>
      <c r="H30">
        <v>466</v>
      </c>
      <c r="I30">
        <v>365</v>
      </c>
      <c r="J30">
        <v>294</v>
      </c>
      <c r="K30">
        <v>261</v>
      </c>
      <c r="L30">
        <v>379</v>
      </c>
      <c r="M30">
        <v>2605</v>
      </c>
      <c r="N30">
        <v>120209</v>
      </c>
      <c r="P30">
        <f t="shared" si="3"/>
        <v>1941</v>
      </c>
      <c r="Q30">
        <f t="shared" si="4"/>
        <v>12</v>
      </c>
      <c r="R30" s="29">
        <f t="shared" ca="1" si="0"/>
        <v>94684</v>
      </c>
      <c r="S30" s="29"/>
      <c r="T30">
        <f t="shared" ca="1" si="1"/>
        <v>94684</v>
      </c>
    </row>
    <row r="31" spans="1:20" x14ac:dyDescent="0.3">
      <c r="A31">
        <v>1964</v>
      </c>
      <c r="B31">
        <v>2611</v>
      </c>
      <c r="C31">
        <v>4068</v>
      </c>
      <c r="D31">
        <v>8590</v>
      </c>
      <c r="E31">
        <v>4224</v>
      </c>
      <c r="F31">
        <v>796</v>
      </c>
      <c r="G31">
        <v>654</v>
      </c>
      <c r="H31">
        <v>357</v>
      </c>
      <c r="I31">
        <v>363</v>
      </c>
      <c r="J31">
        <v>367</v>
      </c>
      <c r="K31">
        <v>342</v>
      </c>
      <c r="L31">
        <v>2429</v>
      </c>
      <c r="M31">
        <v>1937</v>
      </c>
      <c r="N31">
        <v>26738</v>
      </c>
      <c r="P31">
        <f>P30+1</f>
        <v>1942</v>
      </c>
      <c r="Q31">
        <v>1</v>
      </c>
      <c r="R31" s="29">
        <f t="shared" ca="1" si="0"/>
        <v>21153</v>
      </c>
      <c r="S31" s="29"/>
      <c r="T31">
        <f t="shared" ca="1" si="1"/>
        <v>21153</v>
      </c>
    </row>
    <row r="32" spans="1:20" x14ac:dyDescent="0.3">
      <c r="A32">
        <v>1965</v>
      </c>
      <c r="B32">
        <v>6539</v>
      </c>
      <c r="C32">
        <v>12530</v>
      </c>
      <c r="D32">
        <v>637</v>
      </c>
      <c r="E32">
        <v>515</v>
      </c>
      <c r="F32">
        <v>321324</v>
      </c>
      <c r="G32">
        <v>426582</v>
      </c>
      <c r="H32">
        <v>369</v>
      </c>
      <c r="I32">
        <v>365</v>
      </c>
      <c r="J32">
        <v>325</v>
      </c>
      <c r="K32">
        <v>316</v>
      </c>
      <c r="L32">
        <v>740</v>
      </c>
      <c r="M32">
        <v>5770</v>
      </c>
      <c r="N32">
        <v>776012</v>
      </c>
      <c r="P32">
        <f>P31</f>
        <v>1942</v>
      </c>
      <c r="Q32">
        <v>2</v>
      </c>
      <c r="R32" s="29">
        <f t="shared" ca="1" si="0"/>
        <v>53643</v>
      </c>
      <c r="S32" s="29"/>
      <c r="T32">
        <f t="shared" ca="1" si="1"/>
        <v>53643</v>
      </c>
    </row>
    <row r="33" spans="1:20" x14ac:dyDescent="0.3">
      <c r="A33">
        <v>1966</v>
      </c>
      <c r="B33">
        <v>4946</v>
      </c>
      <c r="C33">
        <v>115032</v>
      </c>
      <c r="D33">
        <v>33310</v>
      </c>
      <c r="E33">
        <v>276308</v>
      </c>
      <c r="F33">
        <v>2427107</v>
      </c>
      <c r="G33">
        <v>50977</v>
      </c>
      <c r="H33">
        <v>373</v>
      </c>
      <c r="I33">
        <v>495</v>
      </c>
      <c r="J33">
        <v>478</v>
      </c>
      <c r="K33">
        <v>468</v>
      </c>
      <c r="L33">
        <v>262</v>
      </c>
      <c r="M33">
        <v>298</v>
      </c>
      <c r="N33">
        <v>2910055</v>
      </c>
      <c r="P33">
        <f t="shared" ref="P33:P42" si="5">P32</f>
        <v>1942</v>
      </c>
      <c r="Q33">
        <v>3</v>
      </c>
      <c r="R33" s="29">
        <f t="shared" ca="1" si="0"/>
        <v>98245</v>
      </c>
      <c r="S33" s="29"/>
      <c r="T33">
        <f t="shared" ca="1" si="1"/>
        <v>98245</v>
      </c>
    </row>
    <row r="34" spans="1:20" x14ac:dyDescent="0.3">
      <c r="A34">
        <v>1967</v>
      </c>
      <c r="B34">
        <v>342</v>
      </c>
      <c r="C34">
        <v>315</v>
      </c>
      <c r="D34">
        <v>318</v>
      </c>
      <c r="E34">
        <v>591</v>
      </c>
      <c r="F34">
        <v>5396</v>
      </c>
      <c r="G34">
        <v>9603</v>
      </c>
      <c r="H34">
        <v>351</v>
      </c>
      <c r="I34">
        <v>351</v>
      </c>
      <c r="J34">
        <v>695</v>
      </c>
      <c r="K34">
        <v>333</v>
      </c>
      <c r="L34">
        <v>251</v>
      </c>
      <c r="M34">
        <v>950</v>
      </c>
      <c r="N34">
        <v>19496</v>
      </c>
      <c r="P34">
        <f t="shared" si="5"/>
        <v>1942</v>
      </c>
      <c r="Q34">
        <v>4</v>
      </c>
      <c r="R34" s="29">
        <f t="shared" ca="1" si="0"/>
        <v>939112</v>
      </c>
      <c r="S34" s="29"/>
      <c r="T34">
        <f t="shared" ca="1" si="1"/>
        <v>939112</v>
      </c>
    </row>
    <row r="35" spans="1:20" x14ac:dyDescent="0.3">
      <c r="A35">
        <v>1968</v>
      </c>
      <c r="B35">
        <v>12314</v>
      </c>
      <c r="C35">
        <v>371</v>
      </c>
      <c r="D35">
        <v>505377</v>
      </c>
      <c r="E35">
        <v>1274284</v>
      </c>
      <c r="F35">
        <v>1518819</v>
      </c>
      <c r="G35">
        <v>976867</v>
      </c>
      <c r="H35">
        <v>44149</v>
      </c>
      <c r="I35">
        <v>410</v>
      </c>
      <c r="J35">
        <v>4017</v>
      </c>
      <c r="K35">
        <v>862</v>
      </c>
      <c r="L35">
        <v>12877</v>
      </c>
      <c r="M35">
        <v>107207</v>
      </c>
      <c r="N35">
        <v>4457556</v>
      </c>
      <c r="P35">
        <f t="shared" si="5"/>
        <v>1942</v>
      </c>
      <c r="Q35">
        <v>5</v>
      </c>
      <c r="R35" s="29">
        <f t="shared" ca="1" si="0"/>
        <v>3185764</v>
      </c>
      <c r="S35" s="29"/>
      <c r="T35">
        <f t="shared" ca="1" si="1"/>
        <v>3185764</v>
      </c>
    </row>
    <row r="36" spans="1:20" x14ac:dyDescent="0.3">
      <c r="A36">
        <v>1969</v>
      </c>
      <c r="B36">
        <v>24235</v>
      </c>
      <c r="C36">
        <v>399971</v>
      </c>
      <c r="D36">
        <v>918590</v>
      </c>
      <c r="E36">
        <v>1172726</v>
      </c>
      <c r="F36">
        <v>2162614</v>
      </c>
      <c r="G36">
        <v>210368</v>
      </c>
      <c r="H36">
        <v>381</v>
      </c>
      <c r="I36">
        <v>357</v>
      </c>
      <c r="J36">
        <v>347</v>
      </c>
      <c r="K36">
        <v>287</v>
      </c>
      <c r="L36">
        <v>324</v>
      </c>
      <c r="M36">
        <v>632</v>
      </c>
      <c r="N36">
        <v>4890833</v>
      </c>
      <c r="P36">
        <f t="shared" si="5"/>
        <v>1942</v>
      </c>
      <c r="Q36">
        <v>6</v>
      </c>
      <c r="R36" s="29">
        <f t="shared" ca="1" si="0"/>
        <v>1114583</v>
      </c>
      <c r="S36" s="29"/>
      <c r="T36">
        <f t="shared" ca="1" si="1"/>
        <v>1114583</v>
      </c>
    </row>
    <row r="37" spans="1:20" x14ac:dyDescent="0.3">
      <c r="A37">
        <v>1970</v>
      </c>
      <c r="B37">
        <v>604</v>
      </c>
      <c r="C37">
        <v>17955</v>
      </c>
      <c r="D37">
        <v>516869</v>
      </c>
      <c r="E37">
        <v>606356</v>
      </c>
      <c r="F37">
        <v>178742</v>
      </c>
      <c r="G37">
        <v>4171</v>
      </c>
      <c r="H37">
        <v>369</v>
      </c>
      <c r="I37">
        <v>367</v>
      </c>
      <c r="J37">
        <v>378</v>
      </c>
      <c r="K37">
        <v>2217</v>
      </c>
      <c r="L37">
        <v>342</v>
      </c>
      <c r="M37">
        <v>263</v>
      </c>
      <c r="N37">
        <v>1328634</v>
      </c>
      <c r="P37">
        <f t="shared" si="5"/>
        <v>1942</v>
      </c>
      <c r="Q37">
        <v>7</v>
      </c>
      <c r="R37" s="29">
        <f t="shared" ca="1" si="0"/>
        <v>118014</v>
      </c>
      <c r="S37" s="29"/>
      <c r="T37">
        <f t="shared" ca="1" si="1"/>
        <v>118014</v>
      </c>
    </row>
    <row r="38" spans="1:20" x14ac:dyDescent="0.3">
      <c r="A38">
        <v>1971</v>
      </c>
      <c r="B38">
        <v>259</v>
      </c>
      <c r="C38">
        <v>248</v>
      </c>
      <c r="D38">
        <v>251</v>
      </c>
      <c r="E38">
        <v>285</v>
      </c>
      <c r="F38">
        <v>722</v>
      </c>
      <c r="G38">
        <v>304</v>
      </c>
      <c r="H38">
        <v>348</v>
      </c>
      <c r="I38">
        <v>475</v>
      </c>
      <c r="J38">
        <v>334</v>
      </c>
      <c r="K38">
        <v>510</v>
      </c>
      <c r="L38">
        <v>303</v>
      </c>
      <c r="M38">
        <v>139482</v>
      </c>
      <c r="N38">
        <v>143522</v>
      </c>
      <c r="P38">
        <f t="shared" si="5"/>
        <v>1942</v>
      </c>
      <c r="Q38">
        <v>8</v>
      </c>
      <c r="R38" s="29">
        <f t="shared" ca="1" si="0"/>
        <v>3301</v>
      </c>
      <c r="S38" s="29"/>
      <c r="T38">
        <f t="shared" ca="1" si="1"/>
        <v>3301</v>
      </c>
    </row>
    <row r="39" spans="1:20" x14ac:dyDescent="0.3">
      <c r="A39">
        <v>1972</v>
      </c>
      <c r="B39">
        <v>206176</v>
      </c>
      <c r="C39">
        <v>91454</v>
      </c>
      <c r="D39">
        <v>39789</v>
      </c>
      <c r="E39">
        <v>1146</v>
      </c>
      <c r="F39">
        <v>155221</v>
      </c>
      <c r="G39">
        <v>1103</v>
      </c>
      <c r="H39">
        <v>1809</v>
      </c>
      <c r="I39">
        <v>610</v>
      </c>
      <c r="J39">
        <v>957</v>
      </c>
      <c r="K39">
        <v>903</v>
      </c>
      <c r="L39">
        <v>28845</v>
      </c>
      <c r="M39">
        <v>4464</v>
      </c>
      <c r="N39">
        <v>532479</v>
      </c>
      <c r="P39">
        <f t="shared" si="5"/>
        <v>1942</v>
      </c>
      <c r="Q39">
        <v>9</v>
      </c>
      <c r="R39" s="29">
        <f t="shared" ca="1" si="0"/>
        <v>9298</v>
      </c>
      <c r="S39" s="29"/>
      <c r="T39">
        <f t="shared" ca="1" si="1"/>
        <v>9298</v>
      </c>
    </row>
    <row r="40" spans="1:20" x14ac:dyDescent="0.3">
      <c r="A40">
        <v>1973</v>
      </c>
      <c r="B40">
        <v>29158</v>
      </c>
      <c r="C40">
        <v>234728</v>
      </c>
      <c r="D40">
        <v>847100</v>
      </c>
      <c r="E40">
        <v>1255232</v>
      </c>
      <c r="F40">
        <v>928288</v>
      </c>
      <c r="G40">
        <v>1899504</v>
      </c>
      <c r="H40">
        <v>175613</v>
      </c>
      <c r="I40">
        <v>1367</v>
      </c>
      <c r="J40">
        <v>54889</v>
      </c>
      <c r="K40">
        <v>1276042</v>
      </c>
      <c r="L40">
        <v>642617</v>
      </c>
      <c r="M40">
        <v>622539</v>
      </c>
      <c r="N40">
        <v>7967076</v>
      </c>
      <c r="P40">
        <f t="shared" si="5"/>
        <v>1942</v>
      </c>
      <c r="Q40">
        <v>10</v>
      </c>
      <c r="R40" s="29">
        <f t="shared" ca="1" si="0"/>
        <v>352</v>
      </c>
      <c r="S40" s="29"/>
      <c r="T40">
        <f t="shared" ca="1" si="1"/>
        <v>352</v>
      </c>
    </row>
    <row r="41" spans="1:20" x14ac:dyDescent="0.3">
      <c r="A41">
        <v>1974</v>
      </c>
      <c r="B41">
        <v>1337475</v>
      </c>
      <c r="C41">
        <v>236183</v>
      </c>
      <c r="D41">
        <v>107092</v>
      </c>
      <c r="E41">
        <v>90182</v>
      </c>
      <c r="F41">
        <v>231572</v>
      </c>
      <c r="G41">
        <v>38065</v>
      </c>
      <c r="H41">
        <v>735</v>
      </c>
      <c r="I41">
        <v>1238</v>
      </c>
      <c r="J41">
        <v>369615</v>
      </c>
      <c r="K41">
        <v>140509</v>
      </c>
      <c r="L41">
        <v>1500529</v>
      </c>
      <c r="M41">
        <v>1026744</v>
      </c>
      <c r="N41">
        <v>5079939</v>
      </c>
      <c r="P41">
        <f t="shared" si="5"/>
        <v>1942</v>
      </c>
      <c r="Q41">
        <v>11</v>
      </c>
      <c r="R41" s="29">
        <f t="shared" ca="1" si="0"/>
        <v>91821</v>
      </c>
      <c r="S41" s="29"/>
      <c r="T41">
        <f t="shared" ca="1" si="1"/>
        <v>91821</v>
      </c>
    </row>
    <row r="42" spans="1:20" x14ac:dyDescent="0.3">
      <c r="A42">
        <v>1975</v>
      </c>
      <c r="B42">
        <v>599820</v>
      </c>
      <c r="C42">
        <v>1513395</v>
      </c>
      <c r="D42">
        <v>318589</v>
      </c>
      <c r="E42">
        <v>773182</v>
      </c>
      <c r="F42">
        <v>1201200</v>
      </c>
      <c r="G42">
        <v>582698</v>
      </c>
      <c r="H42">
        <v>18651</v>
      </c>
      <c r="I42">
        <v>3071</v>
      </c>
      <c r="J42">
        <v>482</v>
      </c>
      <c r="K42">
        <v>2541</v>
      </c>
      <c r="L42">
        <v>1161</v>
      </c>
      <c r="M42">
        <v>7511</v>
      </c>
      <c r="N42">
        <v>5022300</v>
      </c>
      <c r="P42">
        <f t="shared" si="5"/>
        <v>1942</v>
      </c>
      <c r="Q42">
        <v>12</v>
      </c>
      <c r="R42" s="29">
        <f t="shared" ca="1" si="0"/>
        <v>90753</v>
      </c>
      <c r="S42" s="29"/>
      <c r="T42">
        <f t="shared" ca="1" si="1"/>
        <v>90753</v>
      </c>
    </row>
    <row r="43" spans="1:20" x14ac:dyDescent="0.3">
      <c r="A43">
        <v>1976</v>
      </c>
      <c r="B43">
        <v>13468</v>
      </c>
      <c r="C43">
        <v>290</v>
      </c>
      <c r="D43">
        <v>416</v>
      </c>
      <c r="E43">
        <v>3476</v>
      </c>
      <c r="F43">
        <v>1052156</v>
      </c>
      <c r="G43">
        <v>676733</v>
      </c>
      <c r="H43">
        <v>46282</v>
      </c>
      <c r="I43">
        <v>694</v>
      </c>
      <c r="J43">
        <v>1335</v>
      </c>
      <c r="K43">
        <v>2414</v>
      </c>
      <c r="L43">
        <v>12586</v>
      </c>
      <c r="M43">
        <v>544641</v>
      </c>
      <c r="N43">
        <v>2354491</v>
      </c>
      <c r="P43">
        <f>P42+1</f>
        <v>1943</v>
      </c>
      <c r="Q43">
        <f>Q31</f>
        <v>1</v>
      </c>
      <c r="R43" s="29">
        <f t="shared" ca="1" si="0"/>
        <v>473013</v>
      </c>
      <c r="S43" s="29"/>
      <c r="T43">
        <f t="shared" ca="1" si="1"/>
        <v>473013</v>
      </c>
    </row>
    <row r="44" spans="1:20" x14ac:dyDescent="0.3">
      <c r="A44">
        <v>1977</v>
      </c>
      <c r="B44">
        <v>155739</v>
      </c>
      <c r="C44">
        <v>773423</v>
      </c>
      <c r="D44">
        <v>390329</v>
      </c>
      <c r="E44">
        <v>1490528</v>
      </c>
      <c r="F44">
        <v>264720</v>
      </c>
      <c r="G44">
        <v>98832</v>
      </c>
      <c r="H44">
        <v>1076</v>
      </c>
      <c r="I44">
        <v>913</v>
      </c>
      <c r="J44">
        <v>894</v>
      </c>
      <c r="K44">
        <v>256</v>
      </c>
      <c r="L44">
        <v>9610</v>
      </c>
      <c r="M44">
        <v>13213</v>
      </c>
      <c r="N44">
        <v>3199532</v>
      </c>
      <c r="P44">
        <f>P43</f>
        <v>1943</v>
      </c>
      <c r="Q44">
        <f>Q32</f>
        <v>2</v>
      </c>
      <c r="R44" s="29">
        <f t="shared" ca="1" si="0"/>
        <v>5894</v>
      </c>
      <c r="S44" s="29"/>
      <c r="T44">
        <f t="shared" ca="1" si="1"/>
        <v>5894</v>
      </c>
    </row>
    <row r="45" spans="1:20" x14ac:dyDescent="0.3">
      <c r="A45">
        <v>1978</v>
      </c>
      <c r="B45">
        <v>42643</v>
      </c>
      <c r="C45">
        <v>30528</v>
      </c>
      <c r="D45">
        <v>62613</v>
      </c>
      <c r="E45">
        <v>709</v>
      </c>
      <c r="F45">
        <v>907</v>
      </c>
      <c r="G45">
        <v>4197</v>
      </c>
      <c r="H45">
        <v>1281</v>
      </c>
      <c r="I45">
        <v>719</v>
      </c>
      <c r="J45">
        <v>1684</v>
      </c>
      <c r="K45">
        <v>251</v>
      </c>
      <c r="L45">
        <v>7846</v>
      </c>
      <c r="M45">
        <v>2018</v>
      </c>
      <c r="N45">
        <v>155397</v>
      </c>
      <c r="P45">
        <f t="shared" ref="P45:P54" si="6">P44</f>
        <v>1943</v>
      </c>
      <c r="Q45">
        <f t="shared" ref="Q45:Q54" si="7">Q33</f>
        <v>3</v>
      </c>
      <c r="R45" s="29">
        <f t="shared" ca="1" si="0"/>
        <v>17678</v>
      </c>
      <c r="S45" s="29"/>
      <c r="T45">
        <f t="shared" ca="1" si="1"/>
        <v>17678</v>
      </c>
    </row>
    <row r="46" spans="1:20" x14ac:dyDescent="0.3">
      <c r="A46">
        <v>1979</v>
      </c>
      <c r="B46">
        <v>34494</v>
      </c>
      <c r="C46">
        <v>527516</v>
      </c>
      <c r="D46">
        <v>650341</v>
      </c>
      <c r="E46">
        <v>1512330</v>
      </c>
      <c r="F46">
        <v>667390</v>
      </c>
      <c r="G46">
        <v>873380</v>
      </c>
      <c r="H46">
        <v>388053</v>
      </c>
      <c r="I46">
        <v>1700</v>
      </c>
      <c r="J46">
        <v>475161</v>
      </c>
      <c r="K46">
        <v>878</v>
      </c>
      <c r="L46">
        <v>14254</v>
      </c>
      <c r="M46">
        <v>201301</v>
      </c>
      <c r="N46">
        <v>5346797</v>
      </c>
      <c r="P46">
        <f t="shared" si="6"/>
        <v>1943</v>
      </c>
      <c r="Q46">
        <f t="shared" si="7"/>
        <v>4</v>
      </c>
      <c r="R46" s="29">
        <f t="shared" ca="1" si="0"/>
        <v>402395</v>
      </c>
      <c r="S46" s="29"/>
      <c r="T46">
        <f t="shared" ca="1" si="1"/>
        <v>402395</v>
      </c>
    </row>
    <row r="47" spans="1:20" x14ac:dyDescent="0.3">
      <c r="A47">
        <v>1980</v>
      </c>
      <c r="B47">
        <v>324933</v>
      </c>
      <c r="C47">
        <v>453409</v>
      </c>
      <c r="D47">
        <v>321699</v>
      </c>
      <c r="E47">
        <v>334224</v>
      </c>
      <c r="F47">
        <v>868115</v>
      </c>
      <c r="G47">
        <v>986</v>
      </c>
      <c r="H47">
        <v>910</v>
      </c>
      <c r="I47">
        <v>589</v>
      </c>
      <c r="J47">
        <v>1079</v>
      </c>
      <c r="K47">
        <v>7247</v>
      </c>
      <c r="L47">
        <v>455</v>
      </c>
      <c r="M47">
        <v>3366</v>
      </c>
      <c r="N47">
        <v>2317012</v>
      </c>
      <c r="P47">
        <f t="shared" si="6"/>
        <v>1943</v>
      </c>
      <c r="Q47">
        <f t="shared" si="7"/>
        <v>5</v>
      </c>
      <c r="R47" s="29">
        <f t="shared" ca="1" si="0"/>
        <v>266522</v>
      </c>
      <c r="S47" s="29"/>
      <c r="T47">
        <f t="shared" ca="1" si="1"/>
        <v>266522</v>
      </c>
    </row>
    <row r="48" spans="1:20" x14ac:dyDescent="0.3">
      <c r="A48">
        <v>1981</v>
      </c>
      <c r="B48">
        <v>330</v>
      </c>
      <c r="C48">
        <v>966</v>
      </c>
      <c r="D48">
        <v>573</v>
      </c>
      <c r="E48">
        <v>2548</v>
      </c>
      <c r="F48">
        <v>23416</v>
      </c>
      <c r="G48">
        <v>1291001</v>
      </c>
      <c r="H48">
        <v>220601</v>
      </c>
      <c r="I48">
        <v>1252</v>
      </c>
      <c r="J48">
        <v>2071</v>
      </c>
      <c r="K48">
        <v>311649</v>
      </c>
      <c r="L48">
        <v>680578</v>
      </c>
      <c r="M48">
        <v>61017</v>
      </c>
      <c r="N48">
        <v>2596002</v>
      </c>
      <c r="P48">
        <f t="shared" si="6"/>
        <v>1943</v>
      </c>
      <c r="Q48">
        <f t="shared" si="7"/>
        <v>6</v>
      </c>
      <c r="R48" s="29">
        <f t="shared" ca="1" si="0"/>
        <v>422153</v>
      </c>
      <c r="S48" s="29"/>
      <c r="T48">
        <f t="shared" ca="1" si="1"/>
        <v>422153</v>
      </c>
    </row>
    <row r="49" spans="1:20" x14ac:dyDescent="0.3">
      <c r="A49">
        <v>1982</v>
      </c>
      <c r="B49">
        <v>57804</v>
      </c>
      <c r="C49">
        <v>112490</v>
      </c>
      <c r="D49">
        <v>192331</v>
      </c>
      <c r="E49">
        <v>329657</v>
      </c>
      <c r="F49">
        <v>1674249</v>
      </c>
      <c r="G49">
        <v>792319</v>
      </c>
      <c r="H49">
        <v>153430</v>
      </c>
      <c r="I49">
        <v>856</v>
      </c>
      <c r="J49">
        <v>351</v>
      </c>
      <c r="K49">
        <v>680</v>
      </c>
      <c r="L49">
        <v>78255</v>
      </c>
      <c r="M49">
        <v>432220</v>
      </c>
      <c r="N49">
        <v>3824643</v>
      </c>
      <c r="P49">
        <f t="shared" si="6"/>
        <v>1943</v>
      </c>
      <c r="Q49">
        <f t="shared" si="7"/>
        <v>7</v>
      </c>
      <c r="R49" s="29">
        <f t="shared" ca="1" si="0"/>
        <v>2107</v>
      </c>
      <c r="S49" s="29"/>
      <c r="T49">
        <f t="shared" ca="1" si="1"/>
        <v>2107</v>
      </c>
    </row>
    <row r="50" spans="1:20" x14ac:dyDescent="0.3">
      <c r="A50">
        <v>1983</v>
      </c>
      <c r="B50">
        <v>162938</v>
      </c>
      <c r="C50">
        <v>563145</v>
      </c>
      <c r="D50">
        <v>734153</v>
      </c>
      <c r="E50">
        <v>42849</v>
      </c>
      <c r="F50">
        <v>798869</v>
      </c>
      <c r="G50">
        <v>63211</v>
      </c>
      <c r="H50">
        <v>41177</v>
      </c>
      <c r="I50">
        <v>209601</v>
      </c>
      <c r="J50">
        <v>37965</v>
      </c>
      <c r="K50">
        <v>651</v>
      </c>
      <c r="L50">
        <v>293</v>
      </c>
      <c r="M50">
        <v>96825</v>
      </c>
      <c r="N50">
        <v>2751676</v>
      </c>
      <c r="P50">
        <f t="shared" si="6"/>
        <v>1943</v>
      </c>
      <c r="Q50">
        <f t="shared" si="7"/>
        <v>8</v>
      </c>
      <c r="R50" s="29">
        <f t="shared" ca="1" si="0"/>
        <v>5075</v>
      </c>
      <c r="S50" s="29"/>
      <c r="T50">
        <f t="shared" ca="1" si="1"/>
        <v>5075</v>
      </c>
    </row>
    <row r="51" spans="1:20" x14ac:dyDescent="0.3">
      <c r="A51">
        <v>1984</v>
      </c>
      <c r="B51">
        <v>100570</v>
      </c>
      <c r="C51">
        <v>169995</v>
      </c>
      <c r="D51">
        <v>435780</v>
      </c>
      <c r="E51">
        <v>59754</v>
      </c>
      <c r="F51">
        <v>52685</v>
      </c>
      <c r="G51">
        <v>1001</v>
      </c>
      <c r="H51">
        <v>653</v>
      </c>
      <c r="I51">
        <v>949</v>
      </c>
      <c r="J51">
        <v>416</v>
      </c>
      <c r="K51">
        <v>296224</v>
      </c>
      <c r="L51">
        <v>263439</v>
      </c>
      <c r="M51">
        <v>370337</v>
      </c>
      <c r="N51">
        <v>1751804</v>
      </c>
      <c r="P51">
        <f t="shared" si="6"/>
        <v>1943</v>
      </c>
      <c r="Q51">
        <f t="shared" si="7"/>
        <v>9</v>
      </c>
      <c r="R51" s="29">
        <f t="shared" ca="1" si="0"/>
        <v>338</v>
      </c>
      <c r="S51" s="29"/>
      <c r="T51">
        <f t="shared" ca="1" si="1"/>
        <v>338</v>
      </c>
    </row>
    <row r="52" spans="1:20" x14ac:dyDescent="0.3">
      <c r="A52">
        <v>1985</v>
      </c>
      <c r="B52">
        <v>421297</v>
      </c>
      <c r="C52">
        <v>526941</v>
      </c>
      <c r="D52">
        <v>774433</v>
      </c>
      <c r="E52">
        <v>184332</v>
      </c>
      <c r="F52">
        <v>364633</v>
      </c>
      <c r="G52">
        <v>1852</v>
      </c>
      <c r="H52">
        <v>1286</v>
      </c>
      <c r="I52">
        <v>1735</v>
      </c>
      <c r="J52">
        <v>1260</v>
      </c>
      <c r="K52">
        <v>35324</v>
      </c>
      <c r="L52">
        <v>416489</v>
      </c>
      <c r="M52">
        <v>1070285</v>
      </c>
      <c r="N52">
        <v>3799868</v>
      </c>
      <c r="P52">
        <f t="shared" si="6"/>
        <v>1943</v>
      </c>
      <c r="Q52">
        <f t="shared" si="7"/>
        <v>10</v>
      </c>
      <c r="R52" s="29">
        <f t="shared" ca="1" si="0"/>
        <v>270</v>
      </c>
      <c r="S52" s="29"/>
      <c r="T52">
        <f t="shared" ca="1" si="1"/>
        <v>270</v>
      </c>
    </row>
    <row r="53" spans="1:20" x14ac:dyDescent="0.3">
      <c r="A53">
        <v>1986</v>
      </c>
      <c r="B53">
        <v>14407</v>
      </c>
      <c r="C53">
        <v>705155</v>
      </c>
      <c r="D53">
        <v>43485</v>
      </c>
      <c r="E53">
        <v>213633</v>
      </c>
      <c r="F53">
        <v>796182</v>
      </c>
      <c r="G53">
        <v>1451342</v>
      </c>
      <c r="H53">
        <v>41716</v>
      </c>
      <c r="I53">
        <v>786</v>
      </c>
      <c r="J53">
        <v>4548</v>
      </c>
      <c r="K53">
        <v>21229</v>
      </c>
      <c r="L53">
        <v>403565</v>
      </c>
      <c r="M53">
        <v>1044029</v>
      </c>
      <c r="N53">
        <v>4740078</v>
      </c>
      <c r="P53">
        <f t="shared" si="6"/>
        <v>1943</v>
      </c>
      <c r="Q53">
        <f t="shared" si="7"/>
        <v>11</v>
      </c>
      <c r="R53" s="29">
        <f t="shared" ca="1" si="0"/>
        <v>1643</v>
      </c>
      <c r="S53" s="29"/>
      <c r="T53">
        <f t="shared" ca="1" si="1"/>
        <v>1643</v>
      </c>
    </row>
    <row r="54" spans="1:20" x14ac:dyDescent="0.3">
      <c r="A54">
        <v>1987</v>
      </c>
      <c r="B54">
        <v>235147</v>
      </c>
      <c r="C54">
        <v>477212</v>
      </c>
      <c r="D54">
        <v>875340</v>
      </c>
      <c r="E54">
        <v>95970</v>
      </c>
      <c r="F54">
        <v>132735</v>
      </c>
      <c r="G54">
        <v>1109635</v>
      </c>
      <c r="H54">
        <v>141252</v>
      </c>
      <c r="I54">
        <v>889</v>
      </c>
      <c r="J54">
        <v>490</v>
      </c>
      <c r="K54">
        <v>284</v>
      </c>
      <c r="L54">
        <v>2337</v>
      </c>
      <c r="M54">
        <v>28644</v>
      </c>
      <c r="N54">
        <v>3099934</v>
      </c>
      <c r="P54">
        <f t="shared" si="6"/>
        <v>1943</v>
      </c>
      <c r="Q54">
        <f t="shared" si="7"/>
        <v>12</v>
      </c>
      <c r="R54" s="29">
        <f t="shared" ca="1" si="0"/>
        <v>3777</v>
      </c>
      <c r="S54" s="29"/>
      <c r="T54">
        <f t="shared" ca="1" si="1"/>
        <v>3777</v>
      </c>
    </row>
    <row r="55" spans="1:20" x14ac:dyDescent="0.3">
      <c r="A55">
        <v>1988</v>
      </c>
      <c r="B55">
        <v>131036</v>
      </c>
      <c r="C55">
        <v>58340</v>
      </c>
      <c r="D55">
        <v>229347</v>
      </c>
      <c r="E55">
        <v>84073</v>
      </c>
      <c r="F55">
        <v>688</v>
      </c>
      <c r="G55">
        <v>1201</v>
      </c>
      <c r="H55">
        <v>684</v>
      </c>
      <c r="I55">
        <v>780</v>
      </c>
      <c r="J55">
        <v>370</v>
      </c>
      <c r="K55">
        <v>270</v>
      </c>
      <c r="L55">
        <v>184</v>
      </c>
      <c r="M55">
        <v>258</v>
      </c>
      <c r="N55">
        <v>507230</v>
      </c>
      <c r="P55">
        <f>P54+1</f>
        <v>1944</v>
      </c>
      <c r="Q55">
        <v>1</v>
      </c>
      <c r="R55" s="29">
        <f t="shared" ca="1" si="0"/>
        <v>255565</v>
      </c>
      <c r="S55" s="29"/>
      <c r="T55">
        <f t="shared" ca="1" si="1"/>
        <v>255565</v>
      </c>
    </row>
    <row r="56" spans="1:20" x14ac:dyDescent="0.3">
      <c r="A56">
        <v>1989</v>
      </c>
      <c r="B56">
        <v>44</v>
      </c>
      <c r="C56">
        <v>20564</v>
      </c>
      <c r="D56">
        <v>212217</v>
      </c>
      <c r="E56">
        <v>360375</v>
      </c>
      <c r="F56">
        <v>2061697</v>
      </c>
      <c r="G56">
        <v>2174912</v>
      </c>
      <c r="H56">
        <v>731608</v>
      </c>
      <c r="I56">
        <v>703</v>
      </c>
      <c r="J56">
        <v>397</v>
      </c>
      <c r="K56">
        <v>314</v>
      </c>
      <c r="L56">
        <v>344</v>
      </c>
      <c r="M56">
        <v>202</v>
      </c>
      <c r="N56">
        <v>5563376</v>
      </c>
      <c r="P56">
        <f>P55</f>
        <v>1944</v>
      </c>
      <c r="Q56">
        <v>2</v>
      </c>
      <c r="R56" s="29">
        <f t="shared" ca="1" si="0"/>
        <v>645160</v>
      </c>
      <c r="S56" s="29"/>
      <c r="T56">
        <f t="shared" ca="1" si="1"/>
        <v>645160</v>
      </c>
    </row>
    <row r="57" spans="1:20" x14ac:dyDescent="0.3">
      <c r="A57">
        <v>1990</v>
      </c>
      <c r="B57">
        <v>22520</v>
      </c>
      <c r="C57">
        <v>478765</v>
      </c>
      <c r="D57">
        <v>1424447</v>
      </c>
      <c r="E57">
        <v>1718040</v>
      </c>
      <c r="F57">
        <v>2929042</v>
      </c>
      <c r="G57">
        <v>777006</v>
      </c>
      <c r="H57">
        <v>738</v>
      </c>
      <c r="I57">
        <v>676</v>
      </c>
      <c r="J57">
        <v>739</v>
      </c>
      <c r="K57">
        <v>556</v>
      </c>
      <c r="L57">
        <v>289</v>
      </c>
      <c r="M57">
        <v>2729</v>
      </c>
      <c r="N57">
        <v>7355547</v>
      </c>
      <c r="P57">
        <f t="shared" ref="P57:P66" si="8">P56</f>
        <v>1944</v>
      </c>
      <c r="Q57">
        <v>3</v>
      </c>
      <c r="R57" s="29">
        <f t="shared" ca="1" si="0"/>
        <v>893864</v>
      </c>
      <c r="S57" s="29"/>
      <c r="T57">
        <f t="shared" ca="1" si="1"/>
        <v>893864</v>
      </c>
    </row>
    <row r="58" spans="1:20" x14ac:dyDescent="0.3">
      <c r="A58">
        <v>1991</v>
      </c>
      <c r="B58">
        <v>1431513</v>
      </c>
      <c r="C58">
        <v>819841</v>
      </c>
      <c r="D58">
        <v>259951</v>
      </c>
      <c r="E58">
        <v>1007913</v>
      </c>
      <c r="F58">
        <v>566996</v>
      </c>
      <c r="G58">
        <v>175005</v>
      </c>
      <c r="H58">
        <v>3249</v>
      </c>
      <c r="I58">
        <v>790</v>
      </c>
      <c r="J58">
        <v>996</v>
      </c>
      <c r="K58">
        <v>48837</v>
      </c>
      <c r="L58">
        <v>787319</v>
      </c>
      <c r="M58">
        <v>2355431</v>
      </c>
      <c r="N58">
        <v>7457842</v>
      </c>
      <c r="P58">
        <f t="shared" si="8"/>
        <v>1944</v>
      </c>
      <c r="Q58">
        <v>4</v>
      </c>
      <c r="R58" s="29">
        <f t="shared" ca="1" si="0"/>
        <v>166977</v>
      </c>
      <c r="S58" s="29"/>
      <c r="T58">
        <f t="shared" ca="1" si="1"/>
        <v>166977</v>
      </c>
    </row>
    <row r="59" spans="1:20" x14ac:dyDescent="0.3">
      <c r="A59">
        <v>1992</v>
      </c>
      <c r="B59">
        <v>2519196</v>
      </c>
      <c r="C59">
        <v>2363974</v>
      </c>
      <c r="D59">
        <v>2241910</v>
      </c>
      <c r="E59">
        <v>537456</v>
      </c>
      <c r="F59">
        <v>385438</v>
      </c>
      <c r="G59">
        <v>675225</v>
      </c>
      <c r="H59">
        <v>15347</v>
      </c>
      <c r="I59">
        <v>580</v>
      </c>
      <c r="J59">
        <v>355</v>
      </c>
      <c r="K59">
        <v>319</v>
      </c>
      <c r="L59">
        <v>5638</v>
      </c>
      <c r="M59">
        <v>502262</v>
      </c>
      <c r="N59">
        <v>9247700</v>
      </c>
      <c r="P59">
        <f t="shared" si="8"/>
        <v>1944</v>
      </c>
      <c r="Q59">
        <v>5</v>
      </c>
      <c r="R59" s="29">
        <f t="shared" ca="1" si="0"/>
        <v>2478358</v>
      </c>
      <c r="S59" s="29"/>
      <c r="T59">
        <f t="shared" ca="1" si="1"/>
        <v>2478358</v>
      </c>
    </row>
    <row r="60" spans="1:20" x14ac:dyDescent="0.3">
      <c r="A60">
        <v>1993</v>
      </c>
      <c r="B60">
        <v>913942</v>
      </c>
      <c r="C60">
        <v>683395</v>
      </c>
      <c r="D60">
        <v>1268594</v>
      </c>
      <c r="E60">
        <v>909780</v>
      </c>
      <c r="F60">
        <v>656762</v>
      </c>
      <c r="G60">
        <v>968917</v>
      </c>
      <c r="H60">
        <v>5498</v>
      </c>
      <c r="I60">
        <v>545</v>
      </c>
      <c r="J60">
        <v>346</v>
      </c>
      <c r="K60">
        <v>22043</v>
      </c>
      <c r="L60">
        <v>191315</v>
      </c>
      <c r="M60">
        <v>248955</v>
      </c>
      <c r="N60">
        <v>5870091</v>
      </c>
      <c r="P60">
        <f t="shared" si="8"/>
        <v>1944</v>
      </c>
      <c r="Q60">
        <v>6</v>
      </c>
      <c r="R60" s="29">
        <f t="shared" ca="1" si="0"/>
        <v>484593</v>
      </c>
      <c r="S60" s="29"/>
      <c r="T60">
        <f t="shared" ca="1" si="1"/>
        <v>484593</v>
      </c>
    </row>
    <row r="61" spans="1:20" x14ac:dyDescent="0.3">
      <c r="A61">
        <v>1994</v>
      </c>
      <c r="B61">
        <v>124439</v>
      </c>
      <c r="C61">
        <v>652195</v>
      </c>
      <c r="D61">
        <v>852649</v>
      </c>
      <c r="E61">
        <v>211830</v>
      </c>
      <c r="F61">
        <v>996776</v>
      </c>
      <c r="G61">
        <v>219838</v>
      </c>
      <c r="H61">
        <v>16355</v>
      </c>
      <c r="I61">
        <v>697</v>
      </c>
      <c r="J61">
        <v>10481</v>
      </c>
      <c r="K61">
        <v>1458092</v>
      </c>
      <c r="L61">
        <v>897966</v>
      </c>
      <c r="M61">
        <v>1784926</v>
      </c>
      <c r="N61">
        <v>7226244</v>
      </c>
      <c r="P61">
        <f t="shared" si="8"/>
        <v>1944</v>
      </c>
      <c r="Q61">
        <v>7</v>
      </c>
      <c r="R61" s="29">
        <f t="shared" ca="1" si="0"/>
        <v>442</v>
      </c>
      <c r="S61" s="29"/>
      <c r="T61">
        <f t="shared" ca="1" si="1"/>
        <v>442</v>
      </c>
    </row>
    <row r="62" spans="1:20" x14ac:dyDescent="0.3">
      <c r="A62">
        <v>1995</v>
      </c>
      <c r="B62">
        <v>1663342</v>
      </c>
      <c r="C62">
        <v>277660</v>
      </c>
      <c r="D62">
        <v>1357733</v>
      </c>
      <c r="E62">
        <v>1108317</v>
      </c>
      <c r="F62">
        <v>1542971</v>
      </c>
      <c r="G62">
        <v>329238</v>
      </c>
      <c r="H62">
        <v>626</v>
      </c>
      <c r="I62">
        <v>1000</v>
      </c>
      <c r="J62">
        <v>508</v>
      </c>
      <c r="K62">
        <v>369</v>
      </c>
      <c r="L62">
        <v>330</v>
      </c>
      <c r="M62">
        <v>10430</v>
      </c>
      <c r="N62">
        <v>6292526</v>
      </c>
      <c r="P62">
        <f t="shared" si="8"/>
        <v>1944</v>
      </c>
      <c r="Q62">
        <v>8</v>
      </c>
      <c r="R62" s="29">
        <f t="shared" ca="1" si="0"/>
        <v>391</v>
      </c>
      <c r="S62" s="29"/>
      <c r="T62">
        <f t="shared" ca="1" si="1"/>
        <v>391</v>
      </c>
    </row>
    <row r="63" spans="1:20" x14ac:dyDescent="0.3">
      <c r="A63">
        <v>1996</v>
      </c>
      <c r="B63">
        <v>979</v>
      </c>
      <c r="C63">
        <v>401</v>
      </c>
      <c r="D63">
        <v>347</v>
      </c>
      <c r="E63">
        <v>556</v>
      </c>
      <c r="F63">
        <v>418</v>
      </c>
      <c r="G63">
        <v>432</v>
      </c>
      <c r="H63">
        <v>422</v>
      </c>
      <c r="I63">
        <v>682</v>
      </c>
      <c r="J63">
        <v>1066</v>
      </c>
      <c r="K63">
        <v>368</v>
      </c>
      <c r="L63">
        <v>26223</v>
      </c>
      <c r="M63">
        <v>34278</v>
      </c>
      <c r="N63">
        <v>66171</v>
      </c>
      <c r="P63">
        <f t="shared" si="8"/>
        <v>1944</v>
      </c>
      <c r="Q63">
        <v>9</v>
      </c>
      <c r="R63" s="29">
        <f t="shared" ca="1" si="0"/>
        <v>742</v>
      </c>
      <c r="S63" s="29"/>
      <c r="T63">
        <f t="shared" ca="1" si="1"/>
        <v>742</v>
      </c>
    </row>
    <row r="64" spans="1:20" x14ac:dyDescent="0.3">
      <c r="A64" t="s">
        <v>45</v>
      </c>
      <c r="B64">
        <v>339987</v>
      </c>
      <c r="C64">
        <v>312783</v>
      </c>
      <c r="D64">
        <v>392061</v>
      </c>
      <c r="E64">
        <v>378796</v>
      </c>
      <c r="F64">
        <v>634840</v>
      </c>
      <c r="G64">
        <v>378148</v>
      </c>
      <c r="H64">
        <v>71341</v>
      </c>
      <c r="I64">
        <v>4973</v>
      </c>
      <c r="J64">
        <v>20551</v>
      </c>
      <c r="K64">
        <v>79192</v>
      </c>
      <c r="L64">
        <v>161351</v>
      </c>
      <c r="M64">
        <v>284970</v>
      </c>
      <c r="N64">
        <v>3058994</v>
      </c>
      <c r="P64">
        <f t="shared" si="8"/>
        <v>1944</v>
      </c>
      <c r="Q64">
        <v>10</v>
      </c>
      <c r="R64" s="29">
        <f t="shared" ca="1" si="0"/>
        <v>343</v>
      </c>
      <c r="S64" s="29"/>
      <c r="T64">
        <f t="shared" ca="1" si="1"/>
        <v>343</v>
      </c>
    </row>
    <row r="65" spans="1:20" x14ac:dyDescent="0.3">
      <c r="A65" t="s">
        <v>40</v>
      </c>
      <c r="B65">
        <f>SUM(B6:B63)</f>
        <v>19610461</v>
      </c>
      <c r="C65">
        <f t="shared" ref="C65:M65" si="9">SUM(C6:C63)</f>
        <v>18837632</v>
      </c>
      <c r="D65">
        <f t="shared" si="9"/>
        <v>24050264</v>
      </c>
      <c r="E65">
        <f t="shared" si="9"/>
        <v>23839685</v>
      </c>
      <c r="F65">
        <f t="shared" si="9"/>
        <v>40186347</v>
      </c>
      <c r="G65">
        <f t="shared" si="9"/>
        <v>23989544</v>
      </c>
      <c r="H65">
        <f t="shared" si="9"/>
        <v>4471724</v>
      </c>
      <c r="I65">
        <f t="shared" si="9"/>
        <v>366815</v>
      </c>
      <c r="J65">
        <f t="shared" si="9"/>
        <v>1168863</v>
      </c>
      <c r="K65">
        <f t="shared" si="9"/>
        <v>4922809</v>
      </c>
      <c r="L65">
        <f t="shared" si="9"/>
        <v>9880214</v>
      </c>
      <c r="M65">
        <f t="shared" si="9"/>
        <v>16565550</v>
      </c>
      <c r="P65">
        <f t="shared" si="8"/>
        <v>1944</v>
      </c>
      <c r="Q65">
        <v>11</v>
      </c>
      <c r="R65" s="29">
        <f t="shared" ca="1" si="0"/>
        <v>2955</v>
      </c>
      <c r="S65" s="29"/>
      <c r="T65">
        <f t="shared" ca="1" si="1"/>
        <v>2955</v>
      </c>
    </row>
    <row r="66" spans="1:20" x14ac:dyDescent="0.3">
      <c r="A66" t="s">
        <v>26</v>
      </c>
      <c r="P66">
        <f t="shared" si="8"/>
        <v>1944</v>
      </c>
      <c r="Q66">
        <v>12</v>
      </c>
      <c r="R66" s="29">
        <f t="shared" ca="1" si="0"/>
        <v>9358</v>
      </c>
      <c r="S66" s="29"/>
      <c r="T66">
        <f t="shared" ca="1" si="1"/>
        <v>9358</v>
      </c>
    </row>
    <row r="67" spans="1:20" x14ac:dyDescent="0.3">
      <c r="P67">
        <f>P66+1</f>
        <v>1945</v>
      </c>
      <c r="Q67">
        <f>Q55</f>
        <v>1</v>
      </c>
      <c r="R67" s="29">
        <f t="shared" ca="1" si="0"/>
        <v>1110623</v>
      </c>
      <c r="S67" s="29"/>
      <c r="T67">
        <f t="shared" ca="1" si="1"/>
        <v>1110623</v>
      </c>
    </row>
    <row r="68" spans="1:20" x14ac:dyDescent="0.3">
      <c r="P68">
        <f>P67</f>
        <v>1945</v>
      </c>
      <c r="Q68">
        <f>Q56</f>
        <v>2</v>
      </c>
      <c r="R68" s="29">
        <f t="shared" ca="1" si="0"/>
        <v>223784</v>
      </c>
      <c r="S68" s="29"/>
      <c r="T68">
        <f t="shared" ca="1" si="1"/>
        <v>223784</v>
      </c>
    </row>
    <row r="69" spans="1:20" x14ac:dyDescent="0.3">
      <c r="P69">
        <f t="shared" ref="P69:P78" si="10">P68</f>
        <v>1945</v>
      </c>
      <c r="Q69">
        <f t="shared" ref="Q69:Q78" si="11">Q57</f>
        <v>3</v>
      </c>
      <c r="R69" s="29">
        <f t="shared" ca="1" si="0"/>
        <v>2019123</v>
      </c>
      <c r="S69" s="29"/>
      <c r="T69">
        <f t="shared" ca="1" si="1"/>
        <v>2019123</v>
      </c>
    </row>
    <row r="70" spans="1:20" x14ac:dyDescent="0.3">
      <c r="P70">
        <f t="shared" si="10"/>
        <v>1945</v>
      </c>
      <c r="Q70">
        <f t="shared" si="11"/>
        <v>4</v>
      </c>
      <c r="R70" s="29">
        <f t="shared" ca="1" si="0"/>
        <v>3624261</v>
      </c>
      <c r="S70" s="29"/>
      <c r="T70">
        <f t="shared" ca="1" si="1"/>
        <v>3624261</v>
      </c>
    </row>
    <row r="71" spans="1:20" x14ac:dyDescent="0.3">
      <c r="P71">
        <f t="shared" si="10"/>
        <v>1945</v>
      </c>
      <c r="Q71">
        <f t="shared" si="11"/>
        <v>5</v>
      </c>
      <c r="R71" s="29">
        <f t="shared" ref="R71:R134" ca="1" si="12">OFFSET(Matrix,TRUNC((ROW()-ROW($R$7))/COLUMNS(Matrix)),MOD(ROW()-ROW($R$7),COLUMNS(Matrix)),1,1)</f>
        <v>454900</v>
      </c>
      <c r="S71" s="29"/>
      <c r="T71">
        <f t="shared" ca="1" si="1"/>
        <v>454900</v>
      </c>
    </row>
    <row r="72" spans="1:20" x14ac:dyDescent="0.3">
      <c r="P72">
        <f t="shared" si="10"/>
        <v>1945</v>
      </c>
      <c r="Q72">
        <f t="shared" si="11"/>
        <v>6</v>
      </c>
      <c r="R72" s="29">
        <f t="shared" ca="1" si="12"/>
        <v>293199</v>
      </c>
      <c r="S72" s="29"/>
      <c r="T72">
        <f t="shared" ref="T72:T135" ca="1" si="13">R72</f>
        <v>293199</v>
      </c>
    </row>
    <row r="73" spans="1:20" x14ac:dyDescent="0.3">
      <c r="P73">
        <f t="shared" si="10"/>
        <v>1945</v>
      </c>
      <c r="Q73">
        <f t="shared" si="11"/>
        <v>7</v>
      </c>
      <c r="R73" s="29">
        <f t="shared" ca="1" si="12"/>
        <v>415669</v>
      </c>
      <c r="S73" s="29"/>
      <c r="T73">
        <f t="shared" ca="1" si="13"/>
        <v>415669</v>
      </c>
    </row>
    <row r="74" spans="1:20" x14ac:dyDescent="0.3">
      <c r="P74">
        <f t="shared" si="10"/>
        <v>1945</v>
      </c>
      <c r="Q74">
        <f t="shared" si="11"/>
        <v>8</v>
      </c>
      <c r="R74" s="29">
        <f t="shared" ca="1" si="12"/>
        <v>300</v>
      </c>
      <c r="S74" s="29"/>
      <c r="T74">
        <f t="shared" ca="1" si="13"/>
        <v>300</v>
      </c>
    </row>
    <row r="75" spans="1:20" x14ac:dyDescent="0.3">
      <c r="P75">
        <f t="shared" si="10"/>
        <v>1945</v>
      </c>
      <c r="Q75">
        <f t="shared" si="11"/>
        <v>9</v>
      </c>
      <c r="R75" s="29">
        <f t="shared" ca="1" si="12"/>
        <v>1613</v>
      </c>
      <c r="S75" s="29"/>
      <c r="T75">
        <f t="shared" ca="1" si="13"/>
        <v>1613</v>
      </c>
    </row>
    <row r="76" spans="1:20" x14ac:dyDescent="0.3">
      <c r="P76">
        <f t="shared" si="10"/>
        <v>1945</v>
      </c>
      <c r="Q76">
        <f t="shared" si="11"/>
        <v>10</v>
      </c>
      <c r="R76" s="29">
        <f t="shared" ca="1" si="12"/>
        <v>26364</v>
      </c>
      <c r="S76" s="29"/>
      <c r="T76">
        <f t="shared" ca="1" si="13"/>
        <v>26364</v>
      </c>
    </row>
    <row r="77" spans="1:20" x14ac:dyDescent="0.3">
      <c r="P77">
        <f t="shared" si="10"/>
        <v>1945</v>
      </c>
      <c r="Q77">
        <f t="shared" si="11"/>
        <v>11</v>
      </c>
      <c r="R77" s="29">
        <f t="shared" ca="1" si="12"/>
        <v>17855</v>
      </c>
      <c r="S77" s="29"/>
      <c r="T77">
        <f t="shared" ca="1" si="13"/>
        <v>17855</v>
      </c>
    </row>
    <row r="78" spans="1:20" x14ac:dyDescent="0.3">
      <c r="P78">
        <f t="shared" si="10"/>
        <v>1945</v>
      </c>
      <c r="Q78">
        <f t="shared" si="11"/>
        <v>12</v>
      </c>
      <c r="R78" s="29">
        <f t="shared" ca="1" si="12"/>
        <v>217154</v>
      </c>
      <c r="S78" s="29"/>
      <c r="T78">
        <f t="shared" ca="1" si="13"/>
        <v>217154</v>
      </c>
    </row>
    <row r="79" spans="1:20" x14ac:dyDescent="0.3">
      <c r="P79">
        <f>P78+1</f>
        <v>1946</v>
      </c>
      <c r="Q79">
        <v>1</v>
      </c>
      <c r="R79" s="29">
        <f t="shared" ca="1" si="12"/>
        <v>636731</v>
      </c>
      <c r="S79" s="29"/>
      <c r="T79">
        <f t="shared" ca="1" si="13"/>
        <v>636731</v>
      </c>
    </row>
    <row r="80" spans="1:20" x14ac:dyDescent="0.3">
      <c r="P80">
        <f>P79</f>
        <v>1946</v>
      </c>
      <c r="Q80">
        <v>2</v>
      </c>
      <c r="R80" s="29">
        <f t="shared" ca="1" si="12"/>
        <v>1033996</v>
      </c>
      <c r="S80" s="29"/>
      <c r="T80">
        <f t="shared" ca="1" si="13"/>
        <v>1033996</v>
      </c>
    </row>
    <row r="81" spans="16:20" x14ac:dyDescent="0.3">
      <c r="P81">
        <f t="shared" ref="P81:P90" si="14">P80</f>
        <v>1946</v>
      </c>
      <c r="Q81">
        <v>3</v>
      </c>
      <c r="R81" s="29">
        <f t="shared" ca="1" si="12"/>
        <v>1069179</v>
      </c>
      <c r="S81" s="29"/>
      <c r="T81">
        <f t="shared" ca="1" si="13"/>
        <v>1069179</v>
      </c>
    </row>
    <row r="82" spans="16:20" x14ac:dyDescent="0.3">
      <c r="P82">
        <f t="shared" si="14"/>
        <v>1946</v>
      </c>
      <c r="Q82">
        <v>4</v>
      </c>
      <c r="R82" s="29">
        <f t="shared" ca="1" si="12"/>
        <v>154898</v>
      </c>
      <c r="S82" s="29"/>
      <c r="T82">
        <f t="shared" ca="1" si="13"/>
        <v>154898</v>
      </c>
    </row>
    <row r="83" spans="16:20" x14ac:dyDescent="0.3">
      <c r="P83">
        <f t="shared" si="14"/>
        <v>1946</v>
      </c>
      <c r="Q83">
        <v>5</v>
      </c>
      <c r="R83" s="29">
        <f t="shared" ca="1" si="12"/>
        <v>1274064</v>
      </c>
      <c r="S83" s="29"/>
      <c r="T83">
        <f t="shared" ca="1" si="13"/>
        <v>1274064</v>
      </c>
    </row>
    <row r="84" spans="16:20" x14ac:dyDescent="0.3">
      <c r="P84">
        <f t="shared" si="14"/>
        <v>1946</v>
      </c>
      <c r="Q84">
        <v>6</v>
      </c>
      <c r="R84" s="29">
        <f t="shared" ca="1" si="12"/>
        <v>1201167</v>
      </c>
      <c r="S84" s="29"/>
      <c r="T84">
        <f t="shared" ca="1" si="13"/>
        <v>1201167</v>
      </c>
    </row>
    <row r="85" spans="16:20" x14ac:dyDescent="0.3">
      <c r="P85">
        <f t="shared" si="14"/>
        <v>1946</v>
      </c>
      <c r="Q85">
        <v>7</v>
      </c>
      <c r="R85" s="29">
        <f t="shared" ca="1" si="12"/>
        <v>39735</v>
      </c>
      <c r="S85" s="29"/>
      <c r="T85">
        <f t="shared" ca="1" si="13"/>
        <v>39735</v>
      </c>
    </row>
    <row r="86" spans="16:20" x14ac:dyDescent="0.3">
      <c r="P86">
        <f t="shared" si="14"/>
        <v>1946</v>
      </c>
      <c r="Q86">
        <v>8</v>
      </c>
      <c r="R86" s="29">
        <f t="shared" ca="1" si="12"/>
        <v>516</v>
      </c>
      <c r="S86" s="29"/>
      <c r="T86">
        <f t="shared" ca="1" si="13"/>
        <v>516</v>
      </c>
    </row>
    <row r="87" spans="16:20" x14ac:dyDescent="0.3">
      <c r="P87">
        <f t="shared" si="14"/>
        <v>1946</v>
      </c>
      <c r="Q87">
        <v>9</v>
      </c>
      <c r="R87" s="29">
        <f t="shared" ca="1" si="12"/>
        <v>582</v>
      </c>
      <c r="S87" s="29"/>
      <c r="T87">
        <f t="shared" ca="1" si="13"/>
        <v>582</v>
      </c>
    </row>
    <row r="88" spans="16:20" x14ac:dyDescent="0.3">
      <c r="P88">
        <f t="shared" si="14"/>
        <v>1946</v>
      </c>
      <c r="Q88">
        <v>10</v>
      </c>
      <c r="R88" s="29">
        <f t="shared" ca="1" si="12"/>
        <v>3391</v>
      </c>
      <c r="S88" s="29"/>
      <c r="T88">
        <f t="shared" ca="1" si="13"/>
        <v>3391</v>
      </c>
    </row>
    <row r="89" spans="16:20" x14ac:dyDescent="0.3">
      <c r="P89">
        <f t="shared" si="14"/>
        <v>1946</v>
      </c>
      <c r="Q89">
        <v>11</v>
      </c>
      <c r="R89" s="29">
        <f t="shared" ca="1" si="12"/>
        <v>1198643</v>
      </c>
      <c r="S89" s="29"/>
      <c r="T89">
        <f t="shared" ca="1" si="13"/>
        <v>1198643</v>
      </c>
    </row>
    <row r="90" spans="16:20" x14ac:dyDescent="0.3">
      <c r="P90">
        <f t="shared" si="14"/>
        <v>1946</v>
      </c>
      <c r="Q90">
        <v>12</v>
      </c>
      <c r="R90" s="29">
        <f t="shared" ca="1" si="12"/>
        <v>494998</v>
      </c>
      <c r="S90" s="29"/>
      <c r="T90">
        <f t="shared" ca="1" si="13"/>
        <v>494998</v>
      </c>
    </row>
    <row r="91" spans="16:20" x14ac:dyDescent="0.3">
      <c r="P91">
        <f>P90+1</f>
        <v>1947</v>
      </c>
      <c r="Q91">
        <f>Q79</f>
        <v>1</v>
      </c>
      <c r="R91" s="29">
        <f t="shared" ca="1" si="12"/>
        <v>1081220</v>
      </c>
      <c r="S91" s="29"/>
      <c r="T91">
        <f t="shared" ca="1" si="13"/>
        <v>1081220</v>
      </c>
    </row>
    <row r="92" spans="16:20" x14ac:dyDescent="0.3">
      <c r="P92">
        <f>P91</f>
        <v>1947</v>
      </c>
      <c r="Q92">
        <f>Q80</f>
        <v>2</v>
      </c>
      <c r="R92" s="29">
        <f t="shared" ca="1" si="12"/>
        <v>129475</v>
      </c>
      <c r="S92" s="29"/>
      <c r="T92">
        <f t="shared" ca="1" si="13"/>
        <v>129475</v>
      </c>
    </row>
    <row r="93" spans="16:20" x14ac:dyDescent="0.3">
      <c r="P93">
        <f t="shared" ref="P93:P102" si="15">P92</f>
        <v>1947</v>
      </c>
      <c r="Q93">
        <f t="shared" ref="Q93:Q102" si="16">Q81</f>
        <v>3</v>
      </c>
      <c r="R93" s="29">
        <f t="shared" ca="1" si="12"/>
        <v>762450</v>
      </c>
      <c r="S93" s="29"/>
      <c r="T93">
        <f t="shared" ca="1" si="13"/>
        <v>762450</v>
      </c>
    </row>
    <row r="94" spans="16:20" x14ac:dyDescent="0.3">
      <c r="P94">
        <f t="shared" si="15"/>
        <v>1947</v>
      </c>
      <c r="Q94">
        <f t="shared" si="16"/>
        <v>4</v>
      </c>
      <c r="R94" s="29">
        <f t="shared" ca="1" si="12"/>
        <v>368449</v>
      </c>
      <c r="S94" s="29"/>
      <c r="T94">
        <f t="shared" ca="1" si="13"/>
        <v>368449</v>
      </c>
    </row>
    <row r="95" spans="16:20" x14ac:dyDescent="0.3">
      <c r="P95">
        <f t="shared" si="15"/>
        <v>1947</v>
      </c>
      <c r="Q95">
        <f t="shared" si="16"/>
        <v>5</v>
      </c>
      <c r="R95" s="29">
        <f t="shared" ca="1" si="12"/>
        <v>526920</v>
      </c>
      <c r="S95" s="29"/>
      <c r="T95">
        <f t="shared" ca="1" si="13"/>
        <v>526920</v>
      </c>
    </row>
    <row r="96" spans="16:20" x14ac:dyDescent="0.3">
      <c r="P96">
        <f t="shared" si="15"/>
        <v>1947</v>
      </c>
      <c r="Q96">
        <f t="shared" si="16"/>
        <v>6</v>
      </c>
      <c r="R96" s="29">
        <f t="shared" ca="1" si="12"/>
        <v>710</v>
      </c>
      <c r="S96" s="29"/>
      <c r="T96">
        <f t="shared" ca="1" si="13"/>
        <v>710</v>
      </c>
    </row>
    <row r="97" spans="16:20" x14ac:dyDescent="0.3">
      <c r="P97">
        <f t="shared" si="15"/>
        <v>1947</v>
      </c>
      <c r="Q97">
        <f t="shared" si="16"/>
        <v>7</v>
      </c>
      <c r="R97" s="29">
        <f t="shared" ca="1" si="12"/>
        <v>478</v>
      </c>
      <c r="S97" s="29"/>
      <c r="T97">
        <f t="shared" ca="1" si="13"/>
        <v>478</v>
      </c>
    </row>
    <row r="98" spans="16:20" x14ac:dyDescent="0.3">
      <c r="P98">
        <f t="shared" si="15"/>
        <v>1947</v>
      </c>
      <c r="Q98">
        <f t="shared" si="16"/>
        <v>8</v>
      </c>
      <c r="R98" s="29">
        <f t="shared" ca="1" si="12"/>
        <v>389</v>
      </c>
      <c r="S98" s="29"/>
      <c r="T98">
        <f t="shared" ca="1" si="13"/>
        <v>389</v>
      </c>
    </row>
    <row r="99" spans="16:20" x14ac:dyDescent="0.3">
      <c r="P99">
        <f t="shared" si="15"/>
        <v>1947</v>
      </c>
      <c r="Q99">
        <f t="shared" si="16"/>
        <v>9</v>
      </c>
      <c r="R99" s="29">
        <f t="shared" ca="1" si="12"/>
        <v>321</v>
      </c>
      <c r="S99" s="29"/>
      <c r="T99">
        <f t="shared" ca="1" si="13"/>
        <v>321</v>
      </c>
    </row>
    <row r="100" spans="16:20" x14ac:dyDescent="0.3">
      <c r="P100">
        <f t="shared" si="15"/>
        <v>1947</v>
      </c>
      <c r="Q100">
        <f t="shared" si="16"/>
        <v>10</v>
      </c>
      <c r="R100" s="29">
        <f t="shared" ca="1" si="12"/>
        <v>297</v>
      </c>
      <c r="S100" s="29"/>
      <c r="T100">
        <f t="shared" ca="1" si="13"/>
        <v>297</v>
      </c>
    </row>
    <row r="101" spans="16:20" x14ac:dyDescent="0.3">
      <c r="P101">
        <f t="shared" si="15"/>
        <v>1947</v>
      </c>
      <c r="Q101">
        <f t="shared" si="16"/>
        <v>11</v>
      </c>
      <c r="R101" s="29">
        <f t="shared" ca="1" si="12"/>
        <v>302</v>
      </c>
      <c r="S101" s="29"/>
      <c r="T101">
        <f t="shared" ca="1" si="13"/>
        <v>302</v>
      </c>
    </row>
    <row r="102" spans="16:20" x14ac:dyDescent="0.3">
      <c r="P102">
        <f t="shared" si="15"/>
        <v>1947</v>
      </c>
      <c r="Q102">
        <f t="shared" si="16"/>
        <v>12</v>
      </c>
      <c r="R102" s="29">
        <f t="shared" ca="1" si="12"/>
        <v>6230</v>
      </c>
      <c r="S102" s="29"/>
      <c r="T102">
        <f t="shared" ca="1" si="13"/>
        <v>6230</v>
      </c>
    </row>
    <row r="103" spans="16:20" x14ac:dyDescent="0.3">
      <c r="P103">
        <f>P102+1</f>
        <v>1948</v>
      </c>
      <c r="Q103">
        <v>1</v>
      </c>
      <c r="R103" s="29">
        <f t="shared" ca="1" si="12"/>
        <v>11414</v>
      </c>
      <c r="S103" s="29"/>
      <c r="T103">
        <f t="shared" ca="1" si="13"/>
        <v>11414</v>
      </c>
    </row>
    <row r="104" spans="16:20" x14ac:dyDescent="0.3">
      <c r="P104">
        <f>P103</f>
        <v>1948</v>
      </c>
      <c r="Q104">
        <v>2</v>
      </c>
      <c r="R104" s="29">
        <f t="shared" ca="1" si="12"/>
        <v>254760</v>
      </c>
      <c r="S104" s="29"/>
      <c r="T104">
        <f t="shared" ca="1" si="13"/>
        <v>254760</v>
      </c>
    </row>
    <row r="105" spans="16:20" x14ac:dyDescent="0.3">
      <c r="P105">
        <f t="shared" ref="P105:P114" si="17">P104</f>
        <v>1948</v>
      </c>
      <c r="Q105">
        <v>3</v>
      </c>
      <c r="R105" s="29">
        <f t="shared" ca="1" si="12"/>
        <v>626932</v>
      </c>
      <c r="S105" s="29"/>
      <c r="T105">
        <f t="shared" ca="1" si="13"/>
        <v>626932</v>
      </c>
    </row>
    <row r="106" spans="16:20" x14ac:dyDescent="0.3">
      <c r="P106">
        <f t="shared" si="17"/>
        <v>1948</v>
      </c>
      <c r="Q106">
        <v>4</v>
      </c>
      <c r="R106" s="29">
        <f t="shared" ca="1" si="12"/>
        <v>234585</v>
      </c>
      <c r="S106" s="29"/>
      <c r="T106">
        <f t="shared" ca="1" si="13"/>
        <v>234585</v>
      </c>
    </row>
    <row r="107" spans="16:20" x14ac:dyDescent="0.3">
      <c r="P107">
        <f t="shared" si="17"/>
        <v>1948</v>
      </c>
      <c r="Q107">
        <v>5</v>
      </c>
      <c r="R107" s="29">
        <f t="shared" ca="1" si="12"/>
        <v>434298</v>
      </c>
      <c r="S107" s="29"/>
      <c r="T107">
        <f t="shared" ca="1" si="13"/>
        <v>434298</v>
      </c>
    </row>
    <row r="108" spans="16:20" x14ac:dyDescent="0.3">
      <c r="P108">
        <f t="shared" si="17"/>
        <v>1948</v>
      </c>
      <c r="Q108">
        <v>6</v>
      </c>
      <c r="R108" s="29">
        <f t="shared" ca="1" si="12"/>
        <v>305</v>
      </c>
      <c r="S108" s="29"/>
      <c r="T108">
        <f t="shared" ca="1" si="13"/>
        <v>305</v>
      </c>
    </row>
    <row r="109" spans="16:20" x14ac:dyDescent="0.3">
      <c r="P109">
        <f t="shared" si="17"/>
        <v>1948</v>
      </c>
      <c r="Q109">
        <v>7</v>
      </c>
      <c r="R109" s="29">
        <f t="shared" ca="1" si="12"/>
        <v>391</v>
      </c>
      <c r="S109" s="29"/>
      <c r="T109">
        <f t="shared" ca="1" si="13"/>
        <v>391</v>
      </c>
    </row>
    <row r="110" spans="16:20" x14ac:dyDescent="0.3">
      <c r="P110">
        <f t="shared" si="17"/>
        <v>1948</v>
      </c>
      <c r="Q110">
        <v>8</v>
      </c>
      <c r="R110" s="29">
        <f t="shared" ca="1" si="12"/>
        <v>344</v>
      </c>
      <c r="S110" s="29"/>
      <c r="T110">
        <f t="shared" ca="1" si="13"/>
        <v>344</v>
      </c>
    </row>
    <row r="111" spans="16:20" x14ac:dyDescent="0.3">
      <c r="P111">
        <f t="shared" si="17"/>
        <v>1948</v>
      </c>
      <c r="Q111">
        <v>9</v>
      </c>
      <c r="R111" s="29">
        <f t="shared" ca="1" si="12"/>
        <v>282</v>
      </c>
      <c r="S111" s="29"/>
      <c r="T111">
        <f t="shared" ca="1" si="13"/>
        <v>282</v>
      </c>
    </row>
    <row r="112" spans="16:20" x14ac:dyDescent="0.3">
      <c r="P112">
        <f t="shared" si="17"/>
        <v>1948</v>
      </c>
      <c r="Q112">
        <v>10</v>
      </c>
      <c r="R112" s="29">
        <f t="shared" ca="1" si="12"/>
        <v>244</v>
      </c>
      <c r="S112" s="29"/>
      <c r="T112">
        <f t="shared" ca="1" si="13"/>
        <v>244</v>
      </c>
    </row>
    <row r="113" spans="16:20" x14ac:dyDescent="0.3">
      <c r="P113">
        <f t="shared" si="17"/>
        <v>1948</v>
      </c>
      <c r="Q113">
        <v>11</v>
      </c>
      <c r="R113" s="29">
        <f t="shared" ca="1" si="12"/>
        <v>224</v>
      </c>
      <c r="S113" s="29"/>
      <c r="T113">
        <f t="shared" ca="1" si="13"/>
        <v>224</v>
      </c>
    </row>
    <row r="114" spans="16:20" x14ac:dyDescent="0.3">
      <c r="P114">
        <f t="shared" si="17"/>
        <v>1948</v>
      </c>
      <c r="Q114">
        <v>12</v>
      </c>
      <c r="R114" s="29">
        <f t="shared" ca="1" si="12"/>
        <v>208</v>
      </c>
      <c r="S114" s="29"/>
      <c r="T114">
        <f t="shared" ca="1" si="13"/>
        <v>208</v>
      </c>
    </row>
    <row r="115" spans="16:20" x14ac:dyDescent="0.3">
      <c r="P115">
        <f>P114+1</f>
        <v>1949</v>
      </c>
      <c r="Q115">
        <f>Q103</f>
        <v>1</v>
      </c>
      <c r="R115" s="29">
        <f t="shared" ca="1" si="12"/>
        <v>795</v>
      </c>
      <c r="S115" s="29"/>
      <c r="T115">
        <f t="shared" ca="1" si="13"/>
        <v>795</v>
      </c>
    </row>
    <row r="116" spans="16:20" x14ac:dyDescent="0.3">
      <c r="P116">
        <f>P115</f>
        <v>1949</v>
      </c>
      <c r="Q116">
        <f>Q104</f>
        <v>2</v>
      </c>
      <c r="R116" s="29">
        <f t="shared" ca="1" si="12"/>
        <v>2507</v>
      </c>
      <c r="S116" s="29"/>
      <c r="T116">
        <f t="shared" ca="1" si="13"/>
        <v>2507</v>
      </c>
    </row>
    <row r="117" spans="16:20" x14ac:dyDescent="0.3">
      <c r="P117">
        <f t="shared" ref="P117:P126" si="18">P116</f>
        <v>1949</v>
      </c>
      <c r="Q117">
        <f t="shared" ref="Q117:Q126" si="19">Q105</f>
        <v>3</v>
      </c>
      <c r="R117" s="29">
        <f t="shared" ca="1" si="12"/>
        <v>213380</v>
      </c>
      <c r="S117" s="29"/>
      <c r="T117">
        <f t="shared" ca="1" si="13"/>
        <v>213380</v>
      </c>
    </row>
    <row r="118" spans="16:20" x14ac:dyDescent="0.3">
      <c r="P118">
        <f t="shared" si="18"/>
        <v>1949</v>
      </c>
      <c r="Q118">
        <f t="shared" si="19"/>
        <v>4</v>
      </c>
      <c r="R118" s="29">
        <f t="shared" ca="1" si="12"/>
        <v>512392</v>
      </c>
      <c r="S118" s="29"/>
      <c r="T118">
        <f t="shared" ca="1" si="13"/>
        <v>512392</v>
      </c>
    </row>
    <row r="119" spans="16:20" x14ac:dyDescent="0.3">
      <c r="P119">
        <f t="shared" si="18"/>
        <v>1949</v>
      </c>
      <c r="Q119">
        <f t="shared" si="19"/>
        <v>5</v>
      </c>
      <c r="R119" s="29">
        <f t="shared" ca="1" si="12"/>
        <v>19071</v>
      </c>
      <c r="S119" s="29"/>
      <c r="T119">
        <f t="shared" ca="1" si="13"/>
        <v>19071</v>
      </c>
    </row>
    <row r="120" spans="16:20" x14ac:dyDescent="0.3">
      <c r="P120">
        <f t="shared" si="18"/>
        <v>1949</v>
      </c>
      <c r="Q120">
        <f t="shared" si="19"/>
        <v>6</v>
      </c>
      <c r="R120" s="29">
        <f t="shared" ca="1" si="12"/>
        <v>428899</v>
      </c>
      <c r="S120" s="29"/>
      <c r="T120">
        <f t="shared" ca="1" si="13"/>
        <v>428899</v>
      </c>
    </row>
    <row r="121" spans="16:20" x14ac:dyDescent="0.3">
      <c r="P121">
        <f t="shared" si="18"/>
        <v>1949</v>
      </c>
      <c r="Q121">
        <f t="shared" si="19"/>
        <v>7</v>
      </c>
      <c r="R121" s="29">
        <f t="shared" ca="1" si="12"/>
        <v>832</v>
      </c>
      <c r="S121" s="29"/>
      <c r="T121">
        <f t="shared" ca="1" si="13"/>
        <v>832</v>
      </c>
    </row>
    <row r="122" spans="16:20" x14ac:dyDescent="0.3">
      <c r="P122">
        <f t="shared" si="18"/>
        <v>1949</v>
      </c>
      <c r="Q122">
        <f t="shared" si="19"/>
        <v>8</v>
      </c>
      <c r="R122" s="29">
        <f t="shared" ca="1" si="12"/>
        <v>530</v>
      </c>
      <c r="S122" s="29"/>
      <c r="T122">
        <f t="shared" ca="1" si="13"/>
        <v>530</v>
      </c>
    </row>
    <row r="123" spans="16:20" x14ac:dyDescent="0.3">
      <c r="P123">
        <f t="shared" si="18"/>
        <v>1949</v>
      </c>
      <c r="Q123">
        <f t="shared" si="19"/>
        <v>9</v>
      </c>
      <c r="R123" s="29">
        <f t="shared" ca="1" si="12"/>
        <v>375</v>
      </c>
      <c r="S123" s="29"/>
      <c r="T123">
        <f t="shared" ca="1" si="13"/>
        <v>375</v>
      </c>
    </row>
    <row r="124" spans="16:20" x14ac:dyDescent="0.3">
      <c r="P124">
        <f t="shared" si="18"/>
        <v>1949</v>
      </c>
      <c r="Q124">
        <f t="shared" si="19"/>
        <v>10</v>
      </c>
      <c r="R124" s="29">
        <f t="shared" ca="1" si="12"/>
        <v>433233</v>
      </c>
      <c r="S124" s="29"/>
      <c r="T124">
        <f t="shared" ca="1" si="13"/>
        <v>433233</v>
      </c>
    </row>
    <row r="125" spans="16:20" x14ac:dyDescent="0.3">
      <c r="P125">
        <f t="shared" si="18"/>
        <v>1949</v>
      </c>
      <c r="Q125">
        <f t="shared" si="19"/>
        <v>11</v>
      </c>
      <c r="R125" s="29">
        <f t="shared" ca="1" si="12"/>
        <v>92095</v>
      </c>
      <c r="S125" s="29"/>
      <c r="T125">
        <f t="shared" ca="1" si="13"/>
        <v>92095</v>
      </c>
    </row>
    <row r="126" spans="16:20" x14ac:dyDescent="0.3">
      <c r="P126">
        <f t="shared" si="18"/>
        <v>1949</v>
      </c>
      <c r="Q126">
        <f t="shared" si="19"/>
        <v>12</v>
      </c>
      <c r="R126" s="29">
        <f t="shared" ca="1" si="12"/>
        <v>475803</v>
      </c>
      <c r="S126" s="29"/>
      <c r="T126">
        <f t="shared" ca="1" si="13"/>
        <v>475803</v>
      </c>
    </row>
    <row r="127" spans="16:20" x14ac:dyDescent="0.3">
      <c r="P127">
        <f>P126+1</f>
        <v>1950</v>
      </c>
      <c r="Q127">
        <v>1</v>
      </c>
      <c r="R127" s="29">
        <f t="shared" ca="1" si="12"/>
        <v>711324</v>
      </c>
      <c r="S127" s="29"/>
      <c r="T127">
        <f t="shared" ca="1" si="13"/>
        <v>711324</v>
      </c>
    </row>
    <row r="128" spans="16:20" x14ac:dyDescent="0.3">
      <c r="P128">
        <f>P127</f>
        <v>1950</v>
      </c>
      <c r="Q128">
        <v>2</v>
      </c>
      <c r="R128" s="29">
        <f t="shared" ca="1" si="12"/>
        <v>1088008</v>
      </c>
      <c r="S128" s="29"/>
      <c r="T128">
        <f t="shared" ca="1" si="13"/>
        <v>1088008</v>
      </c>
    </row>
    <row r="129" spans="16:20" x14ac:dyDescent="0.3">
      <c r="P129">
        <f t="shared" ref="P129:P138" si="20">P128</f>
        <v>1950</v>
      </c>
      <c r="Q129">
        <v>3</v>
      </c>
      <c r="R129" s="29">
        <f t="shared" ca="1" si="12"/>
        <v>552220</v>
      </c>
      <c r="S129" s="29"/>
      <c r="T129">
        <f t="shared" ca="1" si="13"/>
        <v>552220</v>
      </c>
    </row>
    <row r="130" spans="16:20" x14ac:dyDescent="0.3">
      <c r="P130">
        <f t="shared" si="20"/>
        <v>1950</v>
      </c>
      <c r="Q130">
        <v>4</v>
      </c>
      <c r="R130" s="29">
        <f t="shared" ca="1" si="12"/>
        <v>277361</v>
      </c>
      <c r="S130" s="29"/>
      <c r="T130">
        <f t="shared" ca="1" si="13"/>
        <v>277361</v>
      </c>
    </row>
    <row r="131" spans="16:20" x14ac:dyDescent="0.3">
      <c r="P131">
        <f t="shared" si="20"/>
        <v>1950</v>
      </c>
      <c r="Q131">
        <v>5</v>
      </c>
      <c r="R131" s="29">
        <f t="shared" ca="1" si="12"/>
        <v>683275</v>
      </c>
      <c r="S131" s="29"/>
      <c r="T131">
        <f t="shared" ca="1" si="13"/>
        <v>683275</v>
      </c>
    </row>
    <row r="132" spans="16:20" x14ac:dyDescent="0.3">
      <c r="P132">
        <f t="shared" si="20"/>
        <v>1950</v>
      </c>
      <c r="Q132">
        <v>6</v>
      </c>
      <c r="R132" s="29">
        <f t="shared" ca="1" si="12"/>
        <v>543904</v>
      </c>
      <c r="S132" s="29"/>
      <c r="T132">
        <f t="shared" ca="1" si="13"/>
        <v>543904</v>
      </c>
    </row>
    <row r="133" spans="16:20" x14ac:dyDescent="0.3">
      <c r="P133">
        <f t="shared" si="20"/>
        <v>1950</v>
      </c>
      <c r="Q133">
        <v>7</v>
      </c>
      <c r="R133" s="29">
        <f t="shared" ca="1" si="12"/>
        <v>57038</v>
      </c>
      <c r="S133" s="29"/>
      <c r="T133">
        <f t="shared" ca="1" si="13"/>
        <v>57038</v>
      </c>
    </row>
    <row r="134" spans="16:20" x14ac:dyDescent="0.3">
      <c r="P134">
        <f t="shared" si="20"/>
        <v>1950</v>
      </c>
      <c r="Q134">
        <v>8</v>
      </c>
      <c r="R134" s="29">
        <f t="shared" ca="1" si="12"/>
        <v>23240</v>
      </c>
      <c r="S134" s="29"/>
      <c r="T134">
        <f t="shared" ca="1" si="13"/>
        <v>23240</v>
      </c>
    </row>
    <row r="135" spans="16:20" x14ac:dyDescent="0.3">
      <c r="P135">
        <f t="shared" si="20"/>
        <v>1950</v>
      </c>
      <c r="Q135">
        <v>9</v>
      </c>
      <c r="R135" s="29">
        <f t="shared" ref="R135:R198" ca="1" si="21">OFFSET(Matrix,TRUNC((ROW()-ROW($R$7))/COLUMNS(Matrix)),MOD(ROW()-ROW($R$7),COLUMNS(Matrix)),1,1)</f>
        <v>16053</v>
      </c>
      <c r="S135" s="29"/>
      <c r="T135">
        <f t="shared" ca="1" si="13"/>
        <v>16053</v>
      </c>
    </row>
    <row r="136" spans="16:20" x14ac:dyDescent="0.3">
      <c r="P136">
        <f t="shared" si="20"/>
        <v>1950</v>
      </c>
      <c r="Q136">
        <v>10</v>
      </c>
      <c r="R136" s="29">
        <f t="shared" ca="1" si="21"/>
        <v>299</v>
      </c>
      <c r="S136" s="29"/>
      <c r="T136">
        <f t="shared" ref="T136:T199" ca="1" si="22">R136</f>
        <v>299</v>
      </c>
    </row>
    <row r="137" spans="16:20" x14ac:dyDescent="0.3">
      <c r="P137">
        <f t="shared" si="20"/>
        <v>1950</v>
      </c>
      <c r="Q137">
        <v>11</v>
      </c>
      <c r="R137" s="29">
        <f t="shared" ca="1" si="21"/>
        <v>232</v>
      </c>
      <c r="S137" s="29"/>
      <c r="T137">
        <f t="shared" ca="1" si="22"/>
        <v>232</v>
      </c>
    </row>
    <row r="138" spans="16:20" x14ac:dyDescent="0.3">
      <c r="P138">
        <f t="shared" si="20"/>
        <v>1950</v>
      </c>
      <c r="Q138">
        <v>12</v>
      </c>
      <c r="R138" s="29">
        <f t="shared" ca="1" si="21"/>
        <v>233</v>
      </c>
      <c r="S138" s="29"/>
      <c r="T138">
        <f t="shared" ca="1" si="22"/>
        <v>233</v>
      </c>
    </row>
    <row r="139" spans="16:20" x14ac:dyDescent="0.3">
      <c r="P139">
        <f>Monthly!A134</f>
        <v>1951</v>
      </c>
      <c r="Q139">
        <f>Q127</f>
        <v>1</v>
      </c>
      <c r="R139" s="29">
        <f t="shared" ca="1" si="21"/>
        <v>286</v>
      </c>
      <c r="S139" s="29"/>
      <c r="T139">
        <f t="shared" ca="1" si="22"/>
        <v>286</v>
      </c>
    </row>
    <row r="140" spans="16:20" x14ac:dyDescent="0.3">
      <c r="P140">
        <f>P139</f>
        <v>1951</v>
      </c>
      <c r="Q140">
        <f>Q128</f>
        <v>2</v>
      </c>
      <c r="R140" s="29">
        <f t="shared" ca="1" si="21"/>
        <v>6160</v>
      </c>
      <c r="S140" s="29"/>
      <c r="T140">
        <f t="shared" ca="1" si="22"/>
        <v>6160</v>
      </c>
    </row>
    <row r="141" spans="16:20" x14ac:dyDescent="0.3">
      <c r="P141">
        <f t="shared" ref="P141:P150" si="23">P140</f>
        <v>1951</v>
      </c>
      <c r="Q141">
        <f t="shared" ref="Q141:Q150" si="24">Q129</f>
        <v>3</v>
      </c>
      <c r="R141" s="29">
        <f t="shared" ca="1" si="21"/>
        <v>611</v>
      </c>
      <c r="S141" s="29"/>
      <c r="T141">
        <f t="shared" ca="1" si="22"/>
        <v>611</v>
      </c>
    </row>
    <row r="142" spans="16:20" x14ac:dyDescent="0.3">
      <c r="P142">
        <f t="shared" si="23"/>
        <v>1951</v>
      </c>
      <c r="Q142">
        <f t="shared" si="24"/>
        <v>4</v>
      </c>
      <c r="R142" s="29">
        <f t="shared" ca="1" si="21"/>
        <v>546</v>
      </c>
      <c r="S142" s="29"/>
      <c r="T142">
        <f t="shared" ca="1" si="22"/>
        <v>546</v>
      </c>
    </row>
    <row r="143" spans="16:20" x14ac:dyDescent="0.3">
      <c r="P143">
        <f t="shared" si="23"/>
        <v>1951</v>
      </c>
      <c r="Q143">
        <f t="shared" si="24"/>
        <v>5</v>
      </c>
      <c r="R143" s="29">
        <f t="shared" ca="1" si="21"/>
        <v>302</v>
      </c>
      <c r="S143" s="29"/>
      <c r="T143">
        <f t="shared" ca="1" si="22"/>
        <v>302</v>
      </c>
    </row>
    <row r="144" spans="16:20" x14ac:dyDescent="0.3">
      <c r="P144">
        <f t="shared" si="23"/>
        <v>1951</v>
      </c>
      <c r="Q144">
        <f t="shared" si="24"/>
        <v>6</v>
      </c>
      <c r="R144" s="29">
        <f t="shared" ca="1" si="21"/>
        <v>43830</v>
      </c>
      <c r="S144" s="29"/>
      <c r="T144">
        <f t="shared" ca="1" si="22"/>
        <v>43830</v>
      </c>
    </row>
    <row r="145" spans="16:20" x14ac:dyDescent="0.3">
      <c r="P145">
        <f t="shared" si="23"/>
        <v>1951</v>
      </c>
      <c r="Q145">
        <f t="shared" si="24"/>
        <v>7</v>
      </c>
      <c r="R145" s="29">
        <f t="shared" ca="1" si="21"/>
        <v>347</v>
      </c>
      <c r="S145" s="29"/>
      <c r="T145">
        <f t="shared" ca="1" si="22"/>
        <v>347</v>
      </c>
    </row>
    <row r="146" spans="16:20" x14ac:dyDescent="0.3">
      <c r="P146">
        <f t="shared" si="23"/>
        <v>1951</v>
      </c>
      <c r="Q146">
        <f t="shared" si="24"/>
        <v>8</v>
      </c>
      <c r="R146" s="29">
        <f t="shared" ca="1" si="21"/>
        <v>338</v>
      </c>
      <c r="S146" s="29"/>
      <c r="T146">
        <f t="shared" ca="1" si="22"/>
        <v>338</v>
      </c>
    </row>
    <row r="147" spans="16:20" x14ac:dyDescent="0.3">
      <c r="P147">
        <f t="shared" si="23"/>
        <v>1951</v>
      </c>
      <c r="Q147">
        <f t="shared" si="24"/>
        <v>9</v>
      </c>
      <c r="R147" s="29">
        <f t="shared" ca="1" si="21"/>
        <v>481</v>
      </c>
      <c r="S147" s="29"/>
      <c r="T147">
        <f t="shared" ca="1" si="22"/>
        <v>481</v>
      </c>
    </row>
    <row r="148" spans="16:20" x14ac:dyDescent="0.3">
      <c r="P148">
        <f t="shared" si="23"/>
        <v>1951</v>
      </c>
      <c r="Q148">
        <f t="shared" si="24"/>
        <v>10</v>
      </c>
      <c r="R148" s="29">
        <f t="shared" ca="1" si="21"/>
        <v>279</v>
      </c>
      <c r="S148" s="29"/>
      <c r="T148">
        <f t="shared" ca="1" si="22"/>
        <v>279</v>
      </c>
    </row>
    <row r="149" spans="16:20" x14ac:dyDescent="0.3">
      <c r="P149">
        <f t="shared" si="23"/>
        <v>1951</v>
      </c>
      <c r="Q149">
        <f t="shared" si="24"/>
        <v>11</v>
      </c>
      <c r="R149" s="29">
        <f t="shared" ca="1" si="21"/>
        <v>236</v>
      </c>
      <c r="S149" s="29"/>
      <c r="T149">
        <f t="shared" ca="1" si="22"/>
        <v>236</v>
      </c>
    </row>
    <row r="150" spans="16:20" x14ac:dyDescent="0.3">
      <c r="P150">
        <f t="shared" si="23"/>
        <v>1951</v>
      </c>
      <c r="Q150">
        <f t="shared" si="24"/>
        <v>12</v>
      </c>
      <c r="R150" s="29">
        <f t="shared" ca="1" si="21"/>
        <v>256</v>
      </c>
      <c r="S150" s="29"/>
      <c r="T150">
        <f t="shared" ca="1" si="22"/>
        <v>256</v>
      </c>
    </row>
    <row r="151" spans="16:20" x14ac:dyDescent="0.3">
      <c r="P151">
        <f>P150+1</f>
        <v>1952</v>
      </c>
      <c r="Q151">
        <v>1</v>
      </c>
      <c r="R151" s="29">
        <f t="shared" ca="1" si="21"/>
        <v>208</v>
      </c>
      <c r="S151" s="29"/>
      <c r="T151">
        <f t="shared" ca="1" si="22"/>
        <v>208</v>
      </c>
    </row>
    <row r="152" spans="16:20" x14ac:dyDescent="0.3">
      <c r="P152">
        <f>P151</f>
        <v>1952</v>
      </c>
      <c r="Q152">
        <v>2</v>
      </c>
      <c r="R152" s="29">
        <f t="shared" ca="1" si="21"/>
        <v>3385</v>
      </c>
      <c r="S152" s="29"/>
      <c r="T152">
        <f t="shared" ca="1" si="22"/>
        <v>3385</v>
      </c>
    </row>
    <row r="153" spans="16:20" x14ac:dyDescent="0.3">
      <c r="P153">
        <f t="shared" ref="P153:P162" si="25">P152</f>
        <v>1952</v>
      </c>
      <c r="Q153">
        <v>3</v>
      </c>
      <c r="R153" s="29">
        <f t="shared" ca="1" si="21"/>
        <v>278</v>
      </c>
      <c r="S153" s="29"/>
      <c r="T153">
        <f t="shared" ca="1" si="22"/>
        <v>278</v>
      </c>
    </row>
    <row r="154" spans="16:20" x14ac:dyDescent="0.3">
      <c r="P154">
        <f t="shared" si="25"/>
        <v>1952</v>
      </c>
      <c r="Q154">
        <v>4</v>
      </c>
      <c r="R154" s="29">
        <f t="shared" ca="1" si="21"/>
        <v>8668</v>
      </c>
      <c r="S154" s="29"/>
      <c r="T154">
        <f t="shared" ca="1" si="22"/>
        <v>8668</v>
      </c>
    </row>
    <row r="155" spans="16:20" x14ac:dyDescent="0.3">
      <c r="P155">
        <f t="shared" si="25"/>
        <v>1952</v>
      </c>
      <c r="Q155">
        <v>5</v>
      </c>
      <c r="R155" s="29">
        <f t="shared" ca="1" si="21"/>
        <v>2996</v>
      </c>
      <c r="S155" s="29"/>
      <c r="T155">
        <f t="shared" ca="1" si="22"/>
        <v>2996</v>
      </c>
    </row>
    <row r="156" spans="16:20" x14ac:dyDescent="0.3">
      <c r="P156">
        <f t="shared" si="25"/>
        <v>1952</v>
      </c>
      <c r="Q156">
        <v>6</v>
      </c>
      <c r="R156" s="29">
        <f t="shared" ca="1" si="21"/>
        <v>656</v>
      </c>
      <c r="S156" s="29"/>
      <c r="T156">
        <f t="shared" ca="1" si="22"/>
        <v>656</v>
      </c>
    </row>
    <row r="157" spans="16:20" x14ac:dyDescent="0.3">
      <c r="P157">
        <f t="shared" si="25"/>
        <v>1952</v>
      </c>
      <c r="Q157">
        <v>7</v>
      </c>
      <c r="R157" s="29">
        <f t="shared" ca="1" si="21"/>
        <v>448</v>
      </c>
      <c r="S157" s="29"/>
      <c r="T157">
        <f t="shared" ca="1" si="22"/>
        <v>448</v>
      </c>
    </row>
    <row r="158" spans="16:20" x14ac:dyDescent="0.3">
      <c r="P158">
        <f t="shared" si="25"/>
        <v>1952</v>
      </c>
      <c r="Q158">
        <v>8</v>
      </c>
      <c r="R158" s="29">
        <f t="shared" ca="1" si="21"/>
        <v>337</v>
      </c>
      <c r="S158" s="29"/>
      <c r="T158">
        <f t="shared" ca="1" si="22"/>
        <v>337</v>
      </c>
    </row>
    <row r="159" spans="16:20" x14ac:dyDescent="0.3">
      <c r="P159">
        <f t="shared" si="25"/>
        <v>1952</v>
      </c>
      <c r="Q159">
        <v>9</v>
      </c>
      <c r="R159" s="29">
        <f t="shared" ca="1" si="21"/>
        <v>286</v>
      </c>
      <c r="S159" s="29"/>
      <c r="T159">
        <f t="shared" ca="1" si="22"/>
        <v>286</v>
      </c>
    </row>
    <row r="160" spans="16:20" x14ac:dyDescent="0.3">
      <c r="P160">
        <f t="shared" si="25"/>
        <v>1952</v>
      </c>
      <c r="Q160">
        <v>10</v>
      </c>
      <c r="R160" s="29">
        <f t="shared" ca="1" si="21"/>
        <v>236</v>
      </c>
      <c r="S160" s="29"/>
      <c r="T160">
        <f t="shared" ca="1" si="22"/>
        <v>236</v>
      </c>
    </row>
    <row r="161" spans="16:20" x14ac:dyDescent="0.3">
      <c r="P161">
        <f t="shared" si="25"/>
        <v>1952</v>
      </c>
      <c r="Q161">
        <v>11</v>
      </c>
      <c r="R161" s="29">
        <f t="shared" ca="1" si="21"/>
        <v>234</v>
      </c>
      <c r="S161" s="29"/>
      <c r="T161">
        <f t="shared" ca="1" si="22"/>
        <v>234</v>
      </c>
    </row>
    <row r="162" spans="16:20" x14ac:dyDescent="0.3">
      <c r="P162">
        <f t="shared" si="25"/>
        <v>1952</v>
      </c>
      <c r="Q162">
        <v>12</v>
      </c>
      <c r="R162" s="29">
        <f t="shared" ca="1" si="21"/>
        <v>588</v>
      </c>
      <c r="S162" s="29"/>
      <c r="T162">
        <f t="shared" ca="1" si="22"/>
        <v>588</v>
      </c>
    </row>
    <row r="163" spans="16:20" x14ac:dyDescent="0.3">
      <c r="P163">
        <f>P162+1</f>
        <v>1953</v>
      </c>
      <c r="Q163">
        <f>Q151</f>
        <v>1</v>
      </c>
      <c r="R163" s="29">
        <f t="shared" ca="1" si="21"/>
        <v>2374</v>
      </c>
      <c r="S163" s="29"/>
      <c r="T163">
        <f t="shared" ca="1" si="22"/>
        <v>2374</v>
      </c>
    </row>
    <row r="164" spans="16:20" x14ac:dyDescent="0.3">
      <c r="P164">
        <f>P163</f>
        <v>1953</v>
      </c>
      <c r="Q164">
        <f>Q152</f>
        <v>2</v>
      </c>
      <c r="R164" s="29">
        <f t="shared" ca="1" si="21"/>
        <v>5536</v>
      </c>
      <c r="S164" s="29"/>
      <c r="T164">
        <f t="shared" ca="1" si="22"/>
        <v>5536</v>
      </c>
    </row>
    <row r="165" spans="16:20" x14ac:dyDescent="0.3">
      <c r="P165">
        <f t="shared" ref="P165:P174" si="26">P164</f>
        <v>1953</v>
      </c>
      <c r="Q165">
        <f t="shared" ref="Q165:Q174" si="27">Q153</f>
        <v>3</v>
      </c>
      <c r="R165" s="29">
        <f t="shared" ca="1" si="21"/>
        <v>793</v>
      </c>
      <c r="S165" s="29"/>
      <c r="T165">
        <f t="shared" ca="1" si="22"/>
        <v>793</v>
      </c>
    </row>
    <row r="166" spans="16:20" x14ac:dyDescent="0.3">
      <c r="P166">
        <f t="shared" si="26"/>
        <v>1953</v>
      </c>
      <c r="Q166">
        <f t="shared" si="27"/>
        <v>4</v>
      </c>
      <c r="R166" s="29">
        <f t="shared" ca="1" si="21"/>
        <v>180</v>
      </c>
      <c r="S166" s="29"/>
      <c r="T166">
        <f t="shared" ca="1" si="22"/>
        <v>180</v>
      </c>
    </row>
    <row r="167" spans="16:20" x14ac:dyDescent="0.3">
      <c r="P167">
        <f t="shared" si="26"/>
        <v>1953</v>
      </c>
      <c r="Q167">
        <f t="shared" si="27"/>
        <v>5</v>
      </c>
      <c r="R167" s="29">
        <f t="shared" ca="1" si="21"/>
        <v>511865</v>
      </c>
      <c r="S167" s="29"/>
      <c r="T167">
        <f t="shared" ca="1" si="22"/>
        <v>511865</v>
      </c>
    </row>
    <row r="168" spans="16:20" x14ac:dyDescent="0.3">
      <c r="P168">
        <f t="shared" si="26"/>
        <v>1953</v>
      </c>
      <c r="Q168">
        <f t="shared" si="27"/>
        <v>6</v>
      </c>
      <c r="R168" s="29">
        <f t="shared" ca="1" si="21"/>
        <v>103722</v>
      </c>
      <c r="S168" s="29"/>
      <c r="T168">
        <f t="shared" ca="1" si="22"/>
        <v>103722</v>
      </c>
    </row>
    <row r="169" spans="16:20" x14ac:dyDescent="0.3">
      <c r="P169">
        <f t="shared" si="26"/>
        <v>1953</v>
      </c>
      <c r="Q169">
        <f t="shared" si="27"/>
        <v>7</v>
      </c>
      <c r="R169" s="29">
        <f t="shared" ca="1" si="21"/>
        <v>473</v>
      </c>
      <c r="S169" s="29"/>
      <c r="T169">
        <f t="shared" ca="1" si="22"/>
        <v>473</v>
      </c>
    </row>
    <row r="170" spans="16:20" x14ac:dyDescent="0.3">
      <c r="P170">
        <f t="shared" si="26"/>
        <v>1953</v>
      </c>
      <c r="Q170">
        <f t="shared" si="27"/>
        <v>8</v>
      </c>
      <c r="R170" s="29">
        <f t="shared" ca="1" si="21"/>
        <v>374</v>
      </c>
      <c r="S170" s="29"/>
      <c r="T170">
        <f t="shared" ca="1" si="22"/>
        <v>374</v>
      </c>
    </row>
    <row r="171" spans="16:20" x14ac:dyDescent="0.3">
      <c r="P171">
        <f t="shared" si="26"/>
        <v>1953</v>
      </c>
      <c r="Q171">
        <f t="shared" si="27"/>
        <v>9</v>
      </c>
      <c r="R171" s="29">
        <f t="shared" ca="1" si="21"/>
        <v>366</v>
      </c>
      <c r="S171" s="29"/>
      <c r="T171">
        <f t="shared" ca="1" si="22"/>
        <v>366</v>
      </c>
    </row>
    <row r="172" spans="16:20" x14ac:dyDescent="0.3">
      <c r="P172">
        <f t="shared" si="26"/>
        <v>1953</v>
      </c>
      <c r="Q172">
        <f t="shared" si="27"/>
        <v>10</v>
      </c>
      <c r="R172" s="29">
        <f t="shared" ca="1" si="21"/>
        <v>337</v>
      </c>
      <c r="S172" s="29"/>
      <c r="T172">
        <f t="shared" ca="1" si="22"/>
        <v>337</v>
      </c>
    </row>
    <row r="173" spans="16:20" x14ac:dyDescent="0.3">
      <c r="P173">
        <f t="shared" si="26"/>
        <v>1953</v>
      </c>
      <c r="Q173">
        <f t="shared" si="27"/>
        <v>11</v>
      </c>
      <c r="R173" s="29">
        <f t="shared" ca="1" si="21"/>
        <v>1175</v>
      </c>
      <c r="S173" s="29"/>
      <c r="T173">
        <f t="shared" ca="1" si="22"/>
        <v>1175</v>
      </c>
    </row>
    <row r="174" spans="16:20" x14ac:dyDescent="0.3">
      <c r="P174">
        <f t="shared" si="26"/>
        <v>1953</v>
      </c>
      <c r="Q174">
        <f t="shared" si="27"/>
        <v>12</v>
      </c>
      <c r="R174" s="29">
        <f t="shared" ca="1" si="21"/>
        <v>7797</v>
      </c>
      <c r="S174" s="29"/>
      <c r="T174">
        <f t="shared" ca="1" si="22"/>
        <v>7797</v>
      </c>
    </row>
    <row r="175" spans="16:20" x14ac:dyDescent="0.3">
      <c r="P175">
        <f>P174+1</f>
        <v>1954</v>
      </c>
      <c r="Q175">
        <v>1</v>
      </c>
      <c r="R175" s="29">
        <f t="shared" ca="1" si="21"/>
        <v>3459</v>
      </c>
      <c r="S175" s="29"/>
      <c r="T175">
        <f t="shared" ca="1" si="22"/>
        <v>3459</v>
      </c>
    </row>
    <row r="176" spans="16:20" x14ac:dyDescent="0.3">
      <c r="P176">
        <f>P175</f>
        <v>1954</v>
      </c>
      <c r="Q176">
        <v>2</v>
      </c>
      <c r="R176" s="29">
        <f t="shared" ca="1" si="21"/>
        <v>665</v>
      </c>
      <c r="S176" s="29"/>
      <c r="T176">
        <f t="shared" ca="1" si="22"/>
        <v>665</v>
      </c>
    </row>
    <row r="177" spans="16:20" x14ac:dyDescent="0.3">
      <c r="P177">
        <f t="shared" ref="P177:P186" si="28">P176</f>
        <v>1954</v>
      </c>
      <c r="Q177">
        <v>3</v>
      </c>
      <c r="R177" s="29">
        <f t="shared" ca="1" si="21"/>
        <v>333</v>
      </c>
      <c r="S177" s="29"/>
      <c r="T177">
        <f t="shared" ca="1" si="22"/>
        <v>333</v>
      </c>
    </row>
    <row r="178" spans="16:20" x14ac:dyDescent="0.3">
      <c r="P178">
        <f t="shared" si="28"/>
        <v>1954</v>
      </c>
      <c r="Q178">
        <v>4</v>
      </c>
      <c r="R178" s="29">
        <f t="shared" ca="1" si="21"/>
        <v>386</v>
      </c>
      <c r="S178" s="29"/>
      <c r="T178">
        <f t="shared" ca="1" si="22"/>
        <v>386</v>
      </c>
    </row>
    <row r="179" spans="16:20" x14ac:dyDescent="0.3">
      <c r="P179">
        <f t="shared" si="28"/>
        <v>1954</v>
      </c>
      <c r="Q179">
        <v>5</v>
      </c>
      <c r="R179" s="29">
        <f t="shared" ca="1" si="21"/>
        <v>551</v>
      </c>
      <c r="S179" s="29"/>
      <c r="T179">
        <f t="shared" ca="1" si="22"/>
        <v>551</v>
      </c>
    </row>
    <row r="180" spans="16:20" x14ac:dyDescent="0.3">
      <c r="P180">
        <f t="shared" si="28"/>
        <v>1954</v>
      </c>
      <c r="Q180">
        <v>6</v>
      </c>
      <c r="R180" s="29">
        <f t="shared" ca="1" si="21"/>
        <v>292</v>
      </c>
      <c r="S180" s="29"/>
      <c r="T180">
        <f t="shared" ca="1" si="22"/>
        <v>292</v>
      </c>
    </row>
    <row r="181" spans="16:20" x14ac:dyDescent="0.3">
      <c r="P181">
        <f t="shared" si="28"/>
        <v>1954</v>
      </c>
      <c r="Q181">
        <v>7</v>
      </c>
      <c r="R181" s="29">
        <f t="shared" ca="1" si="21"/>
        <v>769</v>
      </c>
      <c r="S181" s="29"/>
      <c r="T181">
        <f t="shared" ca="1" si="22"/>
        <v>769</v>
      </c>
    </row>
    <row r="182" spans="16:20" x14ac:dyDescent="0.3">
      <c r="P182">
        <f t="shared" si="28"/>
        <v>1954</v>
      </c>
      <c r="Q182">
        <v>8</v>
      </c>
      <c r="R182" s="29">
        <f t="shared" ca="1" si="21"/>
        <v>483</v>
      </c>
      <c r="S182" s="29"/>
      <c r="T182">
        <f t="shared" ca="1" si="22"/>
        <v>483</v>
      </c>
    </row>
    <row r="183" spans="16:20" x14ac:dyDescent="0.3">
      <c r="P183">
        <f t="shared" si="28"/>
        <v>1954</v>
      </c>
      <c r="Q183">
        <v>9</v>
      </c>
      <c r="R183" s="29">
        <f t="shared" ca="1" si="21"/>
        <v>266</v>
      </c>
      <c r="S183" s="29"/>
      <c r="T183">
        <f t="shared" ca="1" si="22"/>
        <v>266</v>
      </c>
    </row>
    <row r="184" spans="16:20" x14ac:dyDescent="0.3">
      <c r="P184">
        <f t="shared" si="28"/>
        <v>1954</v>
      </c>
      <c r="Q184">
        <v>10</v>
      </c>
      <c r="R184" s="29">
        <f t="shared" ca="1" si="21"/>
        <v>836</v>
      </c>
      <c r="S184" s="29"/>
      <c r="T184">
        <f t="shared" ca="1" si="22"/>
        <v>836</v>
      </c>
    </row>
    <row r="185" spans="16:20" x14ac:dyDescent="0.3">
      <c r="P185">
        <f t="shared" si="28"/>
        <v>1954</v>
      </c>
      <c r="Q185">
        <v>11</v>
      </c>
      <c r="R185" s="29">
        <f t="shared" ca="1" si="21"/>
        <v>1291</v>
      </c>
      <c r="S185" s="29"/>
      <c r="T185">
        <f t="shared" ca="1" si="22"/>
        <v>1291</v>
      </c>
    </row>
    <row r="186" spans="16:20" x14ac:dyDescent="0.3">
      <c r="P186">
        <f t="shared" si="28"/>
        <v>1954</v>
      </c>
      <c r="Q186">
        <v>12</v>
      </c>
      <c r="R186" s="29">
        <f t="shared" ca="1" si="21"/>
        <v>825</v>
      </c>
      <c r="S186" s="29"/>
      <c r="T186">
        <f t="shared" ca="1" si="22"/>
        <v>825</v>
      </c>
    </row>
    <row r="187" spans="16:20" x14ac:dyDescent="0.3">
      <c r="P187">
        <f>P186+1</f>
        <v>1955</v>
      </c>
      <c r="Q187">
        <f>Q175</f>
        <v>1</v>
      </c>
      <c r="R187" s="29">
        <f t="shared" ca="1" si="21"/>
        <v>2243</v>
      </c>
      <c r="S187" s="29"/>
      <c r="T187">
        <f t="shared" ca="1" si="22"/>
        <v>2243</v>
      </c>
    </row>
    <row r="188" spans="16:20" x14ac:dyDescent="0.3">
      <c r="P188">
        <f>P187</f>
        <v>1955</v>
      </c>
      <c r="Q188">
        <f>Q176</f>
        <v>2</v>
      </c>
      <c r="R188" s="29">
        <f t="shared" ca="1" si="21"/>
        <v>14297</v>
      </c>
      <c r="S188" s="29"/>
      <c r="T188">
        <f t="shared" ca="1" si="22"/>
        <v>14297</v>
      </c>
    </row>
    <row r="189" spans="16:20" x14ac:dyDescent="0.3">
      <c r="P189">
        <f t="shared" ref="P189:P198" si="29">P188</f>
        <v>1955</v>
      </c>
      <c r="Q189">
        <f t="shared" ref="Q189:Q198" si="30">Q177</f>
        <v>3</v>
      </c>
      <c r="R189" s="29">
        <f t="shared" ca="1" si="21"/>
        <v>382</v>
      </c>
      <c r="S189" s="29"/>
      <c r="T189">
        <f t="shared" ca="1" si="22"/>
        <v>382</v>
      </c>
    </row>
    <row r="190" spans="16:20" x14ac:dyDescent="0.3">
      <c r="P190">
        <f t="shared" si="29"/>
        <v>1955</v>
      </c>
      <c r="Q190">
        <f t="shared" si="30"/>
        <v>4</v>
      </c>
      <c r="R190" s="29">
        <f t="shared" ca="1" si="21"/>
        <v>760</v>
      </c>
      <c r="S190" s="29"/>
      <c r="T190">
        <f t="shared" ca="1" si="22"/>
        <v>760</v>
      </c>
    </row>
    <row r="191" spans="16:20" x14ac:dyDescent="0.3">
      <c r="P191">
        <f t="shared" si="29"/>
        <v>1955</v>
      </c>
      <c r="Q191">
        <f t="shared" si="30"/>
        <v>5</v>
      </c>
      <c r="R191" s="29">
        <f t="shared" ca="1" si="21"/>
        <v>385</v>
      </c>
      <c r="S191" s="29"/>
      <c r="T191">
        <f t="shared" ca="1" si="22"/>
        <v>385</v>
      </c>
    </row>
    <row r="192" spans="16:20" x14ac:dyDescent="0.3">
      <c r="P192">
        <f t="shared" si="29"/>
        <v>1955</v>
      </c>
      <c r="Q192">
        <f t="shared" si="30"/>
        <v>6</v>
      </c>
      <c r="R192" s="29">
        <f t="shared" ca="1" si="21"/>
        <v>314</v>
      </c>
      <c r="S192" s="29"/>
      <c r="T192">
        <f t="shared" ca="1" si="22"/>
        <v>314</v>
      </c>
    </row>
    <row r="193" spans="16:20" x14ac:dyDescent="0.3">
      <c r="P193">
        <f t="shared" si="29"/>
        <v>1955</v>
      </c>
      <c r="Q193">
        <f t="shared" si="30"/>
        <v>7</v>
      </c>
      <c r="R193" s="29">
        <f t="shared" ca="1" si="21"/>
        <v>354</v>
      </c>
      <c r="S193" s="29"/>
      <c r="T193">
        <f t="shared" ca="1" si="22"/>
        <v>354</v>
      </c>
    </row>
    <row r="194" spans="16:20" x14ac:dyDescent="0.3">
      <c r="P194">
        <f t="shared" si="29"/>
        <v>1955</v>
      </c>
      <c r="Q194">
        <f t="shared" si="30"/>
        <v>8</v>
      </c>
      <c r="R194" s="29">
        <f t="shared" ca="1" si="21"/>
        <v>406</v>
      </c>
      <c r="S194" s="29"/>
      <c r="T194">
        <f t="shared" ca="1" si="22"/>
        <v>406</v>
      </c>
    </row>
    <row r="195" spans="16:20" x14ac:dyDescent="0.3">
      <c r="P195">
        <f t="shared" si="29"/>
        <v>1955</v>
      </c>
      <c r="Q195">
        <f t="shared" si="30"/>
        <v>9</v>
      </c>
      <c r="R195" s="29">
        <f t="shared" ca="1" si="21"/>
        <v>322</v>
      </c>
      <c r="S195" s="29"/>
      <c r="T195">
        <f t="shared" ca="1" si="22"/>
        <v>322</v>
      </c>
    </row>
    <row r="196" spans="16:20" x14ac:dyDescent="0.3">
      <c r="P196">
        <f t="shared" si="29"/>
        <v>1955</v>
      </c>
      <c r="Q196">
        <f t="shared" si="30"/>
        <v>10</v>
      </c>
      <c r="R196" s="29">
        <f t="shared" ca="1" si="21"/>
        <v>269</v>
      </c>
      <c r="S196" s="29"/>
      <c r="T196">
        <f t="shared" ca="1" si="22"/>
        <v>269</v>
      </c>
    </row>
    <row r="197" spans="16:20" x14ac:dyDescent="0.3">
      <c r="P197">
        <f t="shared" si="29"/>
        <v>1955</v>
      </c>
      <c r="Q197">
        <f t="shared" si="30"/>
        <v>11</v>
      </c>
      <c r="R197" s="29">
        <f t="shared" ca="1" si="21"/>
        <v>217</v>
      </c>
      <c r="S197" s="29"/>
      <c r="T197">
        <f t="shared" ca="1" si="22"/>
        <v>217</v>
      </c>
    </row>
    <row r="198" spans="16:20" x14ac:dyDescent="0.3">
      <c r="P198">
        <f t="shared" si="29"/>
        <v>1955</v>
      </c>
      <c r="Q198">
        <f t="shared" si="30"/>
        <v>12</v>
      </c>
      <c r="R198" s="29">
        <f t="shared" ca="1" si="21"/>
        <v>234</v>
      </c>
      <c r="S198" s="29"/>
      <c r="T198">
        <f t="shared" ca="1" si="22"/>
        <v>234</v>
      </c>
    </row>
    <row r="199" spans="16:20" x14ac:dyDescent="0.3">
      <c r="P199">
        <f>P198+1</f>
        <v>1956</v>
      </c>
      <c r="Q199">
        <v>1</v>
      </c>
      <c r="R199" s="29">
        <f t="shared" ref="R199:R262" ca="1" si="31">OFFSET(Matrix,TRUNC((ROW()-ROW($R$7))/COLUMNS(Matrix)),MOD(ROW()-ROW($R$7),COLUMNS(Matrix)),1,1)</f>
        <v>360</v>
      </c>
      <c r="S199" s="29"/>
      <c r="T199">
        <f t="shared" ca="1" si="22"/>
        <v>360</v>
      </c>
    </row>
    <row r="200" spans="16:20" x14ac:dyDescent="0.3">
      <c r="P200">
        <f>P199</f>
        <v>1956</v>
      </c>
      <c r="Q200">
        <v>2</v>
      </c>
      <c r="R200" s="29">
        <f t="shared" ca="1" si="31"/>
        <v>2067</v>
      </c>
      <c r="S200" s="29"/>
      <c r="T200">
        <f t="shared" ref="T200:T263" ca="1" si="32">R200</f>
        <v>2067</v>
      </c>
    </row>
    <row r="201" spans="16:20" x14ac:dyDescent="0.3">
      <c r="P201">
        <f t="shared" ref="P201:P210" si="33">P200</f>
        <v>1956</v>
      </c>
      <c r="Q201">
        <v>3</v>
      </c>
      <c r="R201" s="29">
        <f t="shared" ca="1" si="31"/>
        <v>407</v>
      </c>
      <c r="S201" s="29"/>
      <c r="T201">
        <f t="shared" ca="1" si="32"/>
        <v>407</v>
      </c>
    </row>
    <row r="202" spans="16:20" x14ac:dyDescent="0.3">
      <c r="P202">
        <f t="shared" si="33"/>
        <v>1956</v>
      </c>
      <c r="Q202">
        <v>4</v>
      </c>
      <c r="R202" s="29">
        <f t="shared" ca="1" si="31"/>
        <v>599</v>
      </c>
      <c r="S202" s="29"/>
      <c r="T202">
        <f t="shared" ca="1" si="32"/>
        <v>599</v>
      </c>
    </row>
    <row r="203" spans="16:20" x14ac:dyDescent="0.3">
      <c r="P203">
        <f t="shared" si="33"/>
        <v>1956</v>
      </c>
      <c r="Q203">
        <v>5</v>
      </c>
      <c r="R203" s="29">
        <f t="shared" ca="1" si="31"/>
        <v>299</v>
      </c>
      <c r="S203" s="29"/>
      <c r="T203">
        <f t="shared" ca="1" si="32"/>
        <v>299</v>
      </c>
    </row>
    <row r="204" spans="16:20" x14ac:dyDescent="0.3">
      <c r="P204">
        <f t="shared" si="33"/>
        <v>1956</v>
      </c>
      <c r="Q204">
        <v>6</v>
      </c>
      <c r="R204" s="29">
        <f t="shared" ca="1" si="31"/>
        <v>327</v>
      </c>
      <c r="S204" s="29"/>
      <c r="T204">
        <f t="shared" ca="1" si="32"/>
        <v>327</v>
      </c>
    </row>
    <row r="205" spans="16:20" x14ac:dyDescent="0.3">
      <c r="P205">
        <f t="shared" si="33"/>
        <v>1956</v>
      </c>
      <c r="Q205">
        <v>7</v>
      </c>
      <c r="R205" s="29">
        <f t="shared" ca="1" si="31"/>
        <v>321</v>
      </c>
      <c r="S205" s="29"/>
      <c r="T205">
        <f t="shared" ca="1" si="32"/>
        <v>321</v>
      </c>
    </row>
    <row r="206" spans="16:20" x14ac:dyDescent="0.3">
      <c r="P206">
        <f t="shared" si="33"/>
        <v>1956</v>
      </c>
      <c r="Q206">
        <v>8</v>
      </c>
      <c r="R206" s="29">
        <f t="shared" ca="1" si="31"/>
        <v>324</v>
      </c>
      <c r="S206" s="29"/>
      <c r="T206">
        <f t="shared" ca="1" si="32"/>
        <v>324</v>
      </c>
    </row>
    <row r="207" spans="16:20" x14ac:dyDescent="0.3">
      <c r="P207">
        <f t="shared" si="33"/>
        <v>1956</v>
      </c>
      <c r="Q207">
        <v>9</v>
      </c>
      <c r="R207" s="29">
        <f t="shared" ca="1" si="31"/>
        <v>254</v>
      </c>
      <c r="S207" s="29"/>
      <c r="T207">
        <f t="shared" ca="1" si="32"/>
        <v>254</v>
      </c>
    </row>
    <row r="208" spans="16:20" x14ac:dyDescent="0.3">
      <c r="P208">
        <f t="shared" si="33"/>
        <v>1956</v>
      </c>
      <c r="Q208">
        <v>10</v>
      </c>
      <c r="R208" s="29">
        <f t="shared" ca="1" si="31"/>
        <v>129</v>
      </c>
      <c r="S208" s="29"/>
      <c r="T208">
        <f t="shared" ca="1" si="32"/>
        <v>129</v>
      </c>
    </row>
    <row r="209" spans="16:20" x14ac:dyDescent="0.3">
      <c r="P209">
        <f t="shared" si="33"/>
        <v>1956</v>
      </c>
      <c r="Q209">
        <v>11</v>
      </c>
      <c r="R209" s="29">
        <f t="shared" ca="1" si="31"/>
        <v>94</v>
      </c>
      <c r="S209" s="29"/>
      <c r="T209">
        <f t="shared" ca="1" si="32"/>
        <v>94</v>
      </c>
    </row>
    <row r="210" spans="16:20" x14ac:dyDescent="0.3">
      <c r="P210">
        <f t="shared" si="33"/>
        <v>1956</v>
      </c>
      <c r="Q210">
        <v>12</v>
      </c>
      <c r="R210" s="29">
        <f t="shared" ca="1" si="31"/>
        <v>121</v>
      </c>
      <c r="S210" s="29"/>
      <c r="T210">
        <f t="shared" ca="1" si="32"/>
        <v>121</v>
      </c>
    </row>
    <row r="211" spans="16:20" x14ac:dyDescent="0.3">
      <c r="P211">
        <f>P210+1</f>
        <v>1957</v>
      </c>
      <c r="Q211">
        <f>Q199</f>
        <v>1</v>
      </c>
      <c r="R211" s="29">
        <f t="shared" ca="1" si="31"/>
        <v>56</v>
      </c>
      <c r="S211" s="29"/>
      <c r="T211">
        <f t="shared" ca="1" si="32"/>
        <v>56</v>
      </c>
    </row>
    <row r="212" spans="16:20" x14ac:dyDescent="0.3">
      <c r="P212">
        <f>P211</f>
        <v>1957</v>
      </c>
      <c r="Q212">
        <f>Q200</f>
        <v>2</v>
      </c>
      <c r="R212" s="29">
        <f t="shared" ca="1" si="31"/>
        <v>142</v>
      </c>
      <c r="S212" s="29"/>
      <c r="T212">
        <f t="shared" ca="1" si="32"/>
        <v>142</v>
      </c>
    </row>
    <row r="213" spans="16:20" x14ac:dyDescent="0.3">
      <c r="P213">
        <f t="shared" ref="P213:P222" si="34">P212</f>
        <v>1957</v>
      </c>
      <c r="Q213">
        <f t="shared" ref="Q213:Q222" si="35">Q201</f>
        <v>3</v>
      </c>
      <c r="R213" s="29">
        <f t="shared" ca="1" si="31"/>
        <v>1476</v>
      </c>
      <c r="S213" s="29"/>
      <c r="T213">
        <f t="shared" ca="1" si="32"/>
        <v>1476</v>
      </c>
    </row>
    <row r="214" spans="16:20" x14ac:dyDescent="0.3">
      <c r="P214">
        <f t="shared" si="34"/>
        <v>1957</v>
      </c>
      <c r="Q214">
        <f t="shared" si="35"/>
        <v>4</v>
      </c>
      <c r="R214" s="29">
        <f t="shared" ca="1" si="31"/>
        <v>8445</v>
      </c>
      <c r="S214" s="29"/>
      <c r="T214">
        <f t="shared" ca="1" si="32"/>
        <v>8445</v>
      </c>
    </row>
    <row r="215" spans="16:20" x14ac:dyDescent="0.3">
      <c r="P215">
        <f t="shared" si="34"/>
        <v>1957</v>
      </c>
      <c r="Q215">
        <f t="shared" si="35"/>
        <v>5</v>
      </c>
      <c r="R215" s="29">
        <f t="shared" ca="1" si="31"/>
        <v>1126644</v>
      </c>
      <c r="S215" s="29"/>
      <c r="T215">
        <f t="shared" ca="1" si="32"/>
        <v>1126644</v>
      </c>
    </row>
    <row r="216" spans="16:20" x14ac:dyDescent="0.3">
      <c r="P216">
        <f t="shared" si="34"/>
        <v>1957</v>
      </c>
      <c r="Q216">
        <f t="shared" si="35"/>
        <v>6</v>
      </c>
      <c r="R216" s="29">
        <f t="shared" ca="1" si="31"/>
        <v>1804090</v>
      </c>
      <c r="S216" s="29"/>
      <c r="T216">
        <f t="shared" ca="1" si="32"/>
        <v>1804090</v>
      </c>
    </row>
    <row r="217" spans="16:20" x14ac:dyDescent="0.3">
      <c r="P217">
        <f t="shared" si="34"/>
        <v>1957</v>
      </c>
      <c r="Q217">
        <f t="shared" si="35"/>
        <v>7</v>
      </c>
      <c r="R217" s="29">
        <f t="shared" ca="1" si="31"/>
        <v>372</v>
      </c>
      <c r="S217" s="29"/>
      <c r="T217">
        <f t="shared" ca="1" si="32"/>
        <v>372</v>
      </c>
    </row>
    <row r="218" spans="16:20" x14ac:dyDescent="0.3">
      <c r="P218">
        <f t="shared" si="34"/>
        <v>1957</v>
      </c>
      <c r="Q218">
        <f t="shared" si="35"/>
        <v>8</v>
      </c>
      <c r="R218" s="29">
        <f t="shared" ca="1" si="31"/>
        <v>86925</v>
      </c>
      <c r="S218" s="29"/>
      <c r="T218">
        <f t="shared" ca="1" si="32"/>
        <v>86925</v>
      </c>
    </row>
    <row r="219" spans="16:20" x14ac:dyDescent="0.3">
      <c r="P219">
        <f t="shared" si="34"/>
        <v>1957</v>
      </c>
      <c r="Q219">
        <f t="shared" si="35"/>
        <v>9</v>
      </c>
      <c r="R219" s="29">
        <f t="shared" ca="1" si="31"/>
        <v>413</v>
      </c>
      <c r="S219" s="29"/>
      <c r="T219">
        <f t="shared" ca="1" si="32"/>
        <v>413</v>
      </c>
    </row>
    <row r="220" spans="16:20" x14ac:dyDescent="0.3">
      <c r="P220">
        <f t="shared" si="34"/>
        <v>1957</v>
      </c>
      <c r="Q220">
        <f t="shared" si="35"/>
        <v>10</v>
      </c>
      <c r="R220" s="29">
        <f t="shared" ca="1" si="31"/>
        <v>671684</v>
      </c>
      <c r="S220" s="29"/>
      <c r="T220">
        <f t="shared" ca="1" si="32"/>
        <v>671684</v>
      </c>
    </row>
    <row r="221" spans="16:20" x14ac:dyDescent="0.3">
      <c r="P221">
        <f t="shared" si="34"/>
        <v>1957</v>
      </c>
      <c r="Q221">
        <f t="shared" si="35"/>
        <v>11</v>
      </c>
      <c r="R221" s="29">
        <f t="shared" ca="1" si="31"/>
        <v>941674</v>
      </c>
      <c r="S221" s="29"/>
      <c r="T221">
        <f t="shared" ca="1" si="32"/>
        <v>941674</v>
      </c>
    </row>
    <row r="222" spans="16:20" x14ac:dyDescent="0.3">
      <c r="P222">
        <f t="shared" si="34"/>
        <v>1957</v>
      </c>
      <c r="Q222">
        <f t="shared" si="35"/>
        <v>12</v>
      </c>
      <c r="R222" s="29">
        <f t="shared" ca="1" si="31"/>
        <v>371424</v>
      </c>
      <c r="S222" s="29"/>
      <c r="T222">
        <f t="shared" ca="1" si="32"/>
        <v>371424</v>
      </c>
    </row>
    <row r="223" spans="16:20" x14ac:dyDescent="0.3">
      <c r="P223">
        <f>P222+1</f>
        <v>1958</v>
      </c>
      <c r="Q223">
        <v>1</v>
      </c>
      <c r="R223" s="29">
        <f t="shared" ca="1" si="31"/>
        <v>672800</v>
      </c>
      <c r="S223" s="29"/>
      <c r="T223">
        <f t="shared" ca="1" si="32"/>
        <v>672800</v>
      </c>
    </row>
    <row r="224" spans="16:20" x14ac:dyDescent="0.3">
      <c r="P224">
        <f>P223</f>
        <v>1958</v>
      </c>
      <c r="Q224">
        <v>2</v>
      </c>
      <c r="R224" s="29">
        <f t="shared" ca="1" si="31"/>
        <v>295907</v>
      </c>
      <c r="S224" s="29"/>
      <c r="T224">
        <f t="shared" ca="1" si="32"/>
        <v>295907</v>
      </c>
    </row>
    <row r="225" spans="16:20" x14ac:dyDescent="0.3">
      <c r="P225">
        <f t="shared" ref="P225:P234" si="36">P224</f>
        <v>1958</v>
      </c>
      <c r="Q225">
        <v>3</v>
      </c>
      <c r="R225" s="29">
        <f t="shared" ca="1" si="31"/>
        <v>124189</v>
      </c>
      <c r="S225" s="29"/>
      <c r="T225">
        <f t="shared" ca="1" si="32"/>
        <v>124189</v>
      </c>
    </row>
    <row r="226" spans="16:20" x14ac:dyDescent="0.3">
      <c r="P226">
        <f t="shared" si="36"/>
        <v>1958</v>
      </c>
      <c r="Q226">
        <v>4</v>
      </c>
      <c r="R226" s="29">
        <f t="shared" ca="1" si="31"/>
        <v>212681</v>
      </c>
      <c r="S226" s="29"/>
      <c r="T226">
        <f t="shared" ca="1" si="32"/>
        <v>212681</v>
      </c>
    </row>
    <row r="227" spans="16:20" x14ac:dyDescent="0.3">
      <c r="P227">
        <f t="shared" si="36"/>
        <v>1958</v>
      </c>
      <c r="Q227">
        <v>5</v>
      </c>
      <c r="R227" s="29">
        <f t="shared" ca="1" si="31"/>
        <v>1836482</v>
      </c>
      <c r="S227" s="29"/>
      <c r="T227">
        <f t="shared" ca="1" si="32"/>
        <v>1836482</v>
      </c>
    </row>
    <row r="228" spans="16:20" x14ac:dyDescent="0.3">
      <c r="P228">
        <f t="shared" si="36"/>
        <v>1958</v>
      </c>
      <c r="Q228">
        <v>6</v>
      </c>
      <c r="R228" s="29">
        <f t="shared" ca="1" si="31"/>
        <v>13432</v>
      </c>
      <c r="S228" s="29"/>
      <c r="T228">
        <f t="shared" ca="1" si="32"/>
        <v>13432</v>
      </c>
    </row>
    <row r="229" spans="16:20" x14ac:dyDescent="0.3">
      <c r="P229">
        <f t="shared" si="36"/>
        <v>1958</v>
      </c>
      <c r="Q229">
        <v>7</v>
      </c>
      <c r="R229" s="29">
        <f t="shared" ca="1" si="31"/>
        <v>338</v>
      </c>
      <c r="S229" s="29"/>
      <c r="T229">
        <f t="shared" ca="1" si="32"/>
        <v>338</v>
      </c>
    </row>
    <row r="230" spans="16:20" x14ac:dyDescent="0.3">
      <c r="P230">
        <f t="shared" si="36"/>
        <v>1958</v>
      </c>
      <c r="Q230">
        <v>8</v>
      </c>
      <c r="R230" s="29">
        <f t="shared" ca="1" si="31"/>
        <v>342</v>
      </c>
      <c r="S230" s="29"/>
      <c r="T230">
        <f t="shared" ca="1" si="32"/>
        <v>342</v>
      </c>
    </row>
    <row r="231" spans="16:20" x14ac:dyDescent="0.3">
      <c r="P231">
        <f t="shared" si="36"/>
        <v>1958</v>
      </c>
      <c r="Q231">
        <v>9</v>
      </c>
      <c r="R231" s="29">
        <f t="shared" ca="1" si="31"/>
        <v>12586</v>
      </c>
      <c r="S231" s="29"/>
      <c r="T231">
        <f t="shared" ca="1" si="32"/>
        <v>12586</v>
      </c>
    </row>
    <row r="232" spans="16:20" x14ac:dyDescent="0.3">
      <c r="P232">
        <f t="shared" si="36"/>
        <v>1958</v>
      </c>
      <c r="Q232">
        <v>10</v>
      </c>
      <c r="R232" s="29">
        <f t="shared" ca="1" si="31"/>
        <v>677</v>
      </c>
      <c r="S232" s="29"/>
      <c r="T232">
        <f t="shared" ca="1" si="32"/>
        <v>677</v>
      </c>
    </row>
    <row r="233" spans="16:20" x14ac:dyDescent="0.3">
      <c r="P233">
        <f t="shared" si="36"/>
        <v>1958</v>
      </c>
      <c r="Q233">
        <v>11</v>
      </c>
      <c r="R233" s="29">
        <f t="shared" ca="1" si="31"/>
        <v>353</v>
      </c>
      <c r="S233" s="29"/>
      <c r="T233">
        <f t="shared" ca="1" si="32"/>
        <v>353</v>
      </c>
    </row>
    <row r="234" spans="16:20" x14ac:dyDescent="0.3">
      <c r="P234">
        <f t="shared" si="36"/>
        <v>1958</v>
      </c>
      <c r="Q234">
        <v>12</v>
      </c>
      <c r="R234" s="29">
        <f t="shared" ca="1" si="31"/>
        <v>335</v>
      </c>
      <c r="S234" s="29"/>
      <c r="T234">
        <f t="shared" ca="1" si="32"/>
        <v>335</v>
      </c>
    </row>
    <row r="235" spans="16:20" x14ac:dyDescent="0.3">
      <c r="P235">
        <f>P234+1</f>
        <v>1959</v>
      </c>
      <c r="Q235">
        <f>Q223</f>
        <v>1</v>
      </c>
      <c r="R235" s="29">
        <f t="shared" ca="1" si="31"/>
        <v>348</v>
      </c>
      <c r="S235" s="29"/>
      <c r="T235">
        <f t="shared" ca="1" si="32"/>
        <v>348</v>
      </c>
    </row>
    <row r="236" spans="16:20" x14ac:dyDescent="0.3">
      <c r="P236">
        <f>P235</f>
        <v>1959</v>
      </c>
      <c r="Q236">
        <f>Q224</f>
        <v>2</v>
      </c>
      <c r="R236" s="29">
        <f t="shared" ca="1" si="31"/>
        <v>6133</v>
      </c>
      <c r="S236" s="29"/>
      <c r="T236">
        <f t="shared" ca="1" si="32"/>
        <v>6133</v>
      </c>
    </row>
    <row r="237" spans="16:20" x14ac:dyDescent="0.3">
      <c r="P237">
        <f t="shared" ref="P237:P246" si="37">P236</f>
        <v>1959</v>
      </c>
      <c r="Q237">
        <f t="shared" ref="Q237:Q246" si="38">Q225</f>
        <v>3</v>
      </c>
      <c r="R237" s="29">
        <f t="shared" ca="1" si="31"/>
        <v>492</v>
      </c>
      <c r="S237" s="29"/>
      <c r="T237">
        <f t="shared" ca="1" si="32"/>
        <v>492</v>
      </c>
    </row>
    <row r="238" spans="16:20" x14ac:dyDescent="0.3">
      <c r="P238">
        <f t="shared" si="37"/>
        <v>1959</v>
      </c>
      <c r="Q238">
        <f t="shared" si="38"/>
        <v>4</v>
      </c>
      <c r="R238" s="29">
        <f t="shared" ca="1" si="31"/>
        <v>626892</v>
      </c>
      <c r="S238" s="29"/>
      <c r="T238">
        <f t="shared" ca="1" si="32"/>
        <v>626892</v>
      </c>
    </row>
    <row r="239" spans="16:20" x14ac:dyDescent="0.3">
      <c r="P239">
        <f t="shared" si="37"/>
        <v>1959</v>
      </c>
      <c r="Q239">
        <f t="shared" si="38"/>
        <v>5</v>
      </c>
      <c r="R239" s="29">
        <f t="shared" ca="1" si="31"/>
        <v>748126</v>
      </c>
      <c r="S239" s="29"/>
      <c r="T239">
        <f t="shared" ca="1" si="32"/>
        <v>748126</v>
      </c>
    </row>
    <row r="240" spans="16:20" x14ac:dyDescent="0.3">
      <c r="P240">
        <f t="shared" si="37"/>
        <v>1959</v>
      </c>
      <c r="Q240">
        <f t="shared" si="38"/>
        <v>6</v>
      </c>
      <c r="R240" s="29">
        <f t="shared" ca="1" si="31"/>
        <v>128938</v>
      </c>
      <c r="S240" s="29"/>
      <c r="T240">
        <f t="shared" ca="1" si="32"/>
        <v>128938</v>
      </c>
    </row>
    <row r="241" spans="16:20" x14ac:dyDescent="0.3">
      <c r="P241">
        <f t="shared" si="37"/>
        <v>1959</v>
      </c>
      <c r="Q241">
        <f t="shared" si="38"/>
        <v>7</v>
      </c>
      <c r="R241" s="29">
        <f t="shared" ca="1" si="31"/>
        <v>119870</v>
      </c>
      <c r="S241" s="29"/>
      <c r="T241">
        <f t="shared" ca="1" si="32"/>
        <v>119870</v>
      </c>
    </row>
    <row r="242" spans="16:20" x14ac:dyDescent="0.3">
      <c r="P242">
        <f t="shared" si="37"/>
        <v>1959</v>
      </c>
      <c r="Q242">
        <f t="shared" si="38"/>
        <v>8</v>
      </c>
      <c r="R242" s="29">
        <f t="shared" ca="1" si="31"/>
        <v>680</v>
      </c>
      <c r="S242" s="29"/>
      <c r="T242">
        <f t="shared" ca="1" si="32"/>
        <v>680</v>
      </c>
    </row>
    <row r="243" spans="16:20" x14ac:dyDescent="0.3">
      <c r="P243">
        <f t="shared" si="37"/>
        <v>1959</v>
      </c>
      <c r="Q243">
        <f t="shared" si="38"/>
        <v>9</v>
      </c>
      <c r="R243" s="29">
        <f t="shared" ca="1" si="31"/>
        <v>341</v>
      </c>
      <c r="S243" s="29"/>
      <c r="T243">
        <f t="shared" ca="1" si="32"/>
        <v>341</v>
      </c>
    </row>
    <row r="244" spans="16:20" x14ac:dyDescent="0.3">
      <c r="P244">
        <f t="shared" si="37"/>
        <v>1959</v>
      </c>
      <c r="Q244">
        <f t="shared" si="38"/>
        <v>10</v>
      </c>
      <c r="R244" s="29">
        <f t="shared" ca="1" si="31"/>
        <v>625</v>
      </c>
      <c r="S244" s="29"/>
      <c r="T244">
        <f t="shared" ca="1" si="32"/>
        <v>625</v>
      </c>
    </row>
    <row r="245" spans="16:20" x14ac:dyDescent="0.3">
      <c r="P245">
        <f t="shared" si="37"/>
        <v>1959</v>
      </c>
      <c r="Q245">
        <f t="shared" si="38"/>
        <v>11</v>
      </c>
      <c r="R245" s="29">
        <f t="shared" ca="1" si="31"/>
        <v>3065</v>
      </c>
      <c r="S245" s="29"/>
      <c r="T245">
        <f t="shared" ca="1" si="32"/>
        <v>3065</v>
      </c>
    </row>
    <row r="246" spans="16:20" x14ac:dyDescent="0.3">
      <c r="P246">
        <f t="shared" si="37"/>
        <v>1959</v>
      </c>
      <c r="Q246">
        <f t="shared" si="38"/>
        <v>12</v>
      </c>
      <c r="R246" s="29">
        <f t="shared" ca="1" si="31"/>
        <v>373095</v>
      </c>
      <c r="S246" s="29"/>
      <c r="T246">
        <f t="shared" ca="1" si="32"/>
        <v>373095</v>
      </c>
    </row>
    <row r="247" spans="16:20" x14ac:dyDescent="0.3">
      <c r="P247">
        <f>P246+1</f>
        <v>1960</v>
      </c>
      <c r="Q247">
        <v>1</v>
      </c>
      <c r="R247" s="29">
        <f t="shared" ca="1" si="31"/>
        <v>897003</v>
      </c>
      <c r="S247" s="29"/>
      <c r="T247">
        <f t="shared" ca="1" si="32"/>
        <v>897003</v>
      </c>
    </row>
    <row r="248" spans="16:20" x14ac:dyDescent="0.3">
      <c r="P248">
        <f>P247</f>
        <v>1960</v>
      </c>
      <c r="Q248">
        <v>2</v>
      </c>
      <c r="R248" s="29">
        <f t="shared" ca="1" si="31"/>
        <v>525178</v>
      </c>
      <c r="S248" s="29"/>
      <c r="T248">
        <f t="shared" ca="1" si="32"/>
        <v>525178</v>
      </c>
    </row>
    <row r="249" spans="16:20" x14ac:dyDescent="0.3">
      <c r="P249">
        <f t="shared" ref="P249:P258" si="39">P248</f>
        <v>1960</v>
      </c>
      <c r="Q249">
        <v>3</v>
      </c>
      <c r="R249" s="29">
        <f t="shared" ca="1" si="31"/>
        <v>275383</v>
      </c>
      <c r="S249" s="29"/>
      <c r="T249">
        <f t="shared" ca="1" si="32"/>
        <v>275383</v>
      </c>
    </row>
    <row r="250" spans="16:20" x14ac:dyDescent="0.3">
      <c r="P250">
        <f t="shared" si="39"/>
        <v>1960</v>
      </c>
      <c r="Q250">
        <v>4</v>
      </c>
      <c r="R250" s="29">
        <f t="shared" ca="1" si="31"/>
        <v>2620</v>
      </c>
      <c r="S250" s="29"/>
      <c r="T250">
        <f t="shared" ca="1" si="32"/>
        <v>2620</v>
      </c>
    </row>
    <row r="251" spans="16:20" x14ac:dyDescent="0.3">
      <c r="P251">
        <f t="shared" si="39"/>
        <v>1960</v>
      </c>
      <c r="Q251">
        <v>5</v>
      </c>
      <c r="R251" s="29">
        <f t="shared" ca="1" si="31"/>
        <v>43761</v>
      </c>
      <c r="S251" s="29"/>
      <c r="T251">
        <f t="shared" ca="1" si="32"/>
        <v>43761</v>
      </c>
    </row>
    <row r="252" spans="16:20" x14ac:dyDescent="0.3">
      <c r="P252">
        <f t="shared" si="39"/>
        <v>1960</v>
      </c>
      <c r="Q252">
        <v>6</v>
      </c>
      <c r="R252" s="29">
        <f t="shared" ca="1" si="31"/>
        <v>168505</v>
      </c>
      <c r="S252" s="29"/>
      <c r="T252">
        <f t="shared" ca="1" si="32"/>
        <v>168505</v>
      </c>
    </row>
    <row r="253" spans="16:20" x14ac:dyDescent="0.3">
      <c r="P253">
        <f t="shared" si="39"/>
        <v>1960</v>
      </c>
      <c r="Q253">
        <v>7</v>
      </c>
      <c r="R253" s="29">
        <f t="shared" ca="1" si="31"/>
        <v>7796</v>
      </c>
      <c r="S253" s="29"/>
      <c r="T253">
        <f t="shared" ca="1" si="32"/>
        <v>7796</v>
      </c>
    </row>
    <row r="254" spans="16:20" x14ac:dyDescent="0.3">
      <c r="P254">
        <f t="shared" si="39"/>
        <v>1960</v>
      </c>
      <c r="Q254">
        <v>8</v>
      </c>
      <c r="R254" s="29">
        <f t="shared" ca="1" si="31"/>
        <v>3855</v>
      </c>
      <c r="S254" s="29"/>
      <c r="T254">
        <f t="shared" ca="1" si="32"/>
        <v>3855</v>
      </c>
    </row>
    <row r="255" spans="16:20" x14ac:dyDescent="0.3">
      <c r="P255">
        <f t="shared" si="39"/>
        <v>1960</v>
      </c>
      <c r="Q255">
        <v>9</v>
      </c>
      <c r="R255" s="29">
        <f t="shared" ca="1" si="31"/>
        <v>629</v>
      </c>
      <c r="S255" s="29"/>
      <c r="T255">
        <f t="shared" ca="1" si="32"/>
        <v>629</v>
      </c>
    </row>
    <row r="256" spans="16:20" x14ac:dyDescent="0.3">
      <c r="P256">
        <f t="shared" si="39"/>
        <v>1960</v>
      </c>
      <c r="Q256">
        <v>10</v>
      </c>
      <c r="R256" s="29">
        <f t="shared" ca="1" si="31"/>
        <v>25659</v>
      </c>
      <c r="S256" s="29"/>
      <c r="T256">
        <f t="shared" ca="1" si="32"/>
        <v>25659</v>
      </c>
    </row>
    <row r="257" spans="16:20" x14ac:dyDescent="0.3">
      <c r="P257">
        <f t="shared" si="39"/>
        <v>1960</v>
      </c>
      <c r="Q257">
        <v>11</v>
      </c>
      <c r="R257" s="29">
        <f t="shared" ca="1" si="31"/>
        <v>270868</v>
      </c>
      <c r="S257" s="29"/>
      <c r="T257">
        <f t="shared" ca="1" si="32"/>
        <v>270868</v>
      </c>
    </row>
    <row r="258" spans="16:20" x14ac:dyDescent="0.3">
      <c r="P258">
        <f t="shared" si="39"/>
        <v>1960</v>
      </c>
      <c r="Q258">
        <v>12</v>
      </c>
      <c r="R258" s="29">
        <f t="shared" ca="1" si="31"/>
        <v>1002939</v>
      </c>
      <c r="S258" s="29"/>
      <c r="T258">
        <f t="shared" ca="1" si="32"/>
        <v>1002939</v>
      </c>
    </row>
    <row r="259" spans="16:20" x14ac:dyDescent="0.3">
      <c r="P259">
        <f>P258+1</f>
        <v>1961</v>
      </c>
      <c r="Q259">
        <f>Q247</f>
        <v>1</v>
      </c>
      <c r="R259" s="29">
        <f t="shared" ca="1" si="31"/>
        <v>1745252</v>
      </c>
      <c r="S259" s="29"/>
      <c r="T259">
        <f t="shared" ca="1" si="32"/>
        <v>1745252</v>
      </c>
    </row>
    <row r="260" spans="16:20" x14ac:dyDescent="0.3">
      <c r="P260">
        <f>P259</f>
        <v>1961</v>
      </c>
      <c r="Q260">
        <f>Q248</f>
        <v>2</v>
      </c>
      <c r="R260" s="29">
        <f t="shared" ca="1" si="31"/>
        <v>1176494</v>
      </c>
      <c r="S260" s="29"/>
      <c r="T260">
        <f t="shared" ca="1" si="32"/>
        <v>1176494</v>
      </c>
    </row>
    <row r="261" spans="16:20" x14ac:dyDescent="0.3">
      <c r="P261">
        <f t="shared" ref="P261:P270" si="40">P260</f>
        <v>1961</v>
      </c>
      <c r="Q261">
        <f t="shared" ref="Q261:Q270" si="41">Q249</f>
        <v>3</v>
      </c>
      <c r="R261" s="29">
        <f t="shared" ca="1" si="31"/>
        <v>452512</v>
      </c>
      <c r="S261" s="29"/>
      <c r="T261">
        <f t="shared" ca="1" si="32"/>
        <v>452512</v>
      </c>
    </row>
    <row r="262" spans="16:20" x14ac:dyDescent="0.3">
      <c r="P262">
        <f t="shared" si="40"/>
        <v>1961</v>
      </c>
      <c r="Q262">
        <f t="shared" si="41"/>
        <v>4</v>
      </c>
      <c r="R262" s="29">
        <f t="shared" ca="1" si="31"/>
        <v>231644</v>
      </c>
      <c r="S262" s="29"/>
      <c r="T262">
        <f t="shared" ca="1" si="32"/>
        <v>231644</v>
      </c>
    </row>
    <row r="263" spans="16:20" x14ac:dyDescent="0.3">
      <c r="P263">
        <f t="shared" si="40"/>
        <v>1961</v>
      </c>
      <c r="Q263">
        <f t="shared" si="41"/>
        <v>5</v>
      </c>
      <c r="R263" s="29">
        <f t="shared" ref="R263:R326" ca="1" si="42">OFFSET(Matrix,TRUNC((ROW()-ROW($R$7))/COLUMNS(Matrix)),MOD(ROW()-ROW($R$7),COLUMNS(Matrix)),1,1)</f>
        <v>417</v>
      </c>
      <c r="S263" s="29"/>
      <c r="T263">
        <f t="shared" ca="1" si="32"/>
        <v>417</v>
      </c>
    </row>
    <row r="264" spans="16:20" x14ac:dyDescent="0.3">
      <c r="P264">
        <f t="shared" si="40"/>
        <v>1961</v>
      </c>
      <c r="Q264">
        <f t="shared" si="41"/>
        <v>6</v>
      </c>
      <c r="R264" s="29">
        <f t="shared" ca="1" si="42"/>
        <v>48745</v>
      </c>
      <c r="S264" s="29"/>
      <c r="T264">
        <f t="shared" ref="T264:T327" ca="1" si="43">R264</f>
        <v>48745</v>
      </c>
    </row>
    <row r="265" spans="16:20" x14ac:dyDescent="0.3">
      <c r="P265">
        <f t="shared" si="40"/>
        <v>1961</v>
      </c>
      <c r="Q265">
        <f t="shared" si="41"/>
        <v>7</v>
      </c>
      <c r="R265" s="29">
        <f t="shared" ca="1" si="42"/>
        <v>98329</v>
      </c>
      <c r="S265" s="29"/>
      <c r="T265">
        <f t="shared" ca="1" si="43"/>
        <v>98329</v>
      </c>
    </row>
    <row r="266" spans="16:20" x14ac:dyDescent="0.3">
      <c r="P266">
        <f t="shared" si="40"/>
        <v>1961</v>
      </c>
      <c r="Q266">
        <f t="shared" si="41"/>
        <v>8</v>
      </c>
      <c r="R266" s="29">
        <f t="shared" ca="1" si="42"/>
        <v>500</v>
      </c>
      <c r="S266" s="29"/>
      <c r="T266">
        <f t="shared" ca="1" si="43"/>
        <v>500</v>
      </c>
    </row>
    <row r="267" spans="16:20" x14ac:dyDescent="0.3">
      <c r="P267">
        <f t="shared" si="40"/>
        <v>1961</v>
      </c>
      <c r="Q267">
        <f t="shared" si="41"/>
        <v>9</v>
      </c>
      <c r="R267" s="29">
        <f t="shared" ca="1" si="42"/>
        <v>103198</v>
      </c>
      <c r="S267" s="29"/>
      <c r="T267">
        <f t="shared" ca="1" si="43"/>
        <v>103198</v>
      </c>
    </row>
    <row r="268" spans="16:20" x14ac:dyDescent="0.3">
      <c r="P268">
        <f t="shared" si="40"/>
        <v>1961</v>
      </c>
      <c r="Q268">
        <f t="shared" si="41"/>
        <v>10</v>
      </c>
      <c r="R268" s="29">
        <f t="shared" ca="1" si="42"/>
        <v>465</v>
      </c>
      <c r="S268" s="29"/>
      <c r="T268">
        <f t="shared" ca="1" si="43"/>
        <v>465</v>
      </c>
    </row>
    <row r="269" spans="16:20" x14ac:dyDescent="0.3">
      <c r="P269">
        <f t="shared" si="40"/>
        <v>1961</v>
      </c>
      <c r="Q269">
        <f t="shared" si="41"/>
        <v>11</v>
      </c>
      <c r="R269" s="29">
        <f t="shared" ca="1" si="42"/>
        <v>1612</v>
      </c>
      <c r="S269" s="29"/>
      <c r="T269">
        <f t="shared" ca="1" si="43"/>
        <v>1612</v>
      </c>
    </row>
    <row r="270" spans="16:20" x14ac:dyDescent="0.3">
      <c r="P270">
        <f t="shared" si="40"/>
        <v>1961</v>
      </c>
      <c r="Q270">
        <f t="shared" si="41"/>
        <v>12</v>
      </c>
      <c r="R270" s="29">
        <f t="shared" ca="1" si="42"/>
        <v>214980</v>
      </c>
      <c r="S270" s="29"/>
      <c r="T270">
        <f t="shared" ca="1" si="43"/>
        <v>214980</v>
      </c>
    </row>
    <row r="271" spans="16:20" x14ac:dyDescent="0.3">
      <c r="P271">
        <f>Monthly!A266</f>
        <v>1962</v>
      </c>
      <c r="Q271">
        <v>1</v>
      </c>
      <c r="R271" s="29">
        <f t="shared" ca="1" si="42"/>
        <v>213178</v>
      </c>
      <c r="S271" s="29"/>
      <c r="T271">
        <f t="shared" ca="1" si="43"/>
        <v>213178</v>
      </c>
    </row>
    <row r="272" spans="16:20" x14ac:dyDescent="0.3">
      <c r="P272">
        <f>P271</f>
        <v>1962</v>
      </c>
      <c r="Q272">
        <v>2</v>
      </c>
      <c r="R272" s="29">
        <f t="shared" ca="1" si="42"/>
        <v>90074</v>
      </c>
      <c r="S272" s="29"/>
      <c r="T272">
        <f t="shared" ca="1" si="43"/>
        <v>90074</v>
      </c>
    </row>
    <row r="273" spans="16:20" x14ac:dyDescent="0.3">
      <c r="P273">
        <f t="shared" ref="P273:P282" si="44">P272</f>
        <v>1962</v>
      </c>
      <c r="Q273">
        <v>3</v>
      </c>
      <c r="R273" s="29">
        <f t="shared" ca="1" si="42"/>
        <v>78361</v>
      </c>
      <c r="S273" s="29"/>
      <c r="T273">
        <f t="shared" ca="1" si="43"/>
        <v>78361</v>
      </c>
    </row>
    <row r="274" spans="16:20" x14ac:dyDescent="0.3">
      <c r="P274">
        <f t="shared" si="44"/>
        <v>1962</v>
      </c>
      <c r="Q274">
        <v>4</v>
      </c>
      <c r="R274" s="29">
        <f t="shared" ca="1" si="42"/>
        <v>777</v>
      </c>
      <c r="S274" s="29"/>
      <c r="T274">
        <f t="shared" ca="1" si="43"/>
        <v>777</v>
      </c>
    </row>
    <row r="275" spans="16:20" x14ac:dyDescent="0.3">
      <c r="P275">
        <f t="shared" si="44"/>
        <v>1962</v>
      </c>
      <c r="Q275">
        <v>5</v>
      </c>
      <c r="R275" s="29">
        <f t="shared" ca="1" si="42"/>
        <v>212771</v>
      </c>
      <c r="S275" s="29"/>
      <c r="T275">
        <f t="shared" ca="1" si="43"/>
        <v>212771</v>
      </c>
    </row>
    <row r="276" spans="16:20" x14ac:dyDescent="0.3">
      <c r="P276">
        <f t="shared" si="44"/>
        <v>1962</v>
      </c>
      <c r="Q276">
        <v>6</v>
      </c>
      <c r="R276" s="29">
        <f t="shared" ca="1" si="42"/>
        <v>676</v>
      </c>
      <c r="S276" s="29"/>
      <c r="T276">
        <f t="shared" ca="1" si="43"/>
        <v>676</v>
      </c>
    </row>
    <row r="277" spans="16:20" x14ac:dyDescent="0.3">
      <c r="P277">
        <f t="shared" si="44"/>
        <v>1962</v>
      </c>
      <c r="Q277">
        <v>7</v>
      </c>
      <c r="R277" s="29">
        <f t="shared" ca="1" si="42"/>
        <v>423</v>
      </c>
      <c r="S277" s="29"/>
      <c r="T277">
        <f t="shared" ca="1" si="43"/>
        <v>423</v>
      </c>
    </row>
    <row r="278" spans="16:20" x14ac:dyDescent="0.3">
      <c r="P278">
        <f t="shared" si="44"/>
        <v>1962</v>
      </c>
      <c r="Q278">
        <v>8</v>
      </c>
      <c r="R278" s="29">
        <f t="shared" ca="1" si="42"/>
        <v>379</v>
      </c>
      <c r="S278" s="29"/>
      <c r="T278">
        <f t="shared" ca="1" si="43"/>
        <v>379</v>
      </c>
    </row>
    <row r="279" spans="16:20" x14ac:dyDescent="0.3">
      <c r="P279">
        <f t="shared" si="44"/>
        <v>1962</v>
      </c>
      <c r="Q279">
        <v>9</v>
      </c>
      <c r="R279" s="29">
        <f t="shared" ca="1" si="42"/>
        <v>412</v>
      </c>
      <c r="S279" s="29"/>
      <c r="T279">
        <f t="shared" ca="1" si="43"/>
        <v>412</v>
      </c>
    </row>
    <row r="280" spans="16:20" x14ac:dyDescent="0.3">
      <c r="P280">
        <f t="shared" si="44"/>
        <v>1962</v>
      </c>
      <c r="Q280">
        <v>10</v>
      </c>
      <c r="R280" s="29">
        <f t="shared" ca="1" si="42"/>
        <v>318</v>
      </c>
      <c r="S280" s="29"/>
      <c r="T280">
        <f t="shared" ca="1" si="43"/>
        <v>318</v>
      </c>
    </row>
    <row r="281" spans="16:20" x14ac:dyDescent="0.3">
      <c r="P281">
        <f t="shared" si="44"/>
        <v>1962</v>
      </c>
      <c r="Q281">
        <v>11</v>
      </c>
      <c r="R281" s="29">
        <f t="shared" ca="1" si="42"/>
        <v>17477</v>
      </c>
      <c r="S281" s="29"/>
      <c r="T281">
        <f t="shared" ca="1" si="43"/>
        <v>17477</v>
      </c>
    </row>
    <row r="282" spans="16:20" x14ac:dyDescent="0.3">
      <c r="P282">
        <f t="shared" si="44"/>
        <v>1962</v>
      </c>
      <c r="Q282">
        <v>12</v>
      </c>
      <c r="R282" s="29">
        <f t="shared" ca="1" si="42"/>
        <v>10398</v>
      </c>
      <c r="S282" s="29"/>
      <c r="T282">
        <f t="shared" ca="1" si="43"/>
        <v>10398</v>
      </c>
    </row>
    <row r="283" spans="16:20" x14ac:dyDescent="0.3">
      <c r="P283">
        <f>P282+1</f>
        <v>1963</v>
      </c>
      <c r="Q283">
        <f>Q271</f>
        <v>1</v>
      </c>
      <c r="R283" s="29">
        <f t="shared" ca="1" si="42"/>
        <v>6257</v>
      </c>
      <c r="S283" s="29"/>
      <c r="T283">
        <f t="shared" ca="1" si="43"/>
        <v>6257</v>
      </c>
    </row>
    <row r="284" spans="16:20" x14ac:dyDescent="0.3">
      <c r="P284">
        <f>P283</f>
        <v>1963</v>
      </c>
      <c r="Q284">
        <f>Q272</f>
        <v>2</v>
      </c>
      <c r="R284" s="29">
        <f t="shared" ca="1" si="42"/>
        <v>7267</v>
      </c>
      <c r="S284" s="29"/>
      <c r="T284">
        <f t="shared" ca="1" si="43"/>
        <v>7267</v>
      </c>
    </row>
    <row r="285" spans="16:20" x14ac:dyDescent="0.3">
      <c r="P285">
        <f t="shared" ref="P285:P294" si="45">P284</f>
        <v>1963</v>
      </c>
      <c r="Q285">
        <f t="shared" ref="Q285:Q294" si="46">Q273</f>
        <v>3</v>
      </c>
      <c r="R285" s="29">
        <f t="shared" ca="1" si="42"/>
        <v>632</v>
      </c>
      <c r="S285" s="29"/>
      <c r="T285">
        <f t="shared" ca="1" si="43"/>
        <v>632</v>
      </c>
    </row>
    <row r="286" spans="16:20" x14ac:dyDescent="0.3">
      <c r="P286">
        <f t="shared" si="45"/>
        <v>1963</v>
      </c>
      <c r="Q286">
        <f t="shared" si="46"/>
        <v>4</v>
      </c>
      <c r="R286" s="29">
        <f t="shared" ca="1" si="42"/>
        <v>678</v>
      </c>
      <c r="S286" s="29"/>
      <c r="T286">
        <f t="shared" ca="1" si="43"/>
        <v>678</v>
      </c>
    </row>
    <row r="287" spans="16:20" x14ac:dyDescent="0.3">
      <c r="P287">
        <f t="shared" si="45"/>
        <v>1963</v>
      </c>
      <c r="Q287">
        <f t="shared" si="46"/>
        <v>5</v>
      </c>
      <c r="R287" s="29">
        <f t="shared" ca="1" si="42"/>
        <v>100644</v>
      </c>
      <c r="S287" s="29"/>
      <c r="T287">
        <f t="shared" ca="1" si="43"/>
        <v>100644</v>
      </c>
    </row>
    <row r="288" spans="16:20" x14ac:dyDescent="0.3">
      <c r="P288">
        <f t="shared" si="45"/>
        <v>1963</v>
      </c>
      <c r="Q288">
        <f t="shared" si="46"/>
        <v>6</v>
      </c>
      <c r="R288" s="29">
        <f t="shared" ca="1" si="42"/>
        <v>361</v>
      </c>
      <c r="S288" s="29"/>
      <c r="T288">
        <f t="shared" ca="1" si="43"/>
        <v>361</v>
      </c>
    </row>
    <row r="289" spans="16:20" x14ac:dyDescent="0.3">
      <c r="P289">
        <f t="shared" si="45"/>
        <v>1963</v>
      </c>
      <c r="Q289">
        <f t="shared" si="46"/>
        <v>7</v>
      </c>
      <c r="R289" s="29">
        <f t="shared" ca="1" si="42"/>
        <v>466</v>
      </c>
      <c r="S289" s="29"/>
      <c r="T289">
        <f t="shared" ca="1" si="43"/>
        <v>466</v>
      </c>
    </row>
    <row r="290" spans="16:20" x14ac:dyDescent="0.3">
      <c r="P290">
        <f t="shared" si="45"/>
        <v>1963</v>
      </c>
      <c r="Q290">
        <f t="shared" si="46"/>
        <v>8</v>
      </c>
      <c r="R290" s="29">
        <f t="shared" ca="1" si="42"/>
        <v>365</v>
      </c>
      <c r="S290" s="29"/>
      <c r="T290">
        <f t="shared" ca="1" si="43"/>
        <v>365</v>
      </c>
    </row>
    <row r="291" spans="16:20" x14ac:dyDescent="0.3">
      <c r="P291">
        <f t="shared" si="45"/>
        <v>1963</v>
      </c>
      <c r="Q291">
        <f t="shared" si="46"/>
        <v>9</v>
      </c>
      <c r="R291" s="29">
        <f t="shared" ca="1" si="42"/>
        <v>294</v>
      </c>
      <c r="S291" s="29"/>
      <c r="T291">
        <f t="shared" ca="1" si="43"/>
        <v>294</v>
      </c>
    </row>
    <row r="292" spans="16:20" x14ac:dyDescent="0.3">
      <c r="P292">
        <f t="shared" si="45"/>
        <v>1963</v>
      </c>
      <c r="Q292">
        <f t="shared" si="46"/>
        <v>10</v>
      </c>
      <c r="R292" s="29">
        <f t="shared" ca="1" si="42"/>
        <v>261</v>
      </c>
      <c r="S292" s="29"/>
      <c r="T292">
        <f t="shared" ca="1" si="43"/>
        <v>261</v>
      </c>
    </row>
    <row r="293" spans="16:20" x14ac:dyDescent="0.3">
      <c r="P293">
        <f t="shared" si="45"/>
        <v>1963</v>
      </c>
      <c r="Q293">
        <f t="shared" si="46"/>
        <v>11</v>
      </c>
      <c r="R293" s="29">
        <f t="shared" ca="1" si="42"/>
        <v>379</v>
      </c>
      <c r="S293" s="29"/>
      <c r="T293">
        <f t="shared" ca="1" si="43"/>
        <v>379</v>
      </c>
    </row>
    <row r="294" spans="16:20" x14ac:dyDescent="0.3">
      <c r="P294">
        <f t="shared" si="45"/>
        <v>1963</v>
      </c>
      <c r="Q294">
        <f t="shared" si="46"/>
        <v>12</v>
      </c>
      <c r="R294" s="29">
        <f t="shared" ca="1" si="42"/>
        <v>2605</v>
      </c>
      <c r="S294" s="29"/>
      <c r="T294">
        <f t="shared" ca="1" si="43"/>
        <v>2605</v>
      </c>
    </row>
    <row r="295" spans="16:20" x14ac:dyDescent="0.3">
      <c r="P295">
        <f>P294+1</f>
        <v>1964</v>
      </c>
      <c r="Q295">
        <v>1</v>
      </c>
      <c r="R295" s="29">
        <f t="shared" ca="1" si="42"/>
        <v>2611</v>
      </c>
      <c r="S295" s="29"/>
      <c r="T295">
        <f t="shared" ca="1" si="43"/>
        <v>2611</v>
      </c>
    </row>
    <row r="296" spans="16:20" x14ac:dyDescent="0.3">
      <c r="P296">
        <f>P295</f>
        <v>1964</v>
      </c>
      <c r="Q296">
        <v>2</v>
      </c>
      <c r="R296" s="29">
        <f t="shared" ca="1" si="42"/>
        <v>4068</v>
      </c>
      <c r="S296" s="29"/>
      <c r="T296">
        <f t="shared" ca="1" si="43"/>
        <v>4068</v>
      </c>
    </row>
    <row r="297" spans="16:20" x14ac:dyDescent="0.3">
      <c r="P297">
        <f t="shared" ref="P297:P306" si="47">P296</f>
        <v>1964</v>
      </c>
      <c r="Q297">
        <v>3</v>
      </c>
      <c r="R297" s="29">
        <f t="shared" ca="1" si="42"/>
        <v>8590</v>
      </c>
      <c r="S297" s="29"/>
      <c r="T297">
        <f t="shared" ca="1" si="43"/>
        <v>8590</v>
      </c>
    </row>
    <row r="298" spans="16:20" x14ac:dyDescent="0.3">
      <c r="P298">
        <f t="shared" si="47"/>
        <v>1964</v>
      </c>
      <c r="Q298">
        <v>4</v>
      </c>
      <c r="R298" s="29">
        <f t="shared" ca="1" si="42"/>
        <v>4224</v>
      </c>
      <c r="S298" s="29"/>
      <c r="T298">
        <f t="shared" ca="1" si="43"/>
        <v>4224</v>
      </c>
    </row>
    <row r="299" spans="16:20" x14ac:dyDescent="0.3">
      <c r="P299">
        <f t="shared" si="47"/>
        <v>1964</v>
      </c>
      <c r="Q299">
        <v>5</v>
      </c>
      <c r="R299" s="29">
        <f t="shared" ca="1" si="42"/>
        <v>796</v>
      </c>
      <c r="S299" s="29"/>
      <c r="T299">
        <f t="shared" ca="1" si="43"/>
        <v>796</v>
      </c>
    </row>
    <row r="300" spans="16:20" x14ac:dyDescent="0.3">
      <c r="P300">
        <f t="shared" si="47"/>
        <v>1964</v>
      </c>
      <c r="Q300">
        <v>6</v>
      </c>
      <c r="R300" s="29">
        <f t="shared" ca="1" si="42"/>
        <v>654</v>
      </c>
      <c r="S300" s="29"/>
      <c r="T300">
        <f t="shared" ca="1" si="43"/>
        <v>654</v>
      </c>
    </row>
    <row r="301" spans="16:20" x14ac:dyDescent="0.3">
      <c r="P301">
        <f t="shared" si="47"/>
        <v>1964</v>
      </c>
      <c r="Q301">
        <v>7</v>
      </c>
      <c r="R301" s="29">
        <f t="shared" ca="1" si="42"/>
        <v>357</v>
      </c>
      <c r="S301" s="29"/>
      <c r="T301">
        <f t="shared" ca="1" si="43"/>
        <v>357</v>
      </c>
    </row>
    <row r="302" spans="16:20" x14ac:dyDescent="0.3">
      <c r="P302">
        <f t="shared" si="47"/>
        <v>1964</v>
      </c>
      <c r="Q302">
        <v>8</v>
      </c>
      <c r="R302" s="29">
        <f t="shared" ca="1" si="42"/>
        <v>363</v>
      </c>
      <c r="S302" s="29"/>
      <c r="T302">
        <f t="shared" ca="1" si="43"/>
        <v>363</v>
      </c>
    </row>
    <row r="303" spans="16:20" x14ac:dyDescent="0.3">
      <c r="P303">
        <f t="shared" si="47"/>
        <v>1964</v>
      </c>
      <c r="Q303">
        <v>9</v>
      </c>
      <c r="R303" s="29">
        <f t="shared" ca="1" si="42"/>
        <v>367</v>
      </c>
      <c r="S303" s="29"/>
      <c r="T303">
        <f t="shared" ca="1" si="43"/>
        <v>367</v>
      </c>
    </row>
    <row r="304" spans="16:20" x14ac:dyDescent="0.3">
      <c r="P304">
        <f t="shared" si="47"/>
        <v>1964</v>
      </c>
      <c r="Q304">
        <v>10</v>
      </c>
      <c r="R304" s="29">
        <f t="shared" ca="1" si="42"/>
        <v>342</v>
      </c>
      <c r="S304" s="29"/>
      <c r="T304">
        <f t="shared" ca="1" si="43"/>
        <v>342</v>
      </c>
    </row>
    <row r="305" spans="16:20" x14ac:dyDescent="0.3">
      <c r="P305">
        <f t="shared" si="47"/>
        <v>1964</v>
      </c>
      <c r="Q305">
        <v>11</v>
      </c>
      <c r="R305" s="29">
        <f t="shared" ca="1" si="42"/>
        <v>2429</v>
      </c>
      <c r="S305" s="29"/>
      <c r="T305">
        <f t="shared" ca="1" si="43"/>
        <v>2429</v>
      </c>
    </row>
    <row r="306" spans="16:20" x14ac:dyDescent="0.3">
      <c r="P306">
        <f t="shared" si="47"/>
        <v>1964</v>
      </c>
      <c r="Q306">
        <v>12</v>
      </c>
      <c r="R306" s="29">
        <f t="shared" ca="1" si="42"/>
        <v>1937</v>
      </c>
      <c r="S306" s="29"/>
      <c r="T306">
        <f t="shared" ca="1" si="43"/>
        <v>1937</v>
      </c>
    </row>
    <row r="307" spans="16:20" x14ac:dyDescent="0.3">
      <c r="P307">
        <f>P306+1</f>
        <v>1965</v>
      </c>
      <c r="Q307">
        <f>Q295</f>
        <v>1</v>
      </c>
      <c r="R307" s="29">
        <f t="shared" ca="1" si="42"/>
        <v>6539</v>
      </c>
      <c r="S307" s="29"/>
      <c r="T307">
        <f t="shared" ca="1" si="43"/>
        <v>6539</v>
      </c>
    </row>
    <row r="308" spans="16:20" x14ac:dyDescent="0.3">
      <c r="P308">
        <f>P307</f>
        <v>1965</v>
      </c>
      <c r="Q308">
        <f>Q296</f>
        <v>2</v>
      </c>
      <c r="R308" s="29">
        <f t="shared" ca="1" si="42"/>
        <v>12530</v>
      </c>
      <c r="S308" s="29"/>
      <c r="T308">
        <f t="shared" ca="1" si="43"/>
        <v>12530</v>
      </c>
    </row>
    <row r="309" spans="16:20" x14ac:dyDescent="0.3">
      <c r="P309">
        <f t="shared" ref="P309:P318" si="48">P308</f>
        <v>1965</v>
      </c>
      <c r="Q309">
        <f t="shared" ref="Q309:Q318" si="49">Q297</f>
        <v>3</v>
      </c>
      <c r="R309" s="29">
        <f t="shared" ca="1" si="42"/>
        <v>637</v>
      </c>
      <c r="S309" s="29"/>
      <c r="T309">
        <f t="shared" ca="1" si="43"/>
        <v>637</v>
      </c>
    </row>
    <row r="310" spans="16:20" x14ac:dyDescent="0.3">
      <c r="P310">
        <f t="shared" si="48"/>
        <v>1965</v>
      </c>
      <c r="Q310">
        <f t="shared" si="49"/>
        <v>4</v>
      </c>
      <c r="R310" s="29">
        <f t="shared" ca="1" si="42"/>
        <v>515</v>
      </c>
      <c r="S310" s="29"/>
      <c r="T310">
        <f t="shared" ca="1" si="43"/>
        <v>515</v>
      </c>
    </row>
    <row r="311" spans="16:20" x14ac:dyDescent="0.3">
      <c r="P311">
        <f t="shared" si="48"/>
        <v>1965</v>
      </c>
      <c r="Q311">
        <f t="shared" si="49"/>
        <v>5</v>
      </c>
      <c r="R311" s="29">
        <f t="shared" ca="1" si="42"/>
        <v>321324</v>
      </c>
      <c r="S311" s="29"/>
      <c r="T311">
        <f t="shared" ca="1" si="43"/>
        <v>321324</v>
      </c>
    </row>
    <row r="312" spans="16:20" x14ac:dyDescent="0.3">
      <c r="P312">
        <f t="shared" si="48"/>
        <v>1965</v>
      </c>
      <c r="Q312">
        <f t="shared" si="49"/>
        <v>6</v>
      </c>
      <c r="R312" s="29">
        <f t="shared" ca="1" si="42"/>
        <v>426582</v>
      </c>
      <c r="S312" s="29"/>
      <c r="T312">
        <f t="shared" ca="1" si="43"/>
        <v>426582</v>
      </c>
    </row>
    <row r="313" spans="16:20" x14ac:dyDescent="0.3">
      <c r="P313">
        <f t="shared" si="48"/>
        <v>1965</v>
      </c>
      <c r="Q313">
        <f t="shared" si="49"/>
        <v>7</v>
      </c>
      <c r="R313" s="29">
        <f t="shared" ca="1" si="42"/>
        <v>369</v>
      </c>
      <c r="S313" s="29"/>
      <c r="T313">
        <f t="shared" ca="1" si="43"/>
        <v>369</v>
      </c>
    </row>
    <row r="314" spans="16:20" x14ac:dyDescent="0.3">
      <c r="P314">
        <f t="shared" si="48"/>
        <v>1965</v>
      </c>
      <c r="Q314">
        <f t="shared" si="49"/>
        <v>8</v>
      </c>
      <c r="R314" s="29">
        <f t="shared" ca="1" si="42"/>
        <v>365</v>
      </c>
      <c r="S314" s="29"/>
      <c r="T314">
        <f t="shared" ca="1" si="43"/>
        <v>365</v>
      </c>
    </row>
    <row r="315" spans="16:20" x14ac:dyDescent="0.3">
      <c r="P315">
        <f t="shared" si="48"/>
        <v>1965</v>
      </c>
      <c r="Q315">
        <f t="shared" si="49"/>
        <v>9</v>
      </c>
      <c r="R315" s="29">
        <f t="shared" ca="1" si="42"/>
        <v>325</v>
      </c>
      <c r="S315" s="29"/>
      <c r="T315">
        <f t="shared" ca="1" si="43"/>
        <v>325</v>
      </c>
    </row>
    <row r="316" spans="16:20" x14ac:dyDescent="0.3">
      <c r="P316">
        <f t="shared" si="48"/>
        <v>1965</v>
      </c>
      <c r="Q316">
        <f t="shared" si="49"/>
        <v>10</v>
      </c>
      <c r="R316" s="29">
        <f t="shared" ca="1" si="42"/>
        <v>316</v>
      </c>
      <c r="S316" s="29"/>
      <c r="T316">
        <f t="shared" ca="1" si="43"/>
        <v>316</v>
      </c>
    </row>
    <row r="317" spans="16:20" x14ac:dyDescent="0.3">
      <c r="P317">
        <f t="shared" si="48"/>
        <v>1965</v>
      </c>
      <c r="Q317">
        <f t="shared" si="49"/>
        <v>11</v>
      </c>
      <c r="R317" s="29">
        <f t="shared" ca="1" si="42"/>
        <v>740</v>
      </c>
      <c r="S317" s="29"/>
      <c r="T317">
        <f t="shared" ca="1" si="43"/>
        <v>740</v>
      </c>
    </row>
    <row r="318" spans="16:20" x14ac:dyDescent="0.3">
      <c r="P318">
        <f t="shared" si="48"/>
        <v>1965</v>
      </c>
      <c r="Q318">
        <f t="shared" si="49"/>
        <v>12</v>
      </c>
      <c r="R318" s="29">
        <f t="shared" ca="1" si="42"/>
        <v>5770</v>
      </c>
      <c r="S318" s="29"/>
      <c r="T318">
        <f t="shared" ca="1" si="43"/>
        <v>5770</v>
      </c>
    </row>
    <row r="319" spans="16:20" x14ac:dyDescent="0.3">
      <c r="P319">
        <f>P318+1</f>
        <v>1966</v>
      </c>
      <c r="Q319">
        <v>1</v>
      </c>
      <c r="R319" s="29">
        <f t="shared" ca="1" si="42"/>
        <v>4946</v>
      </c>
      <c r="S319" s="29"/>
      <c r="T319">
        <f t="shared" ca="1" si="43"/>
        <v>4946</v>
      </c>
    </row>
    <row r="320" spans="16:20" x14ac:dyDescent="0.3">
      <c r="P320">
        <f>P319</f>
        <v>1966</v>
      </c>
      <c r="Q320">
        <v>2</v>
      </c>
      <c r="R320" s="29">
        <f t="shared" ca="1" si="42"/>
        <v>115032</v>
      </c>
      <c r="S320" s="29"/>
      <c r="T320">
        <f t="shared" ca="1" si="43"/>
        <v>115032</v>
      </c>
    </row>
    <row r="321" spans="16:20" x14ac:dyDescent="0.3">
      <c r="P321">
        <f t="shared" ref="P321:P330" si="50">P320</f>
        <v>1966</v>
      </c>
      <c r="Q321">
        <v>3</v>
      </c>
      <c r="R321" s="29">
        <f t="shared" ca="1" si="42"/>
        <v>33310</v>
      </c>
      <c r="S321" s="29"/>
      <c r="T321">
        <f t="shared" ca="1" si="43"/>
        <v>33310</v>
      </c>
    </row>
    <row r="322" spans="16:20" x14ac:dyDescent="0.3">
      <c r="P322">
        <f t="shared" si="50"/>
        <v>1966</v>
      </c>
      <c r="Q322">
        <v>4</v>
      </c>
      <c r="R322" s="29">
        <f t="shared" ca="1" si="42"/>
        <v>276308</v>
      </c>
      <c r="S322" s="29"/>
      <c r="T322">
        <f t="shared" ca="1" si="43"/>
        <v>276308</v>
      </c>
    </row>
    <row r="323" spans="16:20" x14ac:dyDescent="0.3">
      <c r="P323">
        <f t="shared" si="50"/>
        <v>1966</v>
      </c>
      <c r="Q323">
        <v>5</v>
      </c>
      <c r="R323" s="29">
        <f t="shared" ca="1" si="42"/>
        <v>2427107</v>
      </c>
      <c r="S323" s="29"/>
      <c r="T323">
        <f t="shared" ca="1" si="43"/>
        <v>2427107</v>
      </c>
    </row>
    <row r="324" spans="16:20" x14ac:dyDescent="0.3">
      <c r="P324">
        <f t="shared" si="50"/>
        <v>1966</v>
      </c>
      <c r="Q324">
        <v>6</v>
      </c>
      <c r="R324" s="29">
        <f t="shared" ca="1" si="42"/>
        <v>50977</v>
      </c>
      <c r="S324" s="29"/>
      <c r="T324">
        <f t="shared" ca="1" si="43"/>
        <v>50977</v>
      </c>
    </row>
    <row r="325" spans="16:20" x14ac:dyDescent="0.3">
      <c r="P325">
        <f t="shared" si="50"/>
        <v>1966</v>
      </c>
      <c r="Q325">
        <v>7</v>
      </c>
      <c r="R325" s="29">
        <f t="shared" ca="1" si="42"/>
        <v>373</v>
      </c>
      <c r="S325" s="29"/>
      <c r="T325">
        <f t="shared" ca="1" si="43"/>
        <v>373</v>
      </c>
    </row>
    <row r="326" spans="16:20" x14ac:dyDescent="0.3">
      <c r="P326">
        <f t="shared" si="50"/>
        <v>1966</v>
      </c>
      <c r="Q326">
        <v>8</v>
      </c>
      <c r="R326" s="29">
        <f t="shared" ca="1" si="42"/>
        <v>495</v>
      </c>
      <c r="S326" s="29"/>
      <c r="T326">
        <f t="shared" ca="1" si="43"/>
        <v>495</v>
      </c>
    </row>
    <row r="327" spans="16:20" x14ac:dyDescent="0.3">
      <c r="P327">
        <f t="shared" si="50"/>
        <v>1966</v>
      </c>
      <c r="Q327">
        <v>9</v>
      </c>
      <c r="R327" s="29">
        <f t="shared" ref="R327:R390" ca="1" si="51">OFFSET(Matrix,TRUNC((ROW()-ROW($R$7))/COLUMNS(Matrix)),MOD(ROW()-ROW($R$7),COLUMNS(Matrix)),1,1)</f>
        <v>478</v>
      </c>
      <c r="S327" s="29"/>
      <c r="T327">
        <f t="shared" ca="1" si="43"/>
        <v>478</v>
      </c>
    </row>
    <row r="328" spans="16:20" x14ac:dyDescent="0.3">
      <c r="P328">
        <f t="shared" si="50"/>
        <v>1966</v>
      </c>
      <c r="Q328">
        <v>10</v>
      </c>
      <c r="R328" s="29">
        <f t="shared" ca="1" si="51"/>
        <v>468</v>
      </c>
      <c r="S328" s="29"/>
      <c r="T328">
        <f t="shared" ref="T328:T391" ca="1" si="52">R328</f>
        <v>468</v>
      </c>
    </row>
    <row r="329" spans="16:20" x14ac:dyDescent="0.3">
      <c r="P329">
        <f t="shared" si="50"/>
        <v>1966</v>
      </c>
      <c r="Q329">
        <v>11</v>
      </c>
      <c r="R329" s="29">
        <f t="shared" ca="1" si="51"/>
        <v>262</v>
      </c>
      <c r="S329" s="29"/>
      <c r="T329">
        <f t="shared" ca="1" si="52"/>
        <v>262</v>
      </c>
    </row>
    <row r="330" spans="16:20" x14ac:dyDescent="0.3">
      <c r="P330">
        <f t="shared" si="50"/>
        <v>1966</v>
      </c>
      <c r="Q330">
        <v>12</v>
      </c>
      <c r="R330" s="29">
        <f t="shared" ca="1" si="51"/>
        <v>298</v>
      </c>
      <c r="S330" s="29"/>
      <c r="T330">
        <f t="shared" ca="1" si="52"/>
        <v>298</v>
      </c>
    </row>
    <row r="331" spans="16:20" x14ac:dyDescent="0.3">
      <c r="P331">
        <f>P330+1</f>
        <v>1967</v>
      </c>
      <c r="Q331">
        <f>Q319</f>
        <v>1</v>
      </c>
      <c r="R331" s="29">
        <f t="shared" ca="1" si="51"/>
        <v>342</v>
      </c>
      <c r="S331" s="29"/>
      <c r="T331">
        <f t="shared" ca="1" si="52"/>
        <v>342</v>
      </c>
    </row>
    <row r="332" spans="16:20" x14ac:dyDescent="0.3">
      <c r="P332">
        <f>P331</f>
        <v>1967</v>
      </c>
      <c r="Q332">
        <f>Q320</f>
        <v>2</v>
      </c>
      <c r="R332" s="29">
        <f t="shared" ca="1" si="51"/>
        <v>315</v>
      </c>
      <c r="S332" s="29"/>
      <c r="T332">
        <f t="shared" ca="1" si="52"/>
        <v>315</v>
      </c>
    </row>
    <row r="333" spans="16:20" x14ac:dyDescent="0.3">
      <c r="P333">
        <f t="shared" ref="P333:P342" si="53">P332</f>
        <v>1967</v>
      </c>
      <c r="Q333">
        <f t="shared" ref="Q333:Q342" si="54">Q321</f>
        <v>3</v>
      </c>
      <c r="R333" s="29">
        <f t="shared" ca="1" si="51"/>
        <v>318</v>
      </c>
      <c r="S333" s="29"/>
      <c r="T333">
        <f t="shared" ca="1" si="52"/>
        <v>318</v>
      </c>
    </row>
    <row r="334" spans="16:20" x14ac:dyDescent="0.3">
      <c r="P334">
        <f t="shared" si="53"/>
        <v>1967</v>
      </c>
      <c r="Q334">
        <f t="shared" si="54"/>
        <v>4</v>
      </c>
      <c r="R334" s="29">
        <f t="shared" ca="1" si="51"/>
        <v>591</v>
      </c>
      <c r="S334" s="29"/>
      <c r="T334">
        <f t="shared" ca="1" si="52"/>
        <v>591</v>
      </c>
    </row>
    <row r="335" spans="16:20" x14ac:dyDescent="0.3">
      <c r="P335">
        <f t="shared" si="53"/>
        <v>1967</v>
      </c>
      <c r="Q335">
        <f t="shared" si="54"/>
        <v>5</v>
      </c>
      <c r="R335" s="29">
        <f t="shared" ca="1" si="51"/>
        <v>5396</v>
      </c>
      <c r="S335" s="29"/>
      <c r="T335">
        <f t="shared" ca="1" si="52"/>
        <v>5396</v>
      </c>
    </row>
    <row r="336" spans="16:20" x14ac:dyDescent="0.3">
      <c r="P336">
        <f t="shared" si="53"/>
        <v>1967</v>
      </c>
      <c r="Q336">
        <f t="shared" si="54"/>
        <v>6</v>
      </c>
      <c r="R336" s="29">
        <f t="shared" ca="1" si="51"/>
        <v>9603</v>
      </c>
      <c r="S336" s="29"/>
      <c r="T336">
        <f t="shared" ca="1" si="52"/>
        <v>9603</v>
      </c>
    </row>
    <row r="337" spans="16:20" x14ac:dyDescent="0.3">
      <c r="P337">
        <f t="shared" si="53"/>
        <v>1967</v>
      </c>
      <c r="Q337">
        <f t="shared" si="54"/>
        <v>7</v>
      </c>
      <c r="R337" s="29">
        <f t="shared" ca="1" si="51"/>
        <v>351</v>
      </c>
      <c r="S337" s="29"/>
      <c r="T337">
        <f t="shared" ca="1" si="52"/>
        <v>351</v>
      </c>
    </row>
    <row r="338" spans="16:20" x14ac:dyDescent="0.3">
      <c r="P338">
        <f t="shared" si="53"/>
        <v>1967</v>
      </c>
      <c r="Q338">
        <f t="shared" si="54"/>
        <v>8</v>
      </c>
      <c r="R338" s="29">
        <f t="shared" ca="1" si="51"/>
        <v>351</v>
      </c>
      <c r="S338" s="29"/>
      <c r="T338">
        <f t="shared" ca="1" si="52"/>
        <v>351</v>
      </c>
    </row>
    <row r="339" spans="16:20" x14ac:dyDescent="0.3">
      <c r="P339">
        <f t="shared" si="53"/>
        <v>1967</v>
      </c>
      <c r="Q339">
        <f t="shared" si="54"/>
        <v>9</v>
      </c>
      <c r="R339" s="29">
        <f t="shared" ca="1" si="51"/>
        <v>695</v>
      </c>
      <c r="S339" s="29"/>
      <c r="T339">
        <f t="shared" ca="1" si="52"/>
        <v>695</v>
      </c>
    </row>
    <row r="340" spans="16:20" x14ac:dyDescent="0.3">
      <c r="P340">
        <f t="shared" si="53"/>
        <v>1967</v>
      </c>
      <c r="Q340">
        <f t="shared" si="54"/>
        <v>10</v>
      </c>
      <c r="R340" s="29">
        <f t="shared" ca="1" si="51"/>
        <v>333</v>
      </c>
      <c r="S340" s="29"/>
      <c r="T340">
        <f t="shared" ca="1" si="52"/>
        <v>333</v>
      </c>
    </row>
    <row r="341" spans="16:20" x14ac:dyDescent="0.3">
      <c r="P341">
        <f t="shared" si="53"/>
        <v>1967</v>
      </c>
      <c r="Q341">
        <f t="shared" si="54"/>
        <v>11</v>
      </c>
      <c r="R341" s="29">
        <f t="shared" ca="1" si="51"/>
        <v>251</v>
      </c>
      <c r="S341" s="29"/>
      <c r="T341">
        <f t="shared" ca="1" si="52"/>
        <v>251</v>
      </c>
    </row>
    <row r="342" spans="16:20" x14ac:dyDescent="0.3">
      <c r="P342">
        <f t="shared" si="53"/>
        <v>1967</v>
      </c>
      <c r="Q342">
        <f t="shared" si="54"/>
        <v>12</v>
      </c>
      <c r="R342" s="29">
        <f t="shared" ca="1" si="51"/>
        <v>950</v>
      </c>
      <c r="S342" s="29"/>
      <c r="T342">
        <f t="shared" ca="1" si="52"/>
        <v>950</v>
      </c>
    </row>
    <row r="343" spans="16:20" x14ac:dyDescent="0.3">
      <c r="P343">
        <f>P342+1</f>
        <v>1968</v>
      </c>
      <c r="Q343">
        <v>1</v>
      </c>
      <c r="R343" s="29">
        <f t="shared" ca="1" si="51"/>
        <v>12314</v>
      </c>
      <c r="S343" s="29"/>
      <c r="T343">
        <f t="shared" ca="1" si="52"/>
        <v>12314</v>
      </c>
    </row>
    <row r="344" spans="16:20" x14ac:dyDescent="0.3">
      <c r="P344">
        <f>P343</f>
        <v>1968</v>
      </c>
      <c r="Q344">
        <v>2</v>
      </c>
      <c r="R344" s="29">
        <f t="shared" ca="1" si="51"/>
        <v>371</v>
      </c>
      <c r="S344" s="29"/>
      <c r="T344">
        <f t="shared" ca="1" si="52"/>
        <v>371</v>
      </c>
    </row>
    <row r="345" spans="16:20" x14ac:dyDescent="0.3">
      <c r="P345">
        <f t="shared" ref="P345:P354" si="55">P344</f>
        <v>1968</v>
      </c>
      <c r="Q345">
        <v>3</v>
      </c>
      <c r="R345" s="29">
        <f t="shared" ca="1" si="51"/>
        <v>505377</v>
      </c>
      <c r="S345" s="29"/>
      <c r="T345">
        <f t="shared" ca="1" si="52"/>
        <v>505377</v>
      </c>
    </row>
    <row r="346" spans="16:20" x14ac:dyDescent="0.3">
      <c r="P346">
        <f t="shared" si="55"/>
        <v>1968</v>
      </c>
      <c r="Q346">
        <v>4</v>
      </c>
      <c r="R346" s="29">
        <f t="shared" ca="1" si="51"/>
        <v>1274284</v>
      </c>
      <c r="S346" s="29"/>
      <c r="T346">
        <f t="shared" ca="1" si="52"/>
        <v>1274284</v>
      </c>
    </row>
    <row r="347" spans="16:20" x14ac:dyDescent="0.3">
      <c r="P347">
        <f t="shared" si="55"/>
        <v>1968</v>
      </c>
      <c r="Q347">
        <v>5</v>
      </c>
      <c r="R347" s="29">
        <f t="shared" ca="1" si="51"/>
        <v>1518819</v>
      </c>
      <c r="S347" s="29"/>
      <c r="T347">
        <f t="shared" ca="1" si="52"/>
        <v>1518819</v>
      </c>
    </row>
    <row r="348" spans="16:20" x14ac:dyDescent="0.3">
      <c r="P348">
        <f t="shared" si="55"/>
        <v>1968</v>
      </c>
      <c r="Q348">
        <v>6</v>
      </c>
      <c r="R348" s="29">
        <f t="shared" ca="1" si="51"/>
        <v>976867</v>
      </c>
      <c r="S348" s="29"/>
      <c r="T348">
        <f t="shared" ca="1" si="52"/>
        <v>976867</v>
      </c>
    </row>
    <row r="349" spans="16:20" x14ac:dyDescent="0.3">
      <c r="P349">
        <f t="shared" si="55"/>
        <v>1968</v>
      </c>
      <c r="Q349">
        <v>7</v>
      </c>
      <c r="R349" s="29">
        <f t="shared" ca="1" si="51"/>
        <v>44149</v>
      </c>
      <c r="S349" s="29"/>
      <c r="T349">
        <f t="shared" ca="1" si="52"/>
        <v>44149</v>
      </c>
    </row>
    <row r="350" spans="16:20" x14ac:dyDescent="0.3">
      <c r="P350">
        <f t="shared" si="55"/>
        <v>1968</v>
      </c>
      <c r="Q350">
        <v>8</v>
      </c>
      <c r="R350" s="29">
        <f t="shared" ca="1" si="51"/>
        <v>410</v>
      </c>
      <c r="S350" s="29"/>
      <c r="T350">
        <f t="shared" ca="1" si="52"/>
        <v>410</v>
      </c>
    </row>
    <row r="351" spans="16:20" x14ac:dyDescent="0.3">
      <c r="P351">
        <f t="shared" si="55"/>
        <v>1968</v>
      </c>
      <c r="Q351">
        <v>9</v>
      </c>
      <c r="R351" s="29">
        <f t="shared" ca="1" si="51"/>
        <v>4017</v>
      </c>
      <c r="S351" s="29"/>
      <c r="T351">
        <f t="shared" ca="1" si="52"/>
        <v>4017</v>
      </c>
    </row>
    <row r="352" spans="16:20" x14ac:dyDescent="0.3">
      <c r="P352">
        <f t="shared" si="55"/>
        <v>1968</v>
      </c>
      <c r="Q352">
        <v>10</v>
      </c>
      <c r="R352" s="29">
        <f t="shared" ca="1" si="51"/>
        <v>862</v>
      </c>
      <c r="S352" s="29"/>
      <c r="T352">
        <f t="shared" ca="1" si="52"/>
        <v>862</v>
      </c>
    </row>
    <row r="353" spans="16:20" x14ac:dyDescent="0.3">
      <c r="P353">
        <f t="shared" si="55"/>
        <v>1968</v>
      </c>
      <c r="Q353">
        <v>11</v>
      </c>
      <c r="R353" s="29">
        <f t="shared" ca="1" si="51"/>
        <v>12877</v>
      </c>
      <c r="S353" s="29"/>
      <c r="T353">
        <f t="shared" ca="1" si="52"/>
        <v>12877</v>
      </c>
    </row>
    <row r="354" spans="16:20" x14ac:dyDescent="0.3">
      <c r="P354">
        <f t="shared" si="55"/>
        <v>1968</v>
      </c>
      <c r="Q354">
        <v>12</v>
      </c>
      <c r="R354" s="29">
        <f t="shared" ca="1" si="51"/>
        <v>107207</v>
      </c>
      <c r="S354" s="29"/>
      <c r="T354">
        <f t="shared" ca="1" si="52"/>
        <v>107207</v>
      </c>
    </row>
    <row r="355" spans="16:20" x14ac:dyDescent="0.3">
      <c r="P355">
        <f>P354+1</f>
        <v>1969</v>
      </c>
      <c r="Q355">
        <f>Q343</f>
        <v>1</v>
      </c>
      <c r="R355" s="29">
        <f t="shared" ca="1" si="51"/>
        <v>24235</v>
      </c>
      <c r="S355" s="29"/>
      <c r="T355">
        <f t="shared" ca="1" si="52"/>
        <v>24235</v>
      </c>
    </row>
    <row r="356" spans="16:20" x14ac:dyDescent="0.3">
      <c r="P356">
        <f>P355</f>
        <v>1969</v>
      </c>
      <c r="Q356">
        <f>Q344</f>
        <v>2</v>
      </c>
      <c r="R356" s="29">
        <f t="shared" ca="1" si="51"/>
        <v>399971</v>
      </c>
      <c r="S356" s="29"/>
      <c r="T356">
        <f t="shared" ca="1" si="52"/>
        <v>399971</v>
      </c>
    </row>
    <row r="357" spans="16:20" x14ac:dyDescent="0.3">
      <c r="P357">
        <f t="shared" ref="P357:P366" si="56">P356</f>
        <v>1969</v>
      </c>
      <c r="Q357">
        <f t="shared" ref="Q357:Q366" si="57">Q345</f>
        <v>3</v>
      </c>
      <c r="R357" s="29">
        <f t="shared" ca="1" si="51"/>
        <v>918590</v>
      </c>
      <c r="S357" s="29"/>
      <c r="T357">
        <f t="shared" ca="1" si="52"/>
        <v>918590</v>
      </c>
    </row>
    <row r="358" spans="16:20" x14ac:dyDescent="0.3">
      <c r="P358">
        <f t="shared" si="56"/>
        <v>1969</v>
      </c>
      <c r="Q358">
        <f t="shared" si="57"/>
        <v>4</v>
      </c>
      <c r="R358" s="29">
        <f t="shared" ca="1" si="51"/>
        <v>1172726</v>
      </c>
      <c r="S358" s="29"/>
      <c r="T358">
        <f t="shared" ca="1" si="52"/>
        <v>1172726</v>
      </c>
    </row>
    <row r="359" spans="16:20" x14ac:dyDescent="0.3">
      <c r="P359">
        <f t="shared" si="56"/>
        <v>1969</v>
      </c>
      <c r="Q359">
        <f t="shared" si="57"/>
        <v>5</v>
      </c>
      <c r="R359" s="29">
        <f t="shared" ca="1" si="51"/>
        <v>2162614</v>
      </c>
      <c r="S359" s="29"/>
      <c r="T359">
        <f t="shared" ca="1" si="52"/>
        <v>2162614</v>
      </c>
    </row>
    <row r="360" spans="16:20" x14ac:dyDescent="0.3">
      <c r="P360">
        <f t="shared" si="56"/>
        <v>1969</v>
      </c>
      <c r="Q360">
        <f t="shared" si="57"/>
        <v>6</v>
      </c>
      <c r="R360" s="29">
        <f t="shared" ca="1" si="51"/>
        <v>210368</v>
      </c>
      <c r="S360" s="29"/>
      <c r="T360">
        <f t="shared" ca="1" si="52"/>
        <v>210368</v>
      </c>
    </row>
    <row r="361" spans="16:20" x14ac:dyDescent="0.3">
      <c r="P361">
        <f t="shared" si="56"/>
        <v>1969</v>
      </c>
      <c r="Q361">
        <f t="shared" si="57"/>
        <v>7</v>
      </c>
      <c r="R361" s="29">
        <f t="shared" ca="1" si="51"/>
        <v>381</v>
      </c>
      <c r="S361" s="29"/>
      <c r="T361">
        <f t="shared" ca="1" si="52"/>
        <v>381</v>
      </c>
    </row>
    <row r="362" spans="16:20" x14ac:dyDescent="0.3">
      <c r="P362">
        <f t="shared" si="56"/>
        <v>1969</v>
      </c>
      <c r="Q362">
        <f t="shared" si="57"/>
        <v>8</v>
      </c>
      <c r="R362" s="29">
        <f t="shared" ca="1" si="51"/>
        <v>357</v>
      </c>
      <c r="S362" s="29"/>
      <c r="T362">
        <f t="shared" ca="1" si="52"/>
        <v>357</v>
      </c>
    </row>
    <row r="363" spans="16:20" x14ac:dyDescent="0.3">
      <c r="P363">
        <f t="shared" si="56"/>
        <v>1969</v>
      </c>
      <c r="Q363">
        <f t="shared" si="57"/>
        <v>9</v>
      </c>
      <c r="R363" s="29">
        <f t="shared" ca="1" si="51"/>
        <v>347</v>
      </c>
      <c r="S363" s="29"/>
      <c r="T363">
        <f t="shared" ca="1" si="52"/>
        <v>347</v>
      </c>
    </row>
    <row r="364" spans="16:20" x14ac:dyDescent="0.3">
      <c r="P364">
        <f t="shared" si="56"/>
        <v>1969</v>
      </c>
      <c r="Q364">
        <f t="shared" si="57"/>
        <v>10</v>
      </c>
      <c r="R364" s="29">
        <f t="shared" ca="1" si="51"/>
        <v>287</v>
      </c>
      <c r="S364" s="29"/>
      <c r="T364">
        <f t="shared" ca="1" si="52"/>
        <v>287</v>
      </c>
    </row>
    <row r="365" spans="16:20" x14ac:dyDescent="0.3">
      <c r="P365">
        <f t="shared" si="56"/>
        <v>1969</v>
      </c>
      <c r="Q365">
        <f t="shared" si="57"/>
        <v>11</v>
      </c>
      <c r="R365" s="29">
        <f t="shared" ca="1" si="51"/>
        <v>324</v>
      </c>
      <c r="S365" s="29"/>
      <c r="T365">
        <f t="shared" ca="1" si="52"/>
        <v>324</v>
      </c>
    </row>
    <row r="366" spans="16:20" x14ac:dyDescent="0.3">
      <c r="P366">
        <f t="shared" si="56"/>
        <v>1969</v>
      </c>
      <c r="Q366">
        <f t="shared" si="57"/>
        <v>12</v>
      </c>
      <c r="R366" s="29">
        <f t="shared" ca="1" si="51"/>
        <v>632</v>
      </c>
      <c r="S366" s="29"/>
      <c r="T366">
        <f t="shared" ca="1" si="52"/>
        <v>632</v>
      </c>
    </row>
    <row r="367" spans="16:20" x14ac:dyDescent="0.3">
      <c r="P367">
        <f>P366+1</f>
        <v>1970</v>
      </c>
      <c r="Q367">
        <v>1</v>
      </c>
      <c r="R367" s="29">
        <f t="shared" ca="1" si="51"/>
        <v>604</v>
      </c>
      <c r="S367" s="29"/>
      <c r="T367">
        <f t="shared" ca="1" si="52"/>
        <v>604</v>
      </c>
    </row>
    <row r="368" spans="16:20" x14ac:dyDescent="0.3">
      <c r="P368">
        <f>P367</f>
        <v>1970</v>
      </c>
      <c r="Q368">
        <v>2</v>
      </c>
      <c r="R368" s="29">
        <f t="shared" ca="1" si="51"/>
        <v>17955</v>
      </c>
      <c r="S368" s="29"/>
      <c r="T368">
        <f t="shared" ca="1" si="52"/>
        <v>17955</v>
      </c>
    </row>
    <row r="369" spans="16:20" x14ac:dyDescent="0.3">
      <c r="P369">
        <f t="shared" ref="P369:P378" si="58">P368</f>
        <v>1970</v>
      </c>
      <c r="Q369">
        <v>3</v>
      </c>
      <c r="R369" s="29">
        <f t="shared" ca="1" si="51"/>
        <v>516869</v>
      </c>
      <c r="S369" s="29"/>
      <c r="T369">
        <f t="shared" ca="1" si="52"/>
        <v>516869</v>
      </c>
    </row>
    <row r="370" spans="16:20" x14ac:dyDescent="0.3">
      <c r="P370">
        <f t="shared" si="58"/>
        <v>1970</v>
      </c>
      <c r="Q370">
        <v>4</v>
      </c>
      <c r="R370" s="29">
        <f t="shared" ca="1" si="51"/>
        <v>606356</v>
      </c>
      <c r="S370" s="29"/>
      <c r="T370">
        <f t="shared" ca="1" si="52"/>
        <v>606356</v>
      </c>
    </row>
    <row r="371" spans="16:20" x14ac:dyDescent="0.3">
      <c r="P371">
        <f t="shared" si="58"/>
        <v>1970</v>
      </c>
      <c r="Q371">
        <v>5</v>
      </c>
      <c r="R371" s="29">
        <f t="shared" ca="1" si="51"/>
        <v>178742</v>
      </c>
      <c r="S371" s="29"/>
      <c r="T371">
        <f t="shared" ca="1" si="52"/>
        <v>178742</v>
      </c>
    </row>
    <row r="372" spans="16:20" x14ac:dyDescent="0.3">
      <c r="P372">
        <f t="shared" si="58"/>
        <v>1970</v>
      </c>
      <c r="Q372">
        <v>6</v>
      </c>
      <c r="R372" s="29">
        <f t="shared" ca="1" si="51"/>
        <v>4171</v>
      </c>
      <c r="S372" s="29"/>
      <c r="T372">
        <f t="shared" ca="1" si="52"/>
        <v>4171</v>
      </c>
    </row>
    <row r="373" spans="16:20" x14ac:dyDescent="0.3">
      <c r="P373">
        <f t="shared" si="58"/>
        <v>1970</v>
      </c>
      <c r="Q373">
        <v>7</v>
      </c>
      <c r="R373" s="29">
        <f t="shared" ca="1" si="51"/>
        <v>369</v>
      </c>
      <c r="S373" s="29"/>
      <c r="T373">
        <f t="shared" ca="1" si="52"/>
        <v>369</v>
      </c>
    </row>
    <row r="374" spans="16:20" x14ac:dyDescent="0.3">
      <c r="P374">
        <f t="shared" si="58"/>
        <v>1970</v>
      </c>
      <c r="Q374">
        <v>8</v>
      </c>
      <c r="R374" s="29">
        <f t="shared" ca="1" si="51"/>
        <v>367</v>
      </c>
      <c r="S374" s="29"/>
      <c r="T374">
        <f t="shared" ca="1" si="52"/>
        <v>367</v>
      </c>
    </row>
    <row r="375" spans="16:20" x14ac:dyDescent="0.3">
      <c r="P375">
        <f t="shared" si="58"/>
        <v>1970</v>
      </c>
      <c r="Q375">
        <v>9</v>
      </c>
      <c r="R375" s="29">
        <f t="shared" ca="1" si="51"/>
        <v>378</v>
      </c>
      <c r="S375" s="29"/>
      <c r="T375">
        <f t="shared" ca="1" si="52"/>
        <v>378</v>
      </c>
    </row>
    <row r="376" spans="16:20" x14ac:dyDescent="0.3">
      <c r="P376">
        <f t="shared" si="58"/>
        <v>1970</v>
      </c>
      <c r="Q376">
        <v>10</v>
      </c>
      <c r="R376" s="29">
        <f t="shared" ca="1" si="51"/>
        <v>2217</v>
      </c>
      <c r="S376" s="29"/>
      <c r="T376">
        <f t="shared" ca="1" si="52"/>
        <v>2217</v>
      </c>
    </row>
    <row r="377" spans="16:20" x14ac:dyDescent="0.3">
      <c r="P377">
        <f t="shared" si="58"/>
        <v>1970</v>
      </c>
      <c r="Q377">
        <v>11</v>
      </c>
      <c r="R377" s="29">
        <f t="shared" ca="1" si="51"/>
        <v>342</v>
      </c>
      <c r="S377" s="29"/>
      <c r="T377">
        <f t="shared" ca="1" si="52"/>
        <v>342</v>
      </c>
    </row>
    <row r="378" spans="16:20" x14ac:dyDescent="0.3">
      <c r="P378">
        <f t="shared" si="58"/>
        <v>1970</v>
      </c>
      <c r="Q378">
        <v>12</v>
      </c>
      <c r="R378" s="29">
        <f t="shared" ca="1" si="51"/>
        <v>263</v>
      </c>
      <c r="S378" s="29"/>
      <c r="T378">
        <f t="shared" ca="1" si="52"/>
        <v>263</v>
      </c>
    </row>
    <row r="379" spans="16:20" x14ac:dyDescent="0.3">
      <c r="P379">
        <f>P378+1</f>
        <v>1971</v>
      </c>
      <c r="Q379">
        <f>Q367</f>
        <v>1</v>
      </c>
      <c r="R379" s="29">
        <f t="shared" ca="1" si="51"/>
        <v>259</v>
      </c>
      <c r="S379" s="29"/>
      <c r="T379">
        <f t="shared" ca="1" si="52"/>
        <v>259</v>
      </c>
    </row>
    <row r="380" spans="16:20" x14ac:dyDescent="0.3">
      <c r="P380">
        <f>P379</f>
        <v>1971</v>
      </c>
      <c r="Q380">
        <f>Q368</f>
        <v>2</v>
      </c>
      <c r="R380" s="29">
        <f t="shared" ca="1" si="51"/>
        <v>248</v>
      </c>
      <c r="S380" s="29"/>
      <c r="T380">
        <f t="shared" ca="1" si="52"/>
        <v>248</v>
      </c>
    </row>
    <row r="381" spans="16:20" x14ac:dyDescent="0.3">
      <c r="P381">
        <f t="shared" ref="P381:P390" si="59">P380</f>
        <v>1971</v>
      </c>
      <c r="Q381">
        <f t="shared" ref="Q381:Q390" si="60">Q369</f>
        <v>3</v>
      </c>
      <c r="R381" s="29">
        <f t="shared" ca="1" si="51"/>
        <v>251</v>
      </c>
      <c r="S381" s="29"/>
      <c r="T381">
        <f t="shared" ca="1" si="52"/>
        <v>251</v>
      </c>
    </row>
    <row r="382" spans="16:20" x14ac:dyDescent="0.3">
      <c r="P382">
        <f t="shared" si="59"/>
        <v>1971</v>
      </c>
      <c r="Q382">
        <f t="shared" si="60"/>
        <v>4</v>
      </c>
      <c r="R382" s="29">
        <f t="shared" ca="1" si="51"/>
        <v>285</v>
      </c>
      <c r="S382" s="29"/>
      <c r="T382">
        <f t="shared" ca="1" si="52"/>
        <v>285</v>
      </c>
    </row>
    <row r="383" spans="16:20" x14ac:dyDescent="0.3">
      <c r="P383">
        <f t="shared" si="59"/>
        <v>1971</v>
      </c>
      <c r="Q383">
        <f t="shared" si="60"/>
        <v>5</v>
      </c>
      <c r="R383" s="29">
        <f t="shared" ca="1" si="51"/>
        <v>722</v>
      </c>
      <c r="S383" s="29"/>
      <c r="T383">
        <f t="shared" ca="1" si="52"/>
        <v>722</v>
      </c>
    </row>
    <row r="384" spans="16:20" x14ac:dyDescent="0.3">
      <c r="P384">
        <f t="shared" si="59"/>
        <v>1971</v>
      </c>
      <c r="Q384">
        <f t="shared" si="60"/>
        <v>6</v>
      </c>
      <c r="R384" s="29">
        <f t="shared" ca="1" si="51"/>
        <v>304</v>
      </c>
      <c r="S384" s="29"/>
      <c r="T384">
        <f t="shared" ca="1" si="52"/>
        <v>304</v>
      </c>
    </row>
    <row r="385" spans="16:20" x14ac:dyDescent="0.3">
      <c r="P385">
        <f t="shared" si="59"/>
        <v>1971</v>
      </c>
      <c r="Q385">
        <f t="shared" si="60"/>
        <v>7</v>
      </c>
      <c r="R385" s="29">
        <f t="shared" ca="1" si="51"/>
        <v>348</v>
      </c>
      <c r="S385" s="29"/>
      <c r="T385">
        <f t="shared" ca="1" si="52"/>
        <v>348</v>
      </c>
    </row>
    <row r="386" spans="16:20" x14ac:dyDescent="0.3">
      <c r="P386">
        <f t="shared" si="59"/>
        <v>1971</v>
      </c>
      <c r="Q386">
        <f t="shared" si="60"/>
        <v>8</v>
      </c>
      <c r="R386" s="29">
        <f t="shared" ca="1" si="51"/>
        <v>475</v>
      </c>
      <c r="S386" s="29"/>
      <c r="T386">
        <f t="shared" ca="1" si="52"/>
        <v>475</v>
      </c>
    </row>
    <row r="387" spans="16:20" x14ac:dyDescent="0.3">
      <c r="P387">
        <f t="shared" si="59"/>
        <v>1971</v>
      </c>
      <c r="Q387">
        <f t="shared" si="60"/>
        <v>9</v>
      </c>
      <c r="R387" s="29">
        <f t="shared" ca="1" si="51"/>
        <v>334</v>
      </c>
      <c r="S387" s="29"/>
      <c r="T387">
        <f t="shared" ca="1" si="52"/>
        <v>334</v>
      </c>
    </row>
    <row r="388" spans="16:20" x14ac:dyDescent="0.3">
      <c r="P388">
        <f t="shared" si="59"/>
        <v>1971</v>
      </c>
      <c r="Q388">
        <f t="shared" si="60"/>
        <v>10</v>
      </c>
      <c r="R388" s="29">
        <f t="shared" ca="1" si="51"/>
        <v>510</v>
      </c>
      <c r="S388" s="29"/>
      <c r="T388">
        <f t="shared" ca="1" si="52"/>
        <v>510</v>
      </c>
    </row>
    <row r="389" spans="16:20" x14ac:dyDescent="0.3">
      <c r="P389">
        <f t="shared" si="59"/>
        <v>1971</v>
      </c>
      <c r="Q389">
        <f t="shared" si="60"/>
        <v>11</v>
      </c>
      <c r="R389" s="29">
        <f t="shared" ca="1" si="51"/>
        <v>303</v>
      </c>
      <c r="S389" s="29"/>
      <c r="T389">
        <f t="shared" ca="1" si="52"/>
        <v>303</v>
      </c>
    </row>
    <row r="390" spans="16:20" x14ac:dyDescent="0.3">
      <c r="P390">
        <f t="shared" si="59"/>
        <v>1971</v>
      </c>
      <c r="Q390">
        <f t="shared" si="60"/>
        <v>12</v>
      </c>
      <c r="R390" s="29">
        <f t="shared" ca="1" si="51"/>
        <v>139482</v>
      </c>
      <c r="S390" s="29"/>
      <c r="T390">
        <f t="shared" ca="1" si="52"/>
        <v>139482</v>
      </c>
    </row>
    <row r="391" spans="16:20" x14ac:dyDescent="0.3">
      <c r="P391">
        <f>P390+1</f>
        <v>1972</v>
      </c>
      <c r="Q391">
        <v>1</v>
      </c>
      <c r="R391" s="29">
        <f t="shared" ref="R391:R454" ca="1" si="61">OFFSET(Matrix,TRUNC((ROW()-ROW($R$7))/COLUMNS(Matrix)),MOD(ROW()-ROW($R$7),COLUMNS(Matrix)),1,1)</f>
        <v>206176</v>
      </c>
      <c r="S391" s="29"/>
      <c r="T391">
        <f t="shared" ca="1" si="52"/>
        <v>206176</v>
      </c>
    </row>
    <row r="392" spans="16:20" x14ac:dyDescent="0.3">
      <c r="P392">
        <f>P391</f>
        <v>1972</v>
      </c>
      <c r="Q392">
        <v>2</v>
      </c>
      <c r="R392" s="29">
        <f t="shared" ca="1" si="61"/>
        <v>91454</v>
      </c>
      <c r="S392" s="29"/>
      <c r="T392">
        <f t="shared" ref="T392:T455" ca="1" si="62">R392</f>
        <v>91454</v>
      </c>
    </row>
    <row r="393" spans="16:20" x14ac:dyDescent="0.3">
      <c r="P393">
        <f t="shared" ref="P393:P402" si="63">P392</f>
        <v>1972</v>
      </c>
      <c r="Q393">
        <v>3</v>
      </c>
      <c r="R393" s="29">
        <f t="shared" ca="1" si="61"/>
        <v>39789</v>
      </c>
      <c r="S393" s="29"/>
      <c r="T393">
        <f t="shared" ca="1" si="62"/>
        <v>39789</v>
      </c>
    </row>
    <row r="394" spans="16:20" x14ac:dyDescent="0.3">
      <c r="P394">
        <f t="shared" si="63"/>
        <v>1972</v>
      </c>
      <c r="Q394">
        <v>4</v>
      </c>
      <c r="R394" s="29">
        <f t="shared" ca="1" si="61"/>
        <v>1146</v>
      </c>
      <c r="S394" s="29"/>
      <c r="T394">
        <f t="shared" ca="1" si="62"/>
        <v>1146</v>
      </c>
    </row>
    <row r="395" spans="16:20" x14ac:dyDescent="0.3">
      <c r="P395">
        <f t="shared" si="63"/>
        <v>1972</v>
      </c>
      <c r="Q395">
        <v>5</v>
      </c>
      <c r="R395" s="29">
        <f t="shared" ca="1" si="61"/>
        <v>155221</v>
      </c>
      <c r="S395" s="29"/>
      <c r="T395">
        <f t="shared" ca="1" si="62"/>
        <v>155221</v>
      </c>
    </row>
    <row r="396" spans="16:20" x14ac:dyDescent="0.3">
      <c r="P396">
        <f t="shared" si="63"/>
        <v>1972</v>
      </c>
      <c r="Q396">
        <v>6</v>
      </c>
      <c r="R396" s="29">
        <f t="shared" ca="1" si="61"/>
        <v>1103</v>
      </c>
      <c r="S396" s="29"/>
      <c r="T396">
        <f t="shared" ca="1" si="62"/>
        <v>1103</v>
      </c>
    </row>
    <row r="397" spans="16:20" x14ac:dyDescent="0.3">
      <c r="P397">
        <f t="shared" si="63"/>
        <v>1972</v>
      </c>
      <c r="Q397">
        <v>7</v>
      </c>
      <c r="R397" s="29">
        <f t="shared" ca="1" si="61"/>
        <v>1809</v>
      </c>
      <c r="S397" s="29"/>
      <c r="T397">
        <f t="shared" ca="1" si="62"/>
        <v>1809</v>
      </c>
    </row>
    <row r="398" spans="16:20" x14ac:dyDescent="0.3">
      <c r="P398">
        <f t="shared" si="63"/>
        <v>1972</v>
      </c>
      <c r="Q398">
        <v>8</v>
      </c>
      <c r="R398" s="29">
        <f t="shared" ca="1" si="61"/>
        <v>610</v>
      </c>
      <c r="S398" s="29"/>
      <c r="T398">
        <f t="shared" ca="1" si="62"/>
        <v>610</v>
      </c>
    </row>
    <row r="399" spans="16:20" x14ac:dyDescent="0.3">
      <c r="P399">
        <f t="shared" si="63"/>
        <v>1972</v>
      </c>
      <c r="Q399">
        <v>9</v>
      </c>
      <c r="R399" s="29">
        <f t="shared" ca="1" si="61"/>
        <v>957</v>
      </c>
      <c r="S399" s="29"/>
      <c r="T399">
        <f t="shared" ca="1" si="62"/>
        <v>957</v>
      </c>
    </row>
    <row r="400" spans="16:20" x14ac:dyDescent="0.3">
      <c r="P400">
        <f t="shared" si="63"/>
        <v>1972</v>
      </c>
      <c r="Q400">
        <v>10</v>
      </c>
      <c r="R400" s="29">
        <f t="shared" ca="1" si="61"/>
        <v>903</v>
      </c>
      <c r="S400" s="29"/>
      <c r="T400">
        <f t="shared" ca="1" si="62"/>
        <v>903</v>
      </c>
    </row>
    <row r="401" spans="16:20" x14ac:dyDescent="0.3">
      <c r="P401">
        <f t="shared" si="63"/>
        <v>1972</v>
      </c>
      <c r="Q401">
        <v>11</v>
      </c>
      <c r="R401" s="29">
        <f t="shared" ca="1" si="61"/>
        <v>28845</v>
      </c>
      <c r="S401" s="29"/>
      <c r="T401">
        <f t="shared" ca="1" si="62"/>
        <v>28845</v>
      </c>
    </row>
    <row r="402" spans="16:20" x14ac:dyDescent="0.3">
      <c r="P402">
        <f t="shared" si="63"/>
        <v>1972</v>
      </c>
      <c r="Q402">
        <v>12</v>
      </c>
      <c r="R402" s="29">
        <f t="shared" ca="1" si="61"/>
        <v>4464</v>
      </c>
      <c r="S402" s="29"/>
      <c r="T402">
        <f t="shared" ca="1" si="62"/>
        <v>4464</v>
      </c>
    </row>
    <row r="403" spans="16:20" x14ac:dyDescent="0.3">
      <c r="P403">
        <f>Monthly!A398</f>
        <v>1973</v>
      </c>
      <c r="Q403">
        <f>Q391</f>
        <v>1</v>
      </c>
      <c r="R403" s="29">
        <f t="shared" ca="1" si="61"/>
        <v>29158</v>
      </c>
      <c r="S403" s="29"/>
      <c r="T403">
        <f t="shared" ca="1" si="62"/>
        <v>29158</v>
      </c>
    </row>
    <row r="404" spans="16:20" x14ac:dyDescent="0.3">
      <c r="P404">
        <f>P403</f>
        <v>1973</v>
      </c>
      <c r="Q404">
        <f>Q392</f>
        <v>2</v>
      </c>
      <c r="R404" s="29">
        <f t="shared" ca="1" si="61"/>
        <v>234728</v>
      </c>
      <c r="S404" s="29"/>
      <c r="T404">
        <f t="shared" ca="1" si="62"/>
        <v>234728</v>
      </c>
    </row>
    <row r="405" spans="16:20" x14ac:dyDescent="0.3">
      <c r="P405">
        <f t="shared" ref="P405:P414" si="64">P404</f>
        <v>1973</v>
      </c>
      <c r="Q405">
        <f t="shared" ref="Q405:Q414" si="65">Q393</f>
        <v>3</v>
      </c>
      <c r="R405" s="29">
        <f t="shared" ca="1" si="61"/>
        <v>847100</v>
      </c>
      <c r="S405" s="29"/>
      <c r="T405">
        <f t="shared" ca="1" si="62"/>
        <v>847100</v>
      </c>
    </row>
    <row r="406" spans="16:20" x14ac:dyDescent="0.3">
      <c r="P406">
        <f t="shared" si="64"/>
        <v>1973</v>
      </c>
      <c r="Q406">
        <f t="shared" si="65"/>
        <v>4</v>
      </c>
      <c r="R406" s="29">
        <f t="shared" ca="1" si="61"/>
        <v>1255232</v>
      </c>
      <c r="S406" s="29"/>
      <c r="T406">
        <f t="shared" ca="1" si="62"/>
        <v>1255232</v>
      </c>
    </row>
    <row r="407" spans="16:20" x14ac:dyDescent="0.3">
      <c r="P407">
        <f t="shared" si="64"/>
        <v>1973</v>
      </c>
      <c r="Q407">
        <f t="shared" si="65"/>
        <v>5</v>
      </c>
      <c r="R407" s="29">
        <f t="shared" ca="1" si="61"/>
        <v>928288</v>
      </c>
      <c r="S407" s="29"/>
      <c r="T407">
        <f t="shared" ca="1" si="62"/>
        <v>928288</v>
      </c>
    </row>
    <row r="408" spans="16:20" x14ac:dyDescent="0.3">
      <c r="P408">
        <f t="shared" si="64"/>
        <v>1973</v>
      </c>
      <c r="Q408">
        <f t="shared" si="65"/>
        <v>6</v>
      </c>
      <c r="R408" s="29">
        <f t="shared" ca="1" si="61"/>
        <v>1899504</v>
      </c>
      <c r="S408" s="29"/>
      <c r="T408">
        <f t="shared" ca="1" si="62"/>
        <v>1899504</v>
      </c>
    </row>
    <row r="409" spans="16:20" x14ac:dyDescent="0.3">
      <c r="P409">
        <f t="shared" si="64"/>
        <v>1973</v>
      </c>
      <c r="Q409">
        <f t="shared" si="65"/>
        <v>7</v>
      </c>
      <c r="R409" s="29">
        <f t="shared" ca="1" si="61"/>
        <v>175613</v>
      </c>
      <c r="S409" s="29"/>
      <c r="T409">
        <f t="shared" ca="1" si="62"/>
        <v>175613</v>
      </c>
    </row>
    <row r="410" spans="16:20" x14ac:dyDescent="0.3">
      <c r="P410">
        <f t="shared" si="64"/>
        <v>1973</v>
      </c>
      <c r="Q410">
        <f t="shared" si="65"/>
        <v>8</v>
      </c>
      <c r="R410" s="29">
        <f t="shared" ca="1" si="61"/>
        <v>1367</v>
      </c>
      <c r="S410" s="29"/>
      <c r="T410">
        <f t="shared" ca="1" si="62"/>
        <v>1367</v>
      </c>
    </row>
    <row r="411" spans="16:20" x14ac:dyDescent="0.3">
      <c r="P411">
        <f t="shared" si="64"/>
        <v>1973</v>
      </c>
      <c r="Q411">
        <f t="shared" si="65"/>
        <v>9</v>
      </c>
      <c r="R411" s="29">
        <f t="shared" ca="1" si="61"/>
        <v>54889</v>
      </c>
      <c r="S411" s="29"/>
      <c r="T411">
        <f t="shared" ca="1" si="62"/>
        <v>54889</v>
      </c>
    </row>
    <row r="412" spans="16:20" x14ac:dyDescent="0.3">
      <c r="P412">
        <f t="shared" si="64"/>
        <v>1973</v>
      </c>
      <c r="Q412">
        <f t="shared" si="65"/>
        <v>10</v>
      </c>
      <c r="R412" s="29">
        <f t="shared" ca="1" si="61"/>
        <v>1276042</v>
      </c>
      <c r="S412" s="29"/>
      <c r="T412">
        <f t="shared" ca="1" si="62"/>
        <v>1276042</v>
      </c>
    </row>
    <row r="413" spans="16:20" x14ac:dyDescent="0.3">
      <c r="P413">
        <f t="shared" si="64"/>
        <v>1973</v>
      </c>
      <c r="Q413">
        <f t="shared" si="65"/>
        <v>11</v>
      </c>
      <c r="R413" s="29">
        <f t="shared" ca="1" si="61"/>
        <v>642617</v>
      </c>
      <c r="S413" s="29"/>
      <c r="T413">
        <f t="shared" ca="1" si="62"/>
        <v>642617</v>
      </c>
    </row>
    <row r="414" spans="16:20" x14ac:dyDescent="0.3">
      <c r="P414">
        <f t="shared" si="64"/>
        <v>1973</v>
      </c>
      <c r="Q414">
        <f t="shared" si="65"/>
        <v>12</v>
      </c>
      <c r="R414" s="29">
        <f t="shared" ca="1" si="61"/>
        <v>622539</v>
      </c>
      <c r="S414" s="29"/>
      <c r="T414">
        <f t="shared" ca="1" si="62"/>
        <v>622539</v>
      </c>
    </row>
    <row r="415" spans="16:20" x14ac:dyDescent="0.3">
      <c r="P415">
        <f>P414+1</f>
        <v>1974</v>
      </c>
      <c r="Q415">
        <v>1</v>
      </c>
      <c r="R415" s="29">
        <f t="shared" ca="1" si="61"/>
        <v>1337475</v>
      </c>
      <c r="S415" s="29"/>
      <c r="T415">
        <f t="shared" ca="1" si="62"/>
        <v>1337475</v>
      </c>
    </row>
    <row r="416" spans="16:20" x14ac:dyDescent="0.3">
      <c r="P416">
        <f>P415</f>
        <v>1974</v>
      </c>
      <c r="Q416">
        <v>2</v>
      </c>
      <c r="R416" s="29">
        <f t="shared" ca="1" si="61"/>
        <v>236183</v>
      </c>
      <c r="S416" s="29"/>
      <c r="T416">
        <f t="shared" ca="1" si="62"/>
        <v>236183</v>
      </c>
    </row>
    <row r="417" spans="16:20" x14ac:dyDescent="0.3">
      <c r="P417">
        <f t="shared" ref="P417:P426" si="66">P416</f>
        <v>1974</v>
      </c>
      <c r="Q417">
        <v>3</v>
      </c>
      <c r="R417" s="29">
        <f t="shared" ca="1" si="61"/>
        <v>107092</v>
      </c>
      <c r="S417" s="29"/>
      <c r="T417">
        <f t="shared" ca="1" si="62"/>
        <v>107092</v>
      </c>
    </row>
    <row r="418" spans="16:20" x14ac:dyDescent="0.3">
      <c r="P418">
        <f t="shared" si="66"/>
        <v>1974</v>
      </c>
      <c r="Q418">
        <v>4</v>
      </c>
      <c r="R418" s="29">
        <f t="shared" ca="1" si="61"/>
        <v>90182</v>
      </c>
      <c r="S418" s="29"/>
      <c r="T418">
        <f t="shared" ca="1" si="62"/>
        <v>90182</v>
      </c>
    </row>
    <row r="419" spans="16:20" x14ac:dyDescent="0.3">
      <c r="P419">
        <f t="shared" si="66"/>
        <v>1974</v>
      </c>
      <c r="Q419">
        <v>5</v>
      </c>
      <c r="R419" s="29">
        <f t="shared" ca="1" si="61"/>
        <v>231572</v>
      </c>
      <c r="S419" s="29"/>
      <c r="T419">
        <f t="shared" ca="1" si="62"/>
        <v>231572</v>
      </c>
    </row>
    <row r="420" spans="16:20" x14ac:dyDescent="0.3">
      <c r="P420">
        <f t="shared" si="66"/>
        <v>1974</v>
      </c>
      <c r="Q420">
        <v>6</v>
      </c>
      <c r="R420" s="29">
        <f t="shared" ca="1" si="61"/>
        <v>38065</v>
      </c>
      <c r="S420" s="29"/>
      <c r="T420">
        <f t="shared" ca="1" si="62"/>
        <v>38065</v>
      </c>
    </row>
    <row r="421" spans="16:20" x14ac:dyDescent="0.3">
      <c r="P421">
        <f t="shared" si="66"/>
        <v>1974</v>
      </c>
      <c r="Q421">
        <v>7</v>
      </c>
      <c r="R421" s="29">
        <f t="shared" ca="1" si="61"/>
        <v>735</v>
      </c>
      <c r="S421" s="29"/>
      <c r="T421">
        <f t="shared" ca="1" si="62"/>
        <v>735</v>
      </c>
    </row>
    <row r="422" spans="16:20" x14ac:dyDescent="0.3">
      <c r="P422">
        <f t="shared" si="66"/>
        <v>1974</v>
      </c>
      <c r="Q422">
        <v>8</v>
      </c>
      <c r="R422" s="29">
        <f t="shared" ca="1" si="61"/>
        <v>1238</v>
      </c>
      <c r="S422" s="29"/>
      <c r="T422">
        <f t="shared" ca="1" si="62"/>
        <v>1238</v>
      </c>
    </row>
    <row r="423" spans="16:20" x14ac:dyDescent="0.3">
      <c r="P423">
        <f t="shared" si="66"/>
        <v>1974</v>
      </c>
      <c r="Q423">
        <v>9</v>
      </c>
      <c r="R423" s="29">
        <f t="shared" ca="1" si="61"/>
        <v>369615</v>
      </c>
      <c r="S423" s="29"/>
      <c r="T423">
        <f t="shared" ca="1" si="62"/>
        <v>369615</v>
      </c>
    </row>
    <row r="424" spans="16:20" x14ac:dyDescent="0.3">
      <c r="P424">
        <f t="shared" si="66"/>
        <v>1974</v>
      </c>
      <c r="Q424">
        <v>10</v>
      </c>
      <c r="R424" s="29">
        <f t="shared" ca="1" si="61"/>
        <v>140509</v>
      </c>
      <c r="S424" s="29"/>
      <c r="T424">
        <f t="shared" ca="1" si="62"/>
        <v>140509</v>
      </c>
    </row>
    <row r="425" spans="16:20" x14ac:dyDescent="0.3">
      <c r="P425">
        <f t="shared" si="66"/>
        <v>1974</v>
      </c>
      <c r="Q425">
        <v>11</v>
      </c>
      <c r="R425" s="29">
        <f t="shared" ca="1" si="61"/>
        <v>1500529</v>
      </c>
      <c r="S425" s="29"/>
      <c r="T425">
        <f t="shared" ca="1" si="62"/>
        <v>1500529</v>
      </c>
    </row>
    <row r="426" spans="16:20" x14ac:dyDescent="0.3">
      <c r="P426">
        <f t="shared" si="66"/>
        <v>1974</v>
      </c>
      <c r="Q426">
        <v>12</v>
      </c>
      <c r="R426" s="29">
        <f t="shared" ca="1" si="61"/>
        <v>1026744</v>
      </c>
      <c r="S426" s="29"/>
      <c r="T426">
        <f t="shared" ca="1" si="62"/>
        <v>1026744</v>
      </c>
    </row>
    <row r="427" spans="16:20" x14ac:dyDescent="0.3">
      <c r="P427">
        <f>P426+1</f>
        <v>1975</v>
      </c>
      <c r="Q427">
        <f>Q415</f>
        <v>1</v>
      </c>
      <c r="R427" s="29">
        <f t="shared" ca="1" si="61"/>
        <v>599820</v>
      </c>
      <c r="S427" s="29"/>
      <c r="T427">
        <f t="shared" ca="1" si="62"/>
        <v>599820</v>
      </c>
    </row>
    <row r="428" spans="16:20" x14ac:dyDescent="0.3">
      <c r="P428">
        <f>P427</f>
        <v>1975</v>
      </c>
      <c r="Q428">
        <f>Q416</f>
        <v>2</v>
      </c>
      <c r="R428" s="29">
        <f t="shared" ca="1" si="61"/>
        <v>1513395</v>
      </c>
      <c r="S428" s="29"/>
      <c r="T428">
        <f t="shared" ca="1" si="62"/>
        <v>1513395</v>
      </c>
    </row>
    <row r="429" spans="16:20" x14ac:dyDescent="0.3">
      <c r="P429">
        <f t="shared" ref="P429:P438" si="67">P428</f>
        <v>1975</v>
      </c>
      <c r="Q429">
        <f t="shared" ref="Q429:Q438" si="68">Q417</f>
        <v>3</v>
      </c>
      <c r="R429" s="29">
        <f t="shared" ca="1" si="61"/>
        <v>318589</v>
      </c>
      <c r="S429" s="29"/>
      <c r="T429">
        <f t="shared" ca="1" si="62"/>
        <v>318589</v>
      </c>
    </row>
    <row r="430" spans="16:20" x14ac:dyDescent="0.3">
      <c r="P430">
        <f t="shared" si="67"/>
        <v>1975</v>
      </c>
      <c r="Q430">
        <f t="shared" si="68"/>
        <v>4</v>
      </c>
      <c r="R430" s="29">
        <f t="shared" ca="1" si="61"/>
        <v>773182</v>
      </c>
      <c r="S430" s="29"/>
      <c r="T430">
        <f t="shared" ca="1" si="62"/>
        <v>773182</v>
      </c>
    </row>
    <row r="431" spans="16:20" x14ac:dyDescent="0.3">
      <c r="P431">
        <f t="shared" si="67"/>
        <v>1975</v>
      </c>
      <c r="Q431">
        <f t="shared" si="68"/>
        <v>5</v>
      </c>
      <c r="R431" s="29">
        <f t="shared" ca="1" si="61"/>
        <v>1201200</v>
      </c>
      <c r="S431" s="29"/>
      <c r="T431">
        <f t="shared" ca="1" si="62"/>
        <v>1201200</v>
      </c>
    </row>
    <row r="432" spans="16:20" x14ac:dyDescent="0.3">
      <c r="P432">
        <f t="shared" si="67"/>
        <v>1975</v>
      </c>
      <c r="Q432">
        <f t="shared" si="68"/>
        <v>6</v>
      </c>
      <c r="R432" s="29">
        <f t="shared" ca="1" si="61"/>
        <v>582698</v>
      </c>
      <c r="S432" s="29"/>
      <c r="T432">
        <f t="shared" ca="1" si="62"/>
        <v>582698</v>
      </c>
    </row>
    <row r="433" spans="16:20" x14ac:dyDescent="0.3">
      <c r="P433">
        <f t="shared" si="67"/>
        <v>1975</v>
      </c>
      <c r="Q433">
        <f t="shared" si="68"/>
        <v>7</v>
      </c>
      <c r="R433" s="29">
        <f t="shared" ca="1" si="61"/>
        <v>18651</v>
      </c>
      <c r="S433" s="29"/>
      <c r="T433">
        <f t="shared" ca="1" si="62"/>
        <v>18651</v>
      </c>
    </row>
    <row r="434" spans="16:20" x14ac:dyDescent="0.3">
      <c r="P434">
        <f t="shared" si="67"/>
        <v>1975</v>
      </c>
      <c r="Q434">
        <f t="shared" si="68"/>
        <v>8</v>
      </c>
      <c r="R434" s="29">
        <f t="shared" ca="1" si="61"/>
        <v>3071</v>
      </c>
      <c r="S434" s="29"/>
      <c r="T434">
        <f t="shared" ca="1" si="62"/>
        <v>3071</v>
      </c>
    </row>
    <row r="435" spans="16:20" x14ac:dyDescent="0.3">
      <c r="P435">
        <f t="shared" si="67"/>
        <v>1975</v>
      </c>
      <c r="Q435">
        <f t="shared" si="68"/>
        <v>9</v>
      </c>
      <c r="R435" s="29">
        <f t="shared" ca="1" si="61"/>
        <v>482</v>
      </c>
      <c r="S435" s="29"/>
      <c r="T435">
        <f t="shared" ca="1" si="62"/>
        <v>482</v>
      </c>
    </row>
    <row r="436" spans="16:20" x14ac:dyDescent="0.3">
      <c r="P436">
        <f t="shared" si="67"/>
        <v>1975</v>
      </c>
      <c r="Q436">
        <f t="shared" si="68"/>
        <v>10</v>
      </c>
      <c r="R436" s="29">
        <f t="shared" ca="1" si="61"/>
        <v>2541</v>
      </c>
      <c r="S436" s="29"/>
      <c r="T436">
        <f t="shared" ca="1" si="62"/>
        <v>2541</v>
      </c>
    </row>
    <row r="437" spans="16:20" x14ac:dyDescent="0.3">
      <c r="P437">
        <f t="shared" si="67"/>
        <v>1975</v>
      </c>
      <c r="Q437">
        <f t="shared" si="68"/>
        <v>11</v>
      </c>
      <c r="R437" s="29">
        <f t="shared" ca="1" si="61"/>
        <v>1161</v>
      </c>
      <c r="S437" s="29"/>
      <c r="T437">
        <f t="shared" ca="1" si="62"/>
        <v>1161</v>
      </c>
    </row>
    <row r="438" spans="16:20" x14ac:dyDescent="0.3">
      <c r="P438">
        <f t="shared" si="67"/>
        <v>1975</v>
      </c>
      <c r="Q438">
        <f t="shared" si="68"/>
        <v>12</v>
      </c>
      <c r="R438" s="29">
        <f t="shared" ca="1" si="61"/>
        <v>7511</v>
      </c>
      <c r="S438" s="29"/>
      <c r="T438">
        <f t="shared" ca="1" si="62"/>
        <v>7511</v>
      </c>
    </row>
    <row r="439" spans="16:20" x14ac:dyDescent="0.3">
      <c r="P439">
        <f>P438+1</f>
        <v>1976</v>
      </c>
      <c r="Q439">
        <v>1</v>
      </c>
      <c r="R439" s="29">
        <f t="shared" ca="1" si="61"/>
        <v>13468</v>
      </c>
      <c r="S439" s="29"/>
      <c r="T439">
        <f t="shared" ca="1" si="62"/>
        <v>13468</v>
      </c>
    </row>
    <row r="440" spans="16:20" x14ac:dyDescent="0.3">
      <c r="P440">
        <f>P439</f>
        <v>1976</v>
      </c>
      <c r="Q440">
        <v>2</v>
      </c>
      <c r="R440" s="29">
        <f t="shared" ca="1" si="61"/>
        <v>290</v>
      </c>
      <c r="S440" s="29"/>
      <c r="T440">
        <f t="shared" ca="1" si="62"/>
        <v>290</v>
      </c>
    </row>
    <row r="441" spans="16:20" x14ac:dyDescent="0.3">
      <c r="P441">
        <f t="shared" ref="P441:P450" si="69">P440</f>
        <v>1976</v>
      </c>
      <c r="Q441">
        <v>3</v>
      </c>
      <c r="R441" s="29">
        <f t="shared" ca="1" si="61"/>
        <v>416</v>
      </c>
      <c r="S441" s="29"/>
      <c r="T441">
        <f t="shared" ca="1" si="62"/>
        <v>416</v>
      </c>
    </row>
    <row r="442" spans="16:20" x14ac:dyDescent="0.3">
      <c r="P442">
        <f t="shared" si="69"/>
        <v>1976</v>
      </c>
      <c r="Q442">
        <v>4</v>
      </c>
      <c r="R442" s="29">
        <f t="shared" ca="1" si="61"/>
        <v>3476</v>
      </c>
      <c r="S442" s="29"/>
      <c r="T442">
        <f t="shared" ca="1" si="62"/>
        <v>3476</v>
      </c>
    </row>
    <row r="443" spans="16:20" x14ac:dyDescent="0.3">
      <c r="P443">
        <f t="shared" si="69"/>
        <v>1976</v>
      </c>
      <c r="Q443">
        <v>5</v>
      </c>
      <c r="R443" s="29">
        <f t="shared" ca="1" si="61"/>
        <v>1052156</v>
      </c>
      <c r="S443" s="29"/>
      <c r="T443">
        <f t="shared" ca="1" si="62"/>
        <v>1052156</v>
      </c>
    </row>
    <row r="444" spans="16:20" x14ac:dyDescent="0.3">
      <c r="P444">
        <f t="shared" si="69"/>
        <v>1976</v>
      </c>
      <c r="Q444">
        <v>6</v>
      </c>
      <c r="R444" s="29">
        <f t="shared" ca="1" si="61"/>
        <v>676733</v>
      </c>
      <c r="S444" s="29"/>
      <c r="T444">
        <f t="shared" ca="1" si="62"/>
        <v>676733</v>
      </c>
    </row>
    <row r="445" spans="16:20" x14ac:dyDescent="0.3">
      <c r="P445">
        <f t="shared" si="69"/>
        <v>1976</v>
      </c>
      <c r="Q445">
        <v>7</v>
      </c>
      <c r="R445" s="29">
        <f t="shared" ca="1" si="61"/>
        <v>46282</v>
      </c>
      <c r="S445" s="29"/>
      <c r="T445">
        <f t="shared" ca="1" si="62"/>
        <v>46282</v>
      </c>
    </row>
    <row r="446" spans="16:20" x14ac:dyDescent="0.3">
      <c r="P446">
        <f t="shared" si="69"/>
        <v>1976</v>
      </c>
      <c r="Q446">
        <v>8</v>
      </c>
      <c r="R446" s="29">
        <f t="shared" ca="1" si="61"/>
        <v>694</v>
      </c>
      <c r="S446" s="29"/>
      <c r="T446">
        <f t="shared" ca="1" si="62"/>
        <v>694</v>
      </c>
    </row>
    <row r="447" spans="16:20" x14ac:dyDescent="0.3">
      <c r="P447">
        <f t="shared" si="69"/>
        <v>1976</v>
      </c>
      <c r="Q447">
        <v>9</v>
      </c>
      <c r="R447" s="29">
        <f t="shared" ca="1" si="61"/>
        <v>1335</v>
      </c>
      <c r="S447" s="29"/>
      <c r="T447">
        <f t="shared" ca="1" si="62"/>
        <v>1335</v>
      </c>
    </row>
    <row r="448" spans="16:20" x14ac:dyDescent="0.3">
      <c r="P448">
        <f t="shared" si="69"/>
        <v>1976</v>
      </c>
      <c r="Q448">
        <v>10</v>
      </c>
      <c r="R448" s="29">
        <f t="shared" ca="1" si="61"/>
        <v>2414</v>
      </c>
      <c r="S448" s="29"/>
      <c r="T448">
        <f t="shared" ca="1" si="62"/>
        <v>2414</v>
      </c>
    </row>
    <row r="449" spans="16:20" x14ac:dyDescent="0.3">
      <c r="P449">
        <f t="shared" si="69"/>
        <v>1976</v>
      </c>
      <c r="Q449">
        <v>11</v>
      </c>
      <c r="R449" s="29">
        <f t="shared" ca="1" si="61"/>
        <v>12586</v>
      </c>
      <c r="S449" s="29"/>
      <c r="T449">
        <f t="shared" ca="1" si="62"/>
        <v>12586</v>
      </c>
    </row>
    <row r="450" spans="16:20" x14ac:dyDescent="0.3">
      <c r="P450">
        <f t="shared" si="69"/>
        <v>1976</v>
      </c>
      <c r="Q450">
        <v>12</v>
      </c>
      <c r="R450" s="29">
        <f t="shared" ca="1" si="61"/>
        <v>544641</v>
      </c>
      <c r="S450" s="29"/>
      <c r="T450">
        <f t="shared" ca="1" si="62"/>
        <v>544641</v>
      </c>
    </row>
    <row r="451" spans="16:20" x14ac:dyDescent="0.3">
      <c r="P451">
        <f>P450+1</f>
        <v>1977</v>
      </c>
      <c r="Q451">
        <f>Q439</f>
        <v>1</v>
      </c>
      <c r="R451" s="29">
        <f t="shared" ca="1" si="61"/>
        <v>155739</v>
      </c>
      <c r="S451" s="29"/>
      <c r="T451">
        <f t="shared" ca="1" si="62"/>
        <v>155739</v>
      </c>
    </row>
    <row r="452" spans="16:20" x14ac:dyDescent="0.3">
      <c r="P452">
        <f>P451</f>
        <v>1977</v>
      </c>
      <c r="Q452">
        <f>Q440</f>
        <v>2</v>
      </c>
      <c r="R452" s="29">
        <f t="shared" ca="1" si="61"/>
        <v>773423</v>
      </c>
      <c r="S452" s="29"/>
      <c r="T452">
        <f t="shared" ca="1" si="62"/>
        <v>773423</v>
      </c>
    </row>
    <row r="453" spans="16:20" x14ac:dyDescent="0.3">
      <c r="P453">
        <f t="shared" ref="P453:P462" si="70">P452</f>
        <v>1977</v>
      </c>
      <c r="Q453">
        <f t="shared" ref="Q453:Q462" si="71">Q441</f>
        <v>3</v>
      </c>
      <c r="R453" s="29">
        <f t="shared" ca="1" si="61"/>
        <v>390329</v>
      </c>
      <c r="S453" s="29"/>
      <c r="T453">
        <f t="shared" ca="1" si="62"/>
        <v>390329</v>
      </c>
    </row>
    <row r="454" spans="16:20" x14ac:dyDescent="0.3">
      <c r="P454">
        <f t="shared" si="70"/>
        <v>1977</v>
      </c>
      <c r="Q454">
        <f t="shared" si="71"/>
        <v>4</v>
      </c>
      <c r="R454" s="29">
        <f t="shared" ca="1" si="61"/>
        <v>1490528</v>
      </c>
      <c r="S454" s="29"/>
      <c r="T454">
        <f t="shared" ca="1" si="62"/>
        <v>1490528</v>
      </c>
    </row>
    <row r="455" spans="16:20" x14ac:dyDescent="0.3">
      <c r="P455">
        <f t="shared" si="70"/>
        <v>1977</v>
      </c>
      <c r="Q455">
        <f t="shared" si="71"/>
        <v>5</v>
      </c>
      <c r="R455" s="29">
        <f t="shared" ref="R455:R518" ca="1" si="72">OFFSET(Matrix,TRUNC((ROW()-ROW($R$7))/COLUMNS(Matrix)),MOD(ROW()-ROW($R$7),COLUMNS(Matrix)),1,1)</f>
        <v>264720</v>
      </c>
      <c r="S455" s="29"/>
      <c r="T455">
        <f t="shared" ca="1" si="62"/>
        <v>264720</v>
      </c>
    </row>
    <row r="456" spans="16:20" x14ac:dyDescent="0.3">
      <c r="P456">
        <f t="shared" si="70"/>
        <v>1977</v>
      </c>
      <c r="Q456">
        <f t="shared" si="71"/>
        <v>6</v>
      </c>
      <c r="R456" s="29">
        <f t="shared" ca="1" si="72"/>
        <v>98832</v>
      </c>
      <c r="S456" s="29"/>
      <c r="T456">
        <f t="shared" ref="T456:T519" ca="1" si="73">R456</f>
        <v>98832</v>
      </c>
    </row>
    <row r="457" spans="16:20" x14ac:dyDescent="0.3">
      <c r="P457">
        <f t="shared" si="70"/>
        <v>1977</v>
      </c>
      <c r="Q457">
        <f t="shared" si="71"/>
        <v>7</v>
      </c>
      <c r="R457" s="29">
        <f t="shared" ca="1" si="72"/>
        <v>1076</v>
      </c>
      <c r="S457" s="29"/>
      <c r="T457">
        <f t="shared" ca="1" si="73"/>
        <v>1076</v>
      </c>
    </row>
    <row r="458" spans="16:20" x14ac:dyDescent="0.3">
      <c r="P458">
        <f t="shared" si="70"/>
        <v>1977</v>
      </c>
      <c r="Q458">
        <f t="shared" si="71"/>
        <v>8</v>
      </c>
      <c r="R458" s="29">
        <f t="shared" ca="1" si="72"/>
        <v>913</v>
      </c>
      <c r="S458" s="29"/>
      <c r="T458">
        <f t="shared" ca="1" si="73"/>
        <v>913</v>
      </c>
    </row>
    <row r="459" spans="16:20" x14ac:dyDescent="0.3">
      <c r="P459">
        <f t="shared" si="70"/>
        <v>1977</v>
      </c>
      <c r="Q459">
        <f t="shared" si="71"/>
        <v>9</v>
      </c>
      <c r="R459" s="29">
        <f t="shared" ca="1" si="72"/>
        <v>894</v>
      </c>
      <c r="S459" s="29"/>
      <c r="T459">
        <f t="shared" ca="1" si="73"/>
        <v>894</v>
      </c>
    </row>
    <row r="460" spans="16:20" x14ac:dyDescent="0.3">
      <c r="P460">
        <f t="shared" si="70"/>
        <v>1977</v>
      </c>
      <c r="Q460">
        <f t="shared" si="71"/>
        <v>10</v>
      </c>
      <c r="R460" s="29">
        <f t="shared" ca="1" si="72"/>
        <v>256</v>
      </c>
      <c r="S460" s="29"/>
      <c r="T460">
        <f t="shared" ca="1" si="73"/>
        <v>256</v>
      </c>
    </row>
    <row r="461" spans="16:20" x14ac:dyDescent="0.3">
      <c r="P461">
        <f t="shared" si="70"/>
        <v>1977</v>
      </c>
      <c r="Q461">
        <f t="shared" si="71"/>
        <v>11</v>
      </c>
      <c r="R461" s="29">
        <f t="shared" ca="1" si="72"/>
        <v>9610</v>
      </c>
      <c r="S461" s="29"/>
      <c r="T461">
        <f t="shared" ca="1" si="73"/>
        <v>9610</v>
      </c>
    </row>
    <row r="462" spans="16:20" x14ac:dyDescent="0.3">
      <c r="P462">
        <f t="shared" si="70"/>
        <v>1977</v>
      </c>
      <c r="Q462">
        <f t="shared" si="71"/>
        <v>12</v>
      </c>
      <c r="R462" s="29">
        <f t="shared" ca="1" si="72"/>
        <v>13213</v>
      </c>
      <c r="S462" s="29"/>
      <c r="T462">
        <f t="shared" ca="1" si="73"/>
        <v>13213</v>
      </c>
    </row>
    <row r="463" spans="16:20" x14ac:dyDescent="0.3">
      <c r="P463">
        <f>P462+1</f>
        <v>1978</v>
      </c>
      <c r="Q463">
        <v>1</v>
      </c>
      <c r="R463" s="29">
        <f t="shared" ca="1" si="72"/>
        <v>42643</v>
      </c>
      <c r="S463" s="29"/>
      <c r="T463">
        <f t="shared" ca="1" si="73"/>
        <v>42643</v>
      </c>
    </row>
    <row r="464" spans="16:20" x14ac:dyDescent="0.3">
      <c r="P464">
        <f>P463</f>
        <v>1978</v>
      </c>
      <c r="Q464">
        <v>2</v>
      </c>
      <c r="R464" s="29">
        <f t="shared" ca="1" si="72"/>
        <v>30528</v>
      </c>
      <c r="S464" s="29"/>
      <c r="T464">
        <f t="shared" ca="1" si="73"/>
        <v>30528</v>
      </c>
    </row>
    <row r="465" spans="16:20" x14ac:dyDescent="0.3">
      <c r="P465">
        <f t="shared" ref="P465:P474" si="74">P464</f>
        <v>1978</v>
      </c>
      <c r="Q465">
        <v>3</v>
      </c>
      <c r="R465" s="29">
        <f t="shared" ca="1" si="72"/>
        <v>62613</v>
      </c>
      <c r="S465" s="29"/>
      <c r="T465">
        <f t="shared" ca="1" si="73"/>
        <v>62613</v>
      </c>
    </row>
    <row r="466" spans="16:20" x14ac:dyDescent="0.3">
      <c r="P466">
        <f t="shared" si="74"/>
        <v>1978</v>
      </c>
      <c r="Q466">
        <v>4</v>
      </c>
      <c r="R466" s="29">
        <f t="shared" ca="1" si="72"/>
        <v>709</v>
      </c>
      <c r="S466" s="29"/>
      <c r="T466">
        <f t="shared" ca="1" si="73"/>
        <v>709</v>
      </c>
    </row>
    <row r="467" spans="16:20" x14ac:dyDescent="0.3">
      <c r="P467">
        <f t="shared" si="74"/>
        <v>1978</v>
      </c>
      <c r="Q467">
        <v>5</v>
      </c>
      <c r="R467" s="29">
        <f t="shared" ca="1" si="72"/>
        <v>907</v>
      </c>
      <c r="S467" s="29"/>
      <c r="T467">
        <f t="shared" ca="1" si="73"/>
        <v>907</v>
      </c>
    </row>
    <row r="468" spans="16:20" x14ac:dyDescent="0.3">
      <c r="P468">
        <f t="shared" si="74"/>
        <v>1978</v>
      </c>
      <c r="Q468">
        <v>6</v>
      </c>
      <c r="R468" s="29">
        <f t="shared" ca="1" si="72"/>
        <v>4197</v>
      </c>
      <c r="S468" s="29"/>
      <c r="T468">
        <f t="shared" ca="1" si="73"/>
        <v>4197</v>
      </c>
    </row>
    <row r="469" spans="16:20" x14ac:dyDescent="0.3">
      <c r="P469">
        <f t="shared" si="74"/>
        <v>1978</v>
      </c>
      <c r="Q469">
        <v>7</v>
      </c>
      <c r="R469" s="29">
        <f t="shared" ca="1" si="72"/>
        <v>1281</v>
      </c>
      <c r="S469" s="29"/>
      <c r="T469">
        <f t="shared" ca="1" si="73"/>
        <v>1281</v>
      </c>
    </row>
    <row r="470" spans="16:20" x14ac:dyDescent="0.3">
      <c r="P470">
        <f t="shared" si="74"/>
        <v>1978</v>
      </c>
      <c r="Q470">
        <v>8</v>
      </c>
      <c r="R470" s="29">
        <f t="shared" ca="1" si="72"/>
        <v>719</v>
      </c>
      <c r="S470" s="29"/>
      <c r="T470">
        <f t="shared" ca="1" si="73"/>
        <v>719</v>
      </c>
    </row>
    <row r="471" spans="16:20" x14ac:dyDescent="0.3">
      <c r="P471">
        <f t="shared" si="74"/>
        <v>1978</v>
      </c>
      <c r="Q471">
        <v>9</v>
      </c>
      <c r="R471" s="29">
        <f t="shared" ca="1" si="72"/>
        <v>1684</v>
      </c>
      <c r="S471" s="29"/>
      <c r="T471">
        <f t="shared" ca="1" si="73"/>
        <v>1684</v>
      </c>
    </row>
    <row r="472" spans="16:20" x14ac:dyDescent="0.3">
      <c r="P472">
        <f t="shared" si="74"/>
        <v>1978</v>
      </c>
      <c r="Q472">
        <v>10</v>
      </c>
      <c r="R472" s="29">
        <f t="shared" ca="1" si="72"/>
        <v>251</v>
      </c>
      <c r="S472" s="29"/>
      <c r="T472">
        <f t="shared" ca="1" si="73"/>
        <v>251</v>
      </c>
    </row>
    <row r="473" spans="16:20" x14ac:dyDescent="0.3">
      <c r="P473">
        <f t="shared" si="74"/>
        <v>1978</v>
      </c>
      <c r="Q473">
        <v>11</v>
      </c>
      <c r="R473" s="29">
        <f t="shared" ca="1" si="72"/>
        <v>7846</v>
      </c>
      <c r="S473" s="29"/>
      <c r="T473">
        <f t="shared" ca="1" si="73"/>
        <v>7846</v>
      </c>
    </row>
    <row r="474" spans="16:20" x14ac:dyDescent="0.3">
      <c r="P474">
        <f t="shared" si="74"/>
        <v>1978</v>
      </c>
      <c r="Q474">
        <v>12</v>
      </c>
      <c r="R474" s="29">
        <f t="shared" ca="1" si="72"/>
        <v>2018</v>
      </c>
      <c r="S474" s="29"/>
      <c r="T474">
        <f t="shared" ca="1" si="73"/>
        <v>2018</v>
      </c>
    </row>
    <row r="475" spans="16:20" x14ac:dyDescent="0.3">
      <c r="P475">
        <f>P474+1</f>
        <v>1979</v>
      </c>
      <c r="Q475">
        <f>Q463</f>
        <v>1</v>
      </c>
      <c r="R475" s="29">
        <f t="shared" ca="1" si="72"/>
        <v>34494</v>
      </c>
      <c r="S475" s="29"/>
      <c r="T475">
        <f t="shared" ca="1" si="73"/>
        <v>34494</v>
      </c>
    </row>
    <row r="476" spans="16:20" x14ac:dyDescent="0.3">
      <c r="P476">
        <f>P475</f>
        <v>1979</v>
      </c>
      <c r="Q476">
        <f>Q464</f>
        <v>2</v>
      </c>
      <c r="R476" s="29">
        <f t="shared" ca="1" si="72"/>
        <v>527516</v>
      </c>
      <c r="S476" s="29"/>
      <c r="T476">
        <f t="shared" ca="1" si="73"/>
        <v>527516</v>
      </c>
    </row>
    <row r="477" spans="16:20" x14ac:dyDescent="0.3">
      <c r="P477">
        <f t="shared" ref="P477:P486" si="75">P476</f>
        <v>1979</v>
      </c>
      <c r="Q477">
        <f t="shared" ref="Q477:Q486" si="76">Q465</f>
        <v>3</v>
      </c>
      <c r="R477" s="29">
        <f t="shared" ca="1" si="72"/>
        <v>650341</v>
      </c>
      <c r="S477" s="29"/>
      <c r="T477">
        <f t="shared" ca="1" si="73"/>
        <v>650341</v>
      </c>
    </row>
    <row r="478" spans="16:20" x14ac:dyDescent="0.3">
      <c r="P478">
        <f t="shared" si="75"/>
        <v>1979</v>
      </c>
      <c r="Q478">
        <f t="shared" si="76"/>
        <v>4</v>
      </c>
      <c r="R478" s="29">
        <f t="shared" ca="1" si="72"/>
        <v>1512330</v>
      </c>
      <c r="S478" s="29"/>
      <c r="T478">
        <f t="shared" ca="1" si="73"/>
        <v>1512330</v>
      </c>
    </row>
    <row r="479" spans="16:20" x14ac:dyDescent="0.3">
      <c r="P479">
        <f t="shared" si="75"/>
        <v>1979</v>
      </c>
      <c r="Q479">
        <f t="shared" si="76"/>
        <v>5</v>
      </c>
      <c r="R479" s="29">
        <f t="shared" ca="1" si="72"/>
        <v>667390</v>
      </c>
      <c r="S479" s="29"/>
      <c r="T479">
        <f t="shared" ca="1" si="73"/>
        <v>667390</v>
      </c>
    </row>
    <row r="480" spans="16:20" x14ac:dyDescent="0.3">
      <c r="P480">
        <f t="shared" si="75"/>
        <v>1979</v>
      </c>
      <c r="Q480">
        <f t="shared" si="76"/>
        <v>6</v>
      </c>
      <c r="R480" s="29">
        <f t="shared" ca="1" si="72"/>
        <v>873380</v>
      </c>
      <c r="S480" s="29"/>
      <c r="T480">
        <f t="shared" ca="1" si="73"/>
        <v>873380</v>
      </c>
    </row>
    <row r="481" spans="16:20" x14ac:dyDescent="0.3">
      <c r="P481">
        <f t="shared" si="75"/>
        <v>1979</v>
      </c>
      <c r="Q481">
        <f t="shared" si="76"/>
        <v>7</v>
      </c>
      <c r="R481" s="29">
        <f t="shared" ca="1" si="72"/>
        <v>388053</v>
      </c>
      <c r="S481" s="29"/>
      <c r="T481">
        <f t="shared" ca="1" si="73"/>
        <v>388053</v>
      </c>
    </row>
    <row r="482" spans="16:20" x14ac:dyDescent="0.3">
      <c r="P482">
        <f t="shared" si="75"/>
        <v>1979</v>
      </c>
      <c r="Q482">
        <f t="shared" si="76"/>
        <v>8</v>
      </c>
      <c r="R482" s="29">
        <f t="shared" ca="1" si="72"/>
        <v>1700</v>
      </c>
      <c r="S482" s="29"/>
      <c r="T482">
        <f t="shared" ca="1" si="73"/>
        <v>1700</v>
      </c>
    </row>
    <row r="483" spans="16:20" x14ac:dyDescent="0.3">
      <c r="P483">
        <f t="shared" si="75"/>
        <v>1979</v>
      </c>
      <c r="Q483">
        <f t="shared" si="76"/>
        <v>9</v>
      </c>
      <c r="R483" s="29">
        <f t="shared" ca="1" si="72"/>
        <v>475161</v>
      </c>
      <c r="S483" s="29"/>
      <c r="T483">
        <f t="shared" ca="1" si="73"/>
        <v>475161</v>
      </c>
    </row>
    <row r="484" spans="16:20" x14ac:dyDescent="0.3">
      <c r="P484">
        <f t="shared" si="75"/>
        <v>1979</v>
      </c>
      <c r="Q484">
        <f t="shared" si="76"/>
        <v>10</v>
      </c>
      <c r="R484" s="29">
        <f t="shared" ca="1" si="72"/>
        <v>878</v>
      </c>
      <c r="S484" s="29"/>
      <c r="T484">
        <f t="shared" ca="1" si="73"/>
        <v>878</v>
      </c>
    </row>
    <row r="485" spans="16:20" x14ac:dyDescent="0.3">
      <c r="P485">
        <f t="shared" si="75"/>
        <v>1979</v>
      </c>
      <c r="Q485">
        <f t="shared" si="76"/>
        <v>11</v>
      </c>
      <c r="R485" s="29">
        <f t="shared" ca="1" si="72"/>
        <v>14254</v>
      </c>
      <c r="S485" s="29"/>
      <c r="T485">
        <f t="shared" ca="1" si="73"/>
        <v>14254</v>
      </c>
    </row>
    <row r="486" spans="16:20" x14ac:dyDescent="0.3">
      <c r="P486">
        <f t="shared" si="75"/>
        <v>1979</v>
      </c>
      <c r="Q486">
        <f t="shared" si="76"/>
        <v>12</v>
      </c>
      <c r="R486" s="29">
        <f t="shared" ca="1" si="72"/>
        <v>201301</v>
      </c>
      <c r="S486" s="29"/>
      <c r="T486">
        <f t="shared" ca="1" si="73"/>
        <v>201301</v>
      </c>
    </row>
    <row r="487" spans="16:20" x14ac:dyDescent="0.3">
      <c r="P487">
        <f>P486+1</f>
        <v>1980</v>
      </c>
      <c r="Q487">
        <v>1</v>
      </c>
      <c r="R487" s="29">
        <f t="shared" ca="1" si="72"/>
        <v>324933</v>
      </c>
      <c r="S487" s="29"/>
      <c r="T487">
        <f t="shared" ca="1" si="73"/>
        <v>324933</v>
      </c>
    </row>
    <row r="488" spans="16:20" x14ac:dyDescent="0.3">
      <c r="P488">
        <f>P487</f>
        <v>1980</v>
      </c>
      <c r="Q488">
        <v>2</v>
      </c>
      <c r="R488" s="29">
        <f t="shared" ca="1" si="72"/>
        <v>453409</v>
      </c>
      <c r="S488" s="29"/>
      <c r="T488">
        <f t="shared" ca="1" si="73"/>
        <v>453409</v>
      </c>
    </row>
    <row r="489" spans="16:20" x14ac:dyDescent="0.3">
      <c r="P489">
        <f t="shared" ref="P489:P498" si="77">P488</f>
        <v>1980</v>
      </c>
      <c r="Q489">
        <v>3</v>
      </c>
      <c r="R489" s="29">
        <f t="shared" ca="1" si="72"/>
        <v>321699</v>
      </c>
      <c r="S489" s="29"/>
      <c r="T489">
        <f t="shared" ca="1" si="73"/>
        <v>321699</v>
      </c>
    </row>
    <row r="490" spans="16:20" x14ac:dyDescent="0.3">
      <c r="P490">
        <f t="shared" si="77"/>
        <v>1980</v>
      </c>
      <c r="Q490">
        <v>4</v>
      </c>
      <c r="R490" s="29">
        <f t="shared" ca="1" si="72"/>
        <v>334224</v>
      </c>
      <c r="S490" s="29"/>
      <c r="T490">
        <f t="shared" ca="1" si="73"/>
        <v>334224</v>
      </c>
    </row>
    <row r="491" spans="16:20" x14ac:dyDescent="0.3">
      <c r="P491">
        <f t="shared" si="77"/>
        <v>1980</v>
      </c>
      <c r="Q491">
        <v>5</v>
      </c>
      <c r="R491" s="29">
        <f t="shared" ca="1" si="72"/>
        <v>868115</v>
      </c>
      <c r="S491" s="29"/>
      <c r="T491">
        <f t="shared" ca="1" si="73"/>
        <v>868115</v>
      </c>
    </row>
    <row r="492" spans="16:20" x14ac:dyDescent="0.3">
      <c r="P492">
        <f t="shared" si="77"/>
        <v>1980</v>
      </c>
      <c r="Q492">
        <v>6</v>
      </c>
      <c r="R492" s="29">
        <f t="shared" ca="1" si="72"/>
        <v>986</v>
      </c>
      <c r="S492" s="29"/>
      <c r="T492">
        <f t="shared" ca="1" si="73"/>
        <v>986</v>
      </c>
    </row>
    <row r="493" spans="16:20" x14ac:dyDescent="0.3">
      <c r="P493">
        <f t="shared" si="77"/>
        <v>1980</v>
      </c>
      <c r="Q493">
        <v>7</v>
      </c>
      <c r="R493" s="29">
        <f t="shared" ca="1" si="72"/>
        <v>910</v>
      </c>
      <c r="S493" s="29"/>
      <c r="T493">
        <f t="shared" ca="1" si="73"/>
        <v>910</v>
      </c>
    </row>
    <row r="494" spans="16:20" x14ac:dyDescent="0.3">
      <c r="P494">
        <f t="shared" si="77"/>
        <v>1980</v>
      </c>
      <c r="Q494">
        <v>8</v>
      </c>
      <c r="R494" s="29">
        <f t="shared" ca="1" si="72"/>
        <v>589</v>
      </c>
      <c r="S494" s="29"/>
      <c r="T494">
        <f t="shared" ca="1" si="73"/>
        <v>589</v>
      </c>
    </row>
    <row r="495" spans="16:20" x14ac:dyDescent="0.3">
      <c r="P495">
        <f t="shared" si="77"/>
        <v>1980</v>
      </c>
      <c r="Q495">
        <v>9</v>
      </c>
      <c r="R495" s="29">
        <f t="shared" ca="1" si="72"/>
        <v>1079</v>
      </c>
      <c r="S495" s="29"/>
      <c r="T495">
        <f t="shared" ca="1" si="73"/>
        <v>1079</v>
      </c>
    </row>
    <row r="496" spans="16:20" x14ac:dyDescent="0.3">
      <c r="P496">
        <f t="shared" si="77"/>
        <v>1980</v>
      </c>
      <c r="Q496">
        <v>10</v>
      </c>
      <c r="R496" s="29">
        <f t="shared" ca="1" si="72"/>
        <v>7247</v>
      </c>
      <c r="S496" s="29"/>
      <c r="T496">
        <f t="shared" ca="1" si="73"/>
        <v>7247</v>
      </c>
    </row>
    <row r="497" spans="16:20" x14ac:dyDescent="0.3">
      <c r="P497">
        <f t="shared" si="77"/>
        <v>1980</v>
      </c>
      <c r="Q497">
        <v>11</v>
      </c>
      <c r="R497" s="29">
        <f t="shared" ca="1" si="72"/>
        <v>455</v>
      </c>
      <c r="S497" s="29"/>
      <c r="T497">
        <f t="shared" ca="1" si="73"/>
        <v>455</v>
      </c>
    </row>
    <row r="498" spans="16:20" x14ac:dyDescent="0.3">
      <c r="P498">
        <f t="shared" si="77"/>
        <v>1980</v>
      </c>
      <c r="Q498">
        <v>12</v>
      </c>
      <c r="R498" s="29">
        <f t="shared" ca="1" si="72"/>
        <v>3366</v>
      </c>
      <c r="S498" s="29"/>
      <c r="T498">
        <f t="shared" ca="1" si="73"/>
        <v>3366</v>
      </c>
    </row>
    <row r="499" spans="16:20" x14ac:dyDescent="0.3">
      <c r="P499">
        <f>P498+1</f>
        <v>1981</v>
      </c>
      <c r="Q499">
        <f>Q487</f>
        <v>1</v>
      </c>
      <c r="R499" s="29">
        <f t="shared" ca="1" si="72"/>
        <v>330</v>
      </c>
      <c r="S499" s="29"/>
      <c r="T499">
        <f t="shared" ca="1" si="73"/>
        <v>330</v>
      </c>
    </row>
    <row r="500" spans="16:20" x14ac:dyDescent="0.3">
      <c r="P500">
        <f>P499</f>
        <v>1981</v>
      </c>
      <c r="Q500">
        <f>Q488</f>
        <v>2</v>
      </c>
      <c r="R500" s="29">
        <f t="shared" ca="1" si="72"/>
        <v>966</v>
      </c>
      <c r="S500" s="29"/>
      <c r="T500">
        <f t="shared" ca="1" si="73"/>
        <v>966</v>
      </c>
    </row>
    <row r="501" spans="16:20" x14ac:dyDescent="0.3">
      <c r="P501">
        <f t="shared" ref="P501:P510" si="78">P500</f>
        <v>1981</v>
      </c>
      <c r="Q501">
        <f t="shared" ref="Q501:Q510" si="79">Q489</f>
        <v>3</v>
      </c>
      <c r="R501" s="29">
        <f t="shared" ca="1" si="72"/>
        <v>573</v>
      </c>
      <c r="S501" s="29"/>
      <c r="T501">
        <f t="shared" ca="1" si="73"/>
        <v>573</v>
      </c>
    </row>
    <row r="502" spans="16:20" x14ac:dyDescent="0.3">
      <c r="P502">
        <f t="shared" si="78"/>
        <v>1981</v>
      </c>
      <c r="Q502">
        <f t="shared" si="79"/>
        <v>4</v>
      </c>
      <c r="R502" s="29">
        <f t="shared" ca="1" si="72"/>
        <v>2548</v>
      </c>
      <c r="S502" s="29"/>
      <c r="T502">
        <f t="shared" ca="1" si="73"/>
        <v>2548</v>
      </c>
    </row>
    <row r="503" spans="16:20" x14ac:dyDescent="0.3">
      <c r="P503">
        <f t="shared" si="78"/>
        <v>1981</v>
      </c>
      <c r="Q503">
        <f t="shared" si="79"/>
        <v>5</v>
      </c>
      <c r="R503" s="29">
        <f t="shared" ca="1" si="72"/>
        <v>23416</v>
      </c>
      <c r="S503" s="29"/>
      <c r="T503">
        <f t="shared" ca="1" si="73"/>
        <v>23416</v>
      </c>
    </row>
    <row r="504" spans="16:20" x14ac:dyDescent="0.3">
      <c r="P504">
        <f t="shared" si="78"/>
        <v>1981</v>
      </c>
      <c r="Q504">
        <f t="shared" si="79"/>
        <v>6</v>
      </c>
      <c r="R504" s="29">
        <f t="shared" ca="1" si="72"/>
        <v>1291001</v>
      </c>
      <c r="S504" s="29"/>
      <c r="T504">
        <f t="shared" ca="1" si="73"/>
        <v>1291001</v>
      </c>
    </row>
    <row r="505" spans="16:20" x14ac:dyDescent="0.3">
      <c r="P505">
        <f t="shared" si="78"/>
        <v>1981</v>
      </c>
      <c r="Q505">
        <f t="shared" si="79"/>
        <v>7</v>
      </c>
      <c r="R505" s="29">
        <f t="shared" ca="1" si="72"/>
        <v>220601</v>
      </c>
      <c r="S505" s="29"/>
      <c r="T505">
        <f t="shared" ca="1" si="73"/>
        <v>220601</v>
      </c>
    </row>
    <row r="506" spans="16:20" x14ac:dyDescent="0.3">
      <c r="P506">
        <f t="shared" si="78"/>
        <v>1981</v>
      </c>
      <c r="Q506">
        <f t="shared" si="79"/>
        <v>8</v>
      </c>
      <c r="R506" s="29">
        <f t="shared" ca="1" si="72"/>
        <v>1252</v>
      </c>
      <c r="S506" s="29"/>
      <c r="T506">
        <f t="shared" ca="1" si="73"/>
        <v>1252</v>
      </c>
    </row>
    <row r="507" spans="16:20" x14ac:dyDescent="0.3">
      <c r="P507">
        <f t="shared" si="78"/>
        <v>1981</v>
      </c>
      <c r="Q507">
        <f t="shared" si="79"/>
        <v>9</v>
      </c>
      <c r="R507" s="29">
        <f t="shared" ca="1" si="72"/>
        <v>2071</v>
      </c>
      <c r="S507" s="29"/>
      <c r="T507">
        <f t="shared" ca="1" si="73"/>
        <v>2071</v>
      </c>
    </row>
    <row r="508" spans="16:20" x14ac:dyDescent="0.3">
      <c r="P508">
        <f t="shared" si="78"/>
        <v>1981</v>
      </c>
      <c r="Q508">
        <f t="shared" si="79"/>
        <v>10</v>
      </c>
      <c r="R508" s="29">
        <f t="shared" ca="1" si="72"/>
        <v>311649</v>
      </c>
      <c r="S508" s="29"/>
      <c r="T508">
        <f t="shared" ca="1" si="73"/>
        <v>311649</v>
      </c>
    </row>
    <row r="509" spans="16:20" x14ac:dyDescent="0.3">
      <c r="P509">
        <f t="shared" si="78"/>
        <v>1981</v>
      </c>
      <c r="Q509">
        <f t="shared" si="79"/>
        <v>11</v>
      </c>
      <c r="R509" s="29">
        <f t="shared" ca="1" si="72"/>
        <v>680578</v>
      </c>
      <c r="S509" s="29"/>
      <c r="T509">
        <f t="shared" ca="1" si="73"/>
        <v>680578</v>
      </c>
    </row>
    <row r="510" spans="16:20" x14ac:dyDescent="0.3">
      <c r="P510">
        <f t="shared" si="78"/>
        <v>1981</v>
      </c>
      <c r="Q510">
        <f t="shared" si="79"/>
        <v>12</v>
      </c>
      <c r="R510" s="29">
        <f t="shared" ca="1" si="72"/>
        <v>61017</v>
      </c>
      <c r="S510" s="29"/>
      <c r="T510">
        <f t="shared" ca="1" si="73"/>
        <v>61017</v>
      </c>
    </row>
    <row r="511" spans="16:20" x14ac:dyDescent="0.3">
      <c r="P511">
        <f>P510+1</f>
        <v>1982</v>
      </c>
      <c r="Q511">
        <v>1</v>
      </c>
      <c r="R511" s="29">
        <f t="shared" ca="1" si="72"/>
        <v>57804</v>
      </c>
      <c r="S511" s="29"/>
      <c r="T511">
        <f t="shared" ca="1" si="73"/>
        <v>57804</v>
      </c>
    </row>
    <row r="512" spans="16:20" x14ac:dyDescent="0.3">
      <c r="P512">
        <f>P511</f>
        <v>1982</v>
      </c>
      <c r="Q512">
        <v>2</v>
      </c>
      <c r="R512" s="29">
        <f t="shared" ca="1" si="72"/>
        <v>112490</v>
      </c>
      <c r="S512" s="29"/>
      <c r="T512">
        <f t="shared" ca="1" si="73"/>
        <v>112490</v>
      </c>
    </row>
    <row r="513" spans="16:20" x14ac:dyDescent="0.3">
      <c r="P513">
        <f t="shared" ref="P513:P522" si="80">P512</f>
        <v>1982</v>
      </c>
      <c r="Q513">
        <v>3</v>
      </c>
      <c r="R513" s="29">
        <f t="shared" ca="1" si="72"/>
        <v>192331</v>
      </c>
      <c r="S513" s="29"/>
      <c r="T513">
        <f t="shared" ca="1" si="73"/>
        <v>192331</v>
      </c>
    </row>
    <row r="514" spans="16:20" x14ac:dyDescent="0.3">
      <c r="P514">
        <f t="shared" si="80"/>
        <v>1982</v>
      </c>
      <c r="Q514">
        <v>4</v>
      </c>
      <c r="R514" s="29">
        <f t="shared" ca="1" si="72"/>
        <v>329657</v>
      </c>
      <c r="S514" s="29"/>
      <c r="T514">
        <f t="shared" ca="1" si="73"/>
        <v>329657</v>
      </c>
    </row>
    <row r="515" spans="16:20" x14ac:dyDescent="0.3">
      <c r="P515">
        <f t="shared" si="80"/>
        <v>1982</v>
      </c>
      <c r="Q515">
        <v>5</v>
      </c>
      <c r="R515" s="29">
        <f t="shared" ca="1" si="72"/>
        <v>1674249</v>
      </c>
      <c r="S515" s="29"/>
      <c r="T515">
        <f t="shared" ca="1" si="73"/>
        <v>1674249</v>
      </c>
    </row>
    <row r="516" spans="16:20" x14ac:dyDescent="0.3">
      <c r="P516">
        <f t="shared" si="80"/>
        <v>1982</v>
      </c>
      <c r="Q516">
        <v>6</v>
      </c>
      <c r="R516" s="29">
        <f t="shared" ca="1" si="72"/>
        <v>792319</v>
      </c>
      <c r="S516" s="29"/>
      <c r="T516">
        <f t="shared" ca="1" si="73"/>
        <v>792319</v>
      </c>
    </row>
    <row r="517" spans="16:20" x14ac:dyDescent="0.3">
      <c r="P517">
        <f t="shared" si="80"/>
        <v>1982</v>
      </c>
      <c r="Q517">
        <v>7</v>
      </c>
      <c r="R517" s="29">
        <f t="shared" ca="1" si="72"/>
        <v>153430</v>
      </c>
      <c r="S517" s="29"/>
      <c r="T517">
        <f t="shared" ca="1" si="73"/>
        <v>153430</v>
      </c>
    </row>
    <row r="518" spans="16:20" x14ac:dyDescent="0.3">
      <c r="P518">
        <f t="shared" si="80"/>
        <v>1982</v>
      </c>
      <c r="Q518">
        <v>8</v>
      </c>
      <c r="R518" s="29">
        <f t="shared" ca="1" si="72"/>
        <v>856</v>
      </c>
      <c r="S518" s="29"/>
      <c r="T518">
        <f t="shared" ca="1" si="73"/>
        <v>856</v>
      </c>
    </row>
    <row r="519" spans="16:20" x14ac:dyDescent="0.3">
      <c r="P519">
        <f t="shared" si="80"/>
        <v>1982</v>
      </c>
      <c r="Q519">
        <v>9</v>
      </c>
      <c r="R519" s="29">
        <f t="shared" ref="R519:R582" ca="1" si="81">OFFSET(Matrix,TRUNC((ROW()-ROW($R$7))/COLUMNS(Matrix)),MOD(ROW()-ROW($R$7),COLUMNS(Matrix)),1,1)</f>
        <v>351</v>
      </c>
      <c r="S519" s="29"/>
      <c r="T519">
        <f t="shared" ca="1" si="73"/>
        <v>351</v>
      </c>
    </row>
    <row r="520" spans="16:20" x14ac:dyDescent="0.3">
      <c r="P520">
        <f t="shared" si="80"/>
        <v>1982</v>
      </c>
      <c r="Q520">
        <v>10</v>
      </c>
      <c r="R520" s="29">
        <f t="shared" ca="1" si="81"/>
        <v>680</v>
      </c>
      <c r="S520" s="29"/>
      <c r="T520">
        <f t="shared" ref="T520:T583" ca="1" si="82">R520</f>
        <v>680</v>
      </c>
    </row>
    <row r="521" spans="16:20" x14ac:dyDescent="0.3">
      <c r="P521">
        <f t="shared" si="80"/>
        <v>1982</v>
      </c>
      <c r="Q521">
        <v>11</v>
      </c>
      <c r="R521" s="29">
        <f t="shared" ca="1" si="81"/>
        <v>78255</v>
      </c>
      <c r="S521" s="29"/>
      <c r="T521">
        <f t="shared" ca="1" si="82"/>
        <v>78255</v>
      </c>
    </row>
    <row r="522" spans="16:20" x14ac:dyDescent="0.3">
      <c r="P522">
        <f t="shared" si="80"/>
        <v>1982</v>
      </c>
      <c r="Q522">
        <v>12</v>
      </c>
      <c r="R522" s="29">
        <f t="shared" ca="1" si="81"/>
        <v>432220</v>
      </c>
      <c r="S522" s="29"/>
      <c r="T522">
        <f t="shared" ca="1" si="82"/>
        <v>432220</v>
      </c>
    </row>
    <row r="523" spans="16:20" x14ac:dyDescent="0.3">
      <c r="P523">
        <f>P522+1</f>
        <v>1983</v>
      </c>
      <c r="Q523">
        <f>Q511</f>
        <v>1</v>
      </c>
      <c r="R523" s="29">
        <f t="shared" ca="1" si="81"/>
        <v>162938</v>
      </c>
      <c r="S523" s="29"/>
      <c r="T523">
        <f t="shared" ca="1" si="82"/>
        <v>162938</v>
      </c>
    </row>
    <row r="524" spans="16:20" x14ac:dyDescent="0.3">
      <c r="P524">
        <f>P523</f>
        <v>1983</v>
      </c>
      <c r="Q524">
        <f>Q512</f>
        <v>2</v>
      </c>
      <c r="R524" s="29">
        <f t="shared" ca="1" si="81"/>
        <v>563145</v>
      </c>
      <c r="S524" s="29"/>
      <c r="T524">
        <f t="shared" ca="1" si="82"/>
        <v>563145</v>
      </c>
    </row>
    <row r="525" spans="16:20" x14ac:dyDescent="0.3">
      <c r="P525">
        <f t="shared" ref="P525:P534" si="83">P524</f>
        <v>1983</v>
      </c>
      <c r="Q525">
        <f t="shared" ref="Q525:Q534" si="84">Q513</f>
        <v>3</v>
      </c>
      <c r="R525" s="29">
        <f t="shared" ca="1" si="81"/>
        <v>734153</v>
      </c>
      <c r="S525" s="29"/>
      <c r="T525">
        <f t="shared" ca="1" si="82"/>
        <v>734153</v>
      </c>
    </row>
    <row r="526" spans="16:20" x14ac:dyDescent="0.3">
      <c r="P526">
        <f t="shared" si="83"/>
        <v>1983</v>
      </c>
      <c r="Q526">
        <f t="shared" si="84"/>
        <v>4</v>
      </c>
      <c r="R526" s="29">
        <f t="shared" ca="1" si="81"/>
        <v>42849</v>
      </c>
      <c r="S526" s="29"/>
      <c r="T526">
        <f t="shared" ca="1" si="82"/>
        <v>42849</v>
      </c>
    </row>
    <row r="527" spans="16:20" x14ac:dyDescent="0.3">
      <c r="P527">
        <f t="shared" si="83"/>
        <v>1983</v>
      </c>
      <c r="Q527">
        <f t="shared" si="84"/>
        <v>5</v>
      </c>
      <c r="R527" s="29">
        <f t="shared" ca="1" si="81"/>
        <v>798869</v>
      </c>
      <c r="S527" s="29"/>
      <c r="T527">
        <f t="shared" ca="1" si="82"/>
        <v>798869</v>
      </c>
    </row>
    <row r="528" spans="16:20" x14ac:dyDescent="0.3">
      <c r="P528">
        <f t="shared" si="83"/>
        <v>1983</v>
      </c>
      <c r="Q528">
        <f t="shared" si="84"/>
        <v>6</v>
      </c>
      <c r="R528" s="29">
        <f t="shared" ca="1" si="81"/>
        <v>63211</v>
      </c>
      <c r="S528" s="29"/>
      <c r="T528">
        <f t="shared" ca="1" si="82"/>
        <v>63211</v>
      </c>
    </row>
    <row r="529" spans="16:20" x14ac:dyDescent="0.3">
      <c r="P529">
        <f t="shared" si="83"/>
        <v>1983</v>
      </c>
      <c r="Q529">
        <f t="shared" si="84"/>
        <v>7</v>
      </c>
      <c r="R529" s="29">
        <f t="shared" ca="1" si="81"/>
        <v>41177</v>
      </c>
      <c r="S529" s="29"/>
      <c r="T529">
        <f t="shared" ca="1" si="82"/>
        <v>41177</v>
      </c>
    </row>
    <row r="530" spans="16:20" x14ac:dyDescent="0.3">
      <c r="P530">
        <f t="shared" si="83"/>
        <v>1983</v>
      </c>
      <c r="Q530">
        <f t="shared" si="84"/>
        <v>8</v>
      </c>
      <c r="R530" s="29">
        <f t="shared" ca="1" si="81"/>
        <v>209601</v>
      </c>
      <c r="S530" s="29"/>
      <c r="T530">
        <f t="shared" ca="1" si="82"/>
        <v>209601</v>
      </c>
    </row>
    <row r="531" spans="16:20" x14ac:dyDescent="0.3">
      <c r="P531">
        <f t="shared" si="83"/>
        <v>1983</v>
      </c>
      <c r="Q531">
        <f t="shared" si="84"/>
        <v>9</v>
      </c>
      <c r="R531" s="29">
        <f t="shared" ca="1" si="81"/>
        <v>37965</v>
      </c>
      <c r="S531" s="29"/>
      <c r="T531">
        <f t="shared" ca="1" si="82"/>
        <v>37965</v>
      </c>
    </row>
    <row r="532" spans="16:20" x14ac:dyDescent="0.3">
      <c r="P532">
        <f t="shared" si="83"/>
        <v>1983</v>
      </c>
      <c r="Q532">
        <f t="shared" si="84"/>
        <v>10</v>
      </c>
      <c r="R532" s="29">
        <f t="shared" ca="1" si="81"/>
        <v>651</v>
      </c>
      <c r="S532" s="29"/>
      <c r="T532">
        <f t="shared" ca="1" si="82"/>
        <v>651</v>
      </c>
    </row>
    <row r="533" spans="16:20" x14ac:dyDescent="0.3">
      <c r="P533">
        <f t="shared" si="83"/>
        <v>1983</v>
      </c>
      <c r="Q533">
        <f t="shared" si="84"/>
        <v>11</v>
      </c>
      <c r="R533" s="29">
        <f t="shared" ca="1" si="81"/>
        <v>293</v>
      </c>
      <c r="S533" s="29"/>
      <c r="T533">
        <f t="shared" ca="1" si="82"/>
        <v>293</v>
      </c>
    </row>
    <row r="534" spans="16:20" x14ac:dyDescent="0.3">
      <c r="P534">
        <f t="shared" si="83"/>
        <v>1983</v>
      </c>
      <c r="Q534">
        <f t="shared" si="84"/>
        <v>12</v>
      </c>
      <c r="R534" s="29">
        <f t="shared" ca="1" si="81"/>
        <v>96825</v>
      </c>
      <c r="S534" s="29"/>
      <c r="T534">
        <f t="shared" ca="1" si="82"/>
        <v>96825</v>
      </c>
    </row>
    <row r="535" spans="16:20" x14ac:dyDescent="0.3">
      <c r="P535">
        <f>Monthly!A530</f>
        <v>1984</v>
      </c>
      <c r="Q535">
        <v>1</v>
      </c>
      <c r="R535" s="29">
        <f t="shared" ca="1" si="81"/>
        <v>100570</v>
      </c>
      <c r="S535" s="29"/>
      <c r="T535">
        <f t="shared" ca="1" si="82"/>
        <v>100570</v>
      </c>
    </row>
    <row r="536" spans="16:20" x14ac:dyDescent="0.3">
      <c r="P536">
        <f>P535</f>
        <v>1984</v>
      </c>
      <c r="Q536">
        <v>2</v>
      </c>
      <c r="R536" s="29">
        <f t="shared" ca="1" si="81"/>
        <v>169995</v>
      </c>
      <c r="S536" s="29"/>
      <c r="T536">
        <f t="shared" ca="1" si="82"/>
        <v>169995</v>
      </c>
    </row>
    <row r="537" spans="16:20" x14ac:dyDescent="0.3">
      <c r="P537">
        <f t="shared" ref="P537:P546" si="85">P536</f>
        <v>1984</v>
      </c>
      <c r="Q537">
        <v>3</v>
      </c>
      <c r="R537" s="29">
        <f t="shared" ca="1" si="81"/>
        <v>435780</v>
      </c>
      <c r="S537" s="29"/>
      <c r="T537">
        <f t="shared" ca="1" si="82"/>
        <v>435780</v>
      </c>
    </row>
    <row r="538" spans="16:20" x14ac:dyDescent="0.3">
      <c r="P538">
        <f t="shared" si="85"/>
        <v>1984</v>
      </c>
      <c r="Q538">
        <v>4</v>
      </c>
      <c r="R538" s="29">
        <f t="shared" ca="1" si="81"/>
        <v>59754</v>
      </c>
      <c r="S538" s="29"/>
      <c r="T538">
        <f t="shared" ca="1" si="82"/>
        <v>59754</v>
      </c>
    </row>
    <row r="539" spans="16:20" x14ac:dyDescent="0.3">
      <c r="P539">
        <f t="shared" si="85"/>
        <v>1984</v>
      </c>
      <c r="Q539">
        <v>5</v>
      </c>
      <c r="R539" s="29">
        <f t="shared" ca="1" si="81"/>
        <v>52685</v>
      </c>
      <c r="S539" s="29"/>
      <c r="T539">
        <f t="shared" ca="1" si="82"/>
        <v>52685</v>
      </c>
    </row>
    <row r="540" spans="16:20" x14ac:dyDescent="0.3">
      <c r="P540">
        <f t="shared" si="85"/>
        <v>1984</v>
      </c>
      <c r="Q540">
        <v>6</v>
      </c>
      <c r="R540" s="29">
        <f t="shared" ca="1" si="81"/>
        <v>1001</v>
      </c>
      <c r="S540" s="29"/>
      <c r="T540">
        <f t="shared" ca="1" si="82"/>
        <v>1001</v>
      </c>
    </row>
    <row r="541" spans="16:20" x14ac:dyDescent="0.3">
      <c r="P541">
        <f t="shared" si="85"/>
        <v>1984</v>
      </c>
      <c r="Q541">
        <v>7</v>
      </c>
      <c r="R541" s="29">
        <f t="shared" ca="1" si="81"/>
        <v>653</v>
      </c>
      <c r="S541" s="29"/>
      <c r="T541">
        <f t="shared" ca="1" si="82"/>
        <v>653</v>
      </c>
    </row>
    <row r="542" spans="16:20" x14ac:dyDescent="0.3">
      <c r="P542">
        <f t="shared" si="85"/>
        <v>1984</v>
      </c>
      <c r="Q542">
        <v>8</v>
      </c>
      <c r="R542" s="29">
        <f t="shared" ca="1" si="81"/>
        <v>949</v>
      </c>
      <c r="S542" s="29"/>
      <c r="T542">
        <f t="shared" ca="1" si="82"/>
        <v>949</v>
      </c>
    </row>
    <row r="543" spans="16:20" x14ac:dyDescent="0.3">
      <c r="P543">
        <f t="shared" si="85"/>
        <v>1984</v>
      </c>
      <c r="Q543">
        <v>9</v>
      </c>
      <c r="R543" s="29">
        <f t="shared" ca="1" si="81"/>
        <v>416</v>
      </c>
      <c r="S543" s="29"/>
      <c r="T543">
        <f t="shared" ca="1" si="82"/>
        <v>416</v>
      </c>
    </row>
    <row r="544" spans="16:20" x14ac:dyDescent="0.3">
      <c r="P544">
        <f t="shared" si="85"/>
        <v>1984</v>
      </c>
      <c r="Q544">
        <v>10</v>
      </c>
      <c r="R544" s="29">
        <f t="shared" ca="1" si="81"/>
        <v>296224</v>
      </c>
      <c r="S544" s="29"/>
      <c r="T544">
        <f t="shared" ca="1" si="82"/>
        <v>296224</v>
      </c>
    </row>
    <row r="545" spans="16:20" x14ac:dyDescent="0.3">
      <c r="P545">
        <f t="shared" si="85"/>
        <v>1984</v>
      </c>
      <c r="Q545">
        <v>11</v>
      </c>
      <c r="R545" s="29">
        <f t="shared" ca="1" si="81"/>
        <v>263439</v>
      </c>
      <c r="S545" s="29"/>
      <c r="T545">
        <f t="shared" ca="1" si="82"/>
        <v>263439</v>
      </c>
    </row>
    <row r="546" spans="16:20" x14ac:dyDescent="0.3">
      <c r="P546">
        <f t="shared" si="85"/>
        <v>1984</v>
      </c>
      <c r="Q546">
        <v>12</v>
      </c>
      <c r="R546" s="29">
        <f t="shared" ca="1" si="81"/>
        <v>370337</v>
      </c>
      <c r="S546" s="29"/>
      <c r="T546">
        <f t="shared" ca="1" si="82"/>
        <v>370337</v>
      </c>
    </row>
    <row r="547" spans="16:20" x14ac:dyDescent="0.3">
      <c r="P547">
        <f>P546+1</f>
        <v>1985</v>
      </c>
      <c r="Q547">
        <f>Q535</f>
        <v>1</v>
      </c>
      <c r="R547" s="29">
        <f t="shared" ca="1" si="81"/>
        <v>421297</v>
      </c>
      <c r="S547" s="29"/>
      <c r="T547">
        <f t="shared" ca="1" si="82"/>
        <v>421297</v>
      </c>
    </row>
    <row r="548" spans="16:20" x14ac:dyDescent="0.3">
      <c r="P548">
        <f>P547</f>
        <v>1985</v>
      </c>
      <c r="Q548">
        <f>Q536</f>
        <v>2</v>
      </c>
      <c r="R548" s="29">
        <f t="shared" ca="1" si="81"/>
        <v>526941</v>
      </c>
      <c r="S548" s="29"/>
      <c r="T548">
        <f t="shared" ca="1" si="82"/>
        <v>526941</v>
      </c>
    </row>
    <row r="549" spans="16:20" x14ac:dyDescent="0.3">
      <c r="P549">
        <f t="shared" ref="P549:P558" si="86">P548</f>
        <v>1985</v>
      </c>
      <c r="Q549">
        <f t="shared" ref="Q549:Q558" si="87">Q537</f>
        <v>3</v>
      </c>
      <c r="R549" s="29">
        <f t="shared" ca="1" si="81"/>
        <v>774433</v>
      </c>
      <c r="S549" s="29"/>
      <c r="T549">
        <f t="shared" ca="1" si="82"/>
        <v>774433</v>
      </c>
    </row>
    <row r="550" spans="16:20" x14ac:dyDescent="0.3">
      <c r="P550">
        <f t="shared" si="86"/>
        <v>1985</v>
      </c>
      <c r="Q550">
        <f t="shared" si="87"/>
        <v>4</v>
      </c>
      <c r="R550" s="29">
        <f t="shared" ca="1" si="81"/>
        <v>184332</v>
      </c>
      <c r="S550" s="29"/>
      <c r="T550">
        <f t="shared" ca="1" si="82"/>
        <v>184332</v>
      </c>
    </row>
    <row r="551" spans="16:20" x14ac:dyDescent="0.3">
      <c r="P551">
        <f t="shared" si="86"/>
        <v>1985</v>
      </c>
      <c r="Q551">
        <f t="shared" si="87"/>
        <v>5</v>
      </c>
      <c r="R551" s="29">
        <f t="shared" ca="1" si="81"/>
        <v>364633</v>
      </c>
      <c r="S551" s="29"/>
      <c r="T551">
        <f t="shared" ca="1" si="82"/>
        <v>364633</v>
      </c>
    </row>
    <row r="552" spans="16:20" x14ac:dyDescent="0.3">
      <c r="P552">
        <f t="shared" si="86"/>
        <v>1985</v>
      </c>
      <c r="Q552">
        <f t="shared" si="87"/>
        <v>6</v>
      </c>
      <c r="R552" s="29">
        <f t="shared" ca="1" si="81"/>
        <v>1852</v>
      </c>
      <c r="S552" s="29"/>
      <c r="T552">
        <f t="shared" ca="1" si="82"/>
        <v>1852</v>
      </c>
    </row>
    <row r="553" spans="16:20" x14ac:dyDescent="0.3">
      <c r="P553">
        <f t="shared" si="86"/>
        <v>1985</v>
      </c>
      <c r="Q553">
        <f t="shared" si="87"/>
        <v>7</v>
      </c>
      <c r="R553" s="29">
        <f t="shared" ca="1" si="81"/>
        <v>1286</v>
      </c>
      <c r="S553" s="29"/>
      <c r="T553">
        <f t="shared" ca="1" si="82"/>
        <v>1286</v>
      </c>
    </row>
    <row r="554" spans="16:20" x14ac:dyDescent="0.3">
      <c r="P554">
        <f t="shared" si="86"/>
        <v>1985</v>
      </c>
      <c r="Q554">
        <f t="shared" si="87"/>
        <v>8</v>
      </c>
      <c r="R554" s="29">
        <f t="shared" ca="1" si="81"/>
        <v>1735</v>
      </c>
      <c r="S554" s="29"/>
      <c r="T554">
        <f t="shared" ca="1" si="82"/>
        <v>1735</v>
      </c>
    </row>
    <row r="555" spans="16:20" x14ac:dyDescent="0.3">
      <c r="P555">
        <f t="shared" si="86"/>
        <v>1985</v>
      </c>
      <c r="Q555">
        <f t="shared" si="87"/>
        <v>9</v>
      </c>
      <c r="R555" s="29">
        <f t="shared" ca="1" si="81"/>
        <v>1260</v>
      </c>
      <c r="S555" s="29"/>
      <c r="T555">
        <f t="shared" ca="1" si="82"/>
        <v>1260</v>
      </c>
    </row>
    <row r="556" spans="16:20" x14ac:dyDescent="0.3">
      <c r="P556">
        <f t="shared" si="86"/>
        <v>1985</v>
      </c>
      <c r="Q556">
        <f t="shared" si="87"/>
        <v>10</v>
      </c>
      <c r="R556" s="29">
        <f t="shared" ca="1" si="81"/>
        <v>35324</v>
      </c>
      <c r="S556" s="29"/>
      <c r="T556">
        <f t="shared" ca="1" si="82"/>
        <v>35324</v>
      </c>
    </row>
    <row r="557" spans="16:20" x14ac:dyDescent="0.3">
      <c r="P557">
        <f t="shared" si="86"/>
        <v>1985</v>
      </c>
      <c r="Q557">
        <f t="shared" si="87"/>
        <v>11</v>
      </c>
      <c r="R557" s="29">
        <f t="shared" ca="1" si="81"/>
        <v>416489</v>
      </c>
      <c r="S557" s="29"/>
      <c r="T557">
        <f t="shared" ca="1" si="82"/>
        <v>416489</v>
      </c>
    </row>
    <row r="558" spans="16:20" x14ac:dyDescent="0.3">
      <c r="P558">
        <f t="shared" si="86"/>
        <v>1985</v>
      </c>
      <c r="Q558">
        <f t="shared" si="87"/>
        <v>12</v>
      </c>
      <c r="R558" s="29">
        <f t="shared" ca="1" si="81"/>
        <v>1070285</v>
      </c>
      <c r="S558" s="29"/>
      <c r="T558">
        <f t="shared" ca="1" si="82"/>
        <v>1070285</v>
      </c>
    </row>
    <row r="559" spans="16:20" x14ac:dyDescent="0.3">
      <c r="P559">
        <f>P558+1</f>
        <v>1986</v>
      </c>
      <c r="Q559">
        <v>1</v>
      </c>
      <c r="R559" s="29">
        <f t="shared" ca="1" si="81"/>
        <v>14407</v>
      </c>
      <c r="S559" s="29"/>
      <c r="T559">
        <f t="shared" ca="1" si="82"/>
        <v>14407</v>
      </c>
    </row>
    <row r="560" spans="16:20" x14ac:dyDescent="0.3">
      <c r="P560">
        <f>P559</f>
        <v>1986</v>
      </c>
      <c r="Q560">
        <v>2</v>
      </c>
      <c r="R560" s="29">
        <f t="shared" ca="1" si="81"/>
        <v>705155</v>
      </c>
      <c r="S560" s="29"/>
      <c r="T560">
        <f t="shared" ca="1" si="82"/>
        <v>705155</v>
      </c>
    </row>
    <row r="561" spans="16:20" x14ac:dyDescent="0.3">
      <c r="P561">
        <f t="shared" ref="P561:P570" si="88">P560</f>
        <v>1986</v>
      </c>
      <c r="Q561">
        <v>3</v>
      </c>
      <c r="R561" s="29">
        <f t="shared" ca="1" si="81"/>
        <v>43485</v>
      </c>
      <c r="S561" s="29"/>
      <c r="T561">
        <f t="shared" ca="1" si="82"/>
        <v>43485</v>
      </c>
    </row>
    <row r="562" spans="16:20" x14ac:dyDescent="0.3">
      <c r="P562">
        <f t="shared" si="88"/>
        <v>1986</v>
      </c>
      <c r="Q562">
        <v>4</v>
      </c>
      <c r="R562" s="29">
        <f t="shared" ca="1" si="81"/>
        <v>213633</v>
      </c>
      <c r="S562" s="29"/>
      <c r="T562">
        <f t="shared" ca="1" si="82"/>
        <v>213633</v>
      </c>
    </row>
    <row r="563" spans="16:20" x14ac:dyDescent="0.3">
      <c r="P563">
        <f t="shared" si="88"/>
        <v>1986</v>
      </c>
      <c r="Q563">
        <v>5</v>
      </c>
      <c r="R563" s="29">
        <f t="shared" ca="1" si="81"/>
        <v>796182</v>
      </c>
      <c r="S563" s="29"/>
      <c r="T563">
        <f t="shared" ca="1" si="82"/>
        <v>796182</v>
      </c>
    </row>
    <row r="564" spans="16:20" x14ac:dyDescent="0.3">
      <c r="P564">
        <f t="shared" si="88"/>
        <v>1986</v>
      </c>
      <c r="Q564">
        <v>6</v>
      </c>
      <c r="R564" s="29">
        <f t="shared" ca="1" si="81"/>
        <v>1451342</v>
      </c>
      <c r="S564" s="29"/>
      <c r="T564">
        <f t="shared" ca="1" si="82"/>
        <v>1451342</v>
      </c>
    </row>
    <row r="565" spans="16:20" x14ac:dyDescent="0.3">
      <c r="P565">
        <f t="shared" si="88"/>
        <v>1986</v>
      </c>
      <c r="Q565">
        <v>7</v>
      </c>
      <c r="R565" s="29">
        <f t="shared" ca="1" si="81"/>
        <v>41716</v>
      </c>
      <c r="S565" s="29"/>
      <c r="T565">
        <f t="shared" ca="1" si="82"/>
        <v>41716</v>
      </c>
    </row>
    <row r="566" spans="16:20" x14ac:dyDescent="0.3">
      <c r="P566">
        <f t="shared" si="88"/>
        <v>1986</v>
      </c>
      <c r="Q566">
        <v>8</v>
      </c>
      <c r="R566" s="29">
        <f t="shared" ca="1" si="81"/>
        <v>786</v>
      </c>
      <c r="S566" s="29"/>
      <c r="T566">
        <f t="shared" ca="1" si="82"/>
        <v>786</v>
      </c>
    </row>
    <row r="567" spans="16:20" x14ac:dyDescent="0.3">
      <c r="P567">
        <f t="shared" si="88"/>
        <v>1986</v>
      </c>
      <c r="Q567">
        <v>9</v>
      </c>
      <c r="R567" s="29">
        <f t="shared" ca="1" si="81"/>
        <v>4548</v>
      </c>
      <c r="S567" s="29"/>
      <c r="T567">
        <f t="shared" ca="1" si="82"/>
        <v>4548</v>
      </c>
    </row>
    <row r="568" spans="16:20" x14ac:dyDescent="0.3">
      <c r="P568">
        <f t="shared" si="88"/>
        <v>1986</v>
      </c>
      <c r="Q568">
        <v>10</v>
      </c>
      <c r="R568" s="29">
        <f t="shared" ca="1" si="81"/>
        <v>21229</v>
      </c>
      <c r="S568" s="29"/>
      <c r="T568">
        <f t="shared" ca="1" si="82"/>
        <v>21229</v>
      </c>
    </row>
    <row r="569" spans="16:20" x14ac:dyDescent="0.3">
      <c r="P569">
        <f t="shared" si="88"/>
        <v>1986</v>
      </c>
      <c r="Q569">
        <v>11</v>
      </c>
      <c r="R569" s="29">
        <f t="shared" ca="1" si="81"/>
        <v>403565</v>
      </c>
      <c r="S569" s="29"/>
      <c r="T569">
        <f t="shared" ca="1" si="82"/>
        <v>403565</v>
      </c>
    </row>
    <row r="570" spans="16:20" x14ac:dyDescent="0.3">
      <c r="P570">
        <f t="shared" si="88"/>
        <v>1986</v>
      </c>
      <c r="Q570">
        <v>12</v>
      </c>
      <c r="R570" s="29">
        <f t="shared" ca="1" si="81"/>
        <v>1044029</v>
      </c>
      <c r="S570" s="29"/>
      <c r="T570">
        <f t="shared" ca="1" si="82"/>
        <v>1044029</v>
      </c>
    </row>
    <row r="571" spans="16:20" x14ac:dyDescent="0.3">
      <c r="P571">
        <f>P570+1</f>
        <v>1987</v>
      </c>
      <c r="Q571">
        <f>Q559</f>
        <v>1</v>
      </c>
      <c r="R571" s="29">
        <f t="shared" ca="1" si="81"/>
        <v>235147</v>
      </c>
      <c r="S571" s="29"/>
      <c r="T571">
        <f t="shared" ca="1" si="82"/>
        <v>235147</v>
      </c>
    </row>
    <row r="572" spans="16:20" x14ac:dyDescent="0.3">
      <c r="P572">
        <f>P571</f>
        <v>1987</v>
      </c>
      <c r="Q572">
        <f>Q560</f>
        <v>2</v>
      </c>
      <c r="R572" s="29">
        <f t="shared" ca="1" si="81"/>
        <v>477212</v>
      </c>
      <c r="S572" s="29"/>
      <c r="T572">
        <f t="shared" ca="1" si="82"/>
        <v>477212</v>
      </c>
    </row>
    <row r="573" spans="16:20" x14ac:dyDescent="0.3">
      <c r="P573">
        <f t="shared" ref="P573:P582" si="89">P572</f>
        <v>1987</v>
      </c>
      <c r="Q573">
        <f t="shared" ref="Q573:Q582" si="90">Q561</f>
        <v>3</v>
      </c>
      <c r="R573" s="29">
        <f t="shared" ca="1" si="81"/>
        <v>875340</v>
      </c>
      <c r="S573" s="29"/>
      <c r="T573">
        <f t="shared" ca="1" si="82"/>
        <v>875340</v>
      </c>
    </row>
    <row r="574" spans="16:20" x14ac:dyDescent="0.3">
      <c r="P574">
        <f t="shared" si="89"/>
        <v>1987</v>
      </c>
      <c r="Q574">
        <f t="shared" si="90"/>
        <v>4</v>
      </c>
      <c r="R574" s="29">
        <f t="shared" ca="1" si="81"/>
        <v>95970</v>
      </c>
      <c r="S574" s="29"/>
      <c r="T574">
        <f t="shared" ca="1" si="82"/>
        <v>95970</v>
      </c>
    </row>
    <row r="575" spans="16:20" x14ac:dyDescent="0.3">
      <c r="P575">
        <f t="shared" si="89"/>
        <v>1987</v>
      </c>
      <c r="Q575">
        <f t="shared" si="90"/>
        <v>5</v>
      </c>
      <c r="R575" s="29">
        <f t="shared" ca="1" si="81"/>
        <v>132735</v>
      </c>
      <c r="S575" s="29"/>
      <c r="T575">
        <f t="shared" ca="1" si="82"/>
        <v>132735</v>
      </c>
    </row>
    <row r="576" spans="16:20" x14ac:dyDescent="0.3">
      <c r="P576">
        <f t="shared" si="89"/>
        <v>1987</v>
      </c>
      <c r="Q576">
        <f t="shared" si="90"/>
        <v>6</v>
      </c>
      <c r="R576" s="29">
        <f t="shared" ca="1" si="81"/>
        <v>1109635</v>
      </c>
      <c r="S576" s="29"/>
      <c r="T576">
        <f t="shared" ca="1" si="82"/>
        <v>1109635</v>
      </c>
    </row>
    <row r="577" spans="16:20" x14ac:dyDescent="0.3">
      <c r="P577">
        <f t="shared" si="89"/>
        <v>1987</v>
      </c>
      <c r="Q577">
        <f t="shared" si="90"/>
        <v>7</v>
      </c>
      <c r="R577" s="29">
        <f t="shared" ca="1" si="81"/>
        <v>141252</v>
      </c>
      <c r="S577" s="29"/>
      <c r="T577">
        <f t="shared" ca="1" si="82"/>
        <v>141252</v>
      </c>
    </row>
    <row r="578" spans="16:20" x14ac:dyDescent="0.3">
      <c r="P578">
        <f t="shared" si="89"/>
        <v>1987</v>
      </c>
      <c r="Q578">
        <f t="shared" si="90"/>
        <v>8</v>
      </c>
      <c r="R578" s="29">
        <f t="shared" ca="1" si="81"/>
        <v>889</v>
      </c>
      <c r="S578" s="29"/>
      <c r="T578">
        <f t="shared" ca="1" si="82"/>
        <v>889</v>
      </c>
    </row>
    <row r="579" spans="16:20" x14ac:dyDescent="0.3">
      <c r="P579">
        <f t="shared" si="89"/>
        <v>1987</v>
      </c>
      <c r="Q579">
        <f t="shared" si="90"/>
        <v>9</v>
      </c>
      <c r="R579" s="29">
        <f t="shared" ca="1" si="81"/>
        <v>490</v>
      </c>
      <c r="S579" s="29"/>
      <c r="T579">
        <f t="shared" ca="1" si="82"/>
        <v>490</v>
      </c>
    </row>
    <row r="580" spans="16:20" x14ac:dyDescent="0.3">
      <c r="P580">
        <f t="shared" si="89"/>
        <v>1987</v>
      </c>
      <c r="Q580">
        <f t="shared" si="90"/>
        <v>10</v>
      </c>
      <c r="R580" s="29">
        <f t="shared" ca="1" si="81"/>
        <v>284</v>
      </c>
      <c r="S580" s="29"/>
      <c r="T580">
        <f t="shared" ca="1" si="82"/>
        <v>284</v>
      </c>
    </row>
    <row r="581" spans="16:20" x14ac:dyDescent="0.3">
      <c r="P581">
        <f t="shared" si="89"/>
        <v>1987</v>
      </c>
      <c r="Q581">
        <f t="shared" si="90"/>
        <v>11</v>
      </c>
      <c r="R581" s="29">
        <f t="shared" ca="1" si="81"/>
        <v>2337</v>
      </c>
      <c r="S581" s="29"/>
      <c r="T581">
        <f t="shared" ca="1" si="82"/>
        <v>2337</v>
      </c>
    </row>
    <row r="582" spans="16:20" x14ac:dyDescent="0.3">
      <c r="P582">
        <f t="shared" si="89"/>
        <v>1987</v>
      </c>
      <c r="Q582">
        <f t="shared" si="90"/>
        <v>12</v>
      </c>
      <c r="R582" s="29">
        <f t="shared" ca="1" si="81"/>
        <v>28644</v>
      </c>
      <c r="S582" s="29"/>
      <c r="T582">
        <f t="shared" ca="1" si="82"/>
        <v>28644</v>
      </c>
    </row>
    <row r="583" spans="16:20" x14ac:dyDescent="0.3">
      <c r="P583">
        <f>P582+1</f>
        <v>1988</v>
      </c>
      <c r="Q583">
        <v>1</v>
      </c>
      <c r="R583" s="29">
        <f t="shared" ref="R583:R646" ca="1" si="91">OFFSET(Matrix,TRUNC((ROW()-ROW($R$7))/COLUMNS(Matrix)),MOD(ROW()-ROW($R$7),COLUMNS(Matrix)),1,1)</f>
        <v>131036</v>
      </c>
      <c r="S583" s="29"/>
      <c r="T583">
        <f t="shared" ca="1" si="82"/>
        <v>131036</v>
      </c>
    </row>
    <row r="584" spans="16:20" x14ac:dyDescent="0.3">
      <c r="P584">
        <f>P583</f>
        <v>1988</v>
      </c>
      <c r="Q584">
        <v>2</v>
      </c>
      <c r="R584" s="29">
        <f t="shared" ca="1" si="91"/>
        <v>58340</v>
      </c>
      <c r="S584" s="29"/>
      <c r="T584">
        <f t="shared" ref="T584:T647" ca="1" si="92">R584</f>
        <v>58340</v>
      </c>
    </row>
    <row r="585" spans="16:20" x14ac:dyDescent="0.3">
      <c r="P585">
        <f t="shared" ref="P585:P594" si="93">P584</f>
        <v>1988</v>
      </c>
      <c r="Q585">
        <v>3</v>
      </c>
      <c r="R585" s="29">
        <f t="shared" ca="1" si="91"/>
        <v>229347</v>
      </c>
      <c r="S585" s="29"/>
      <c r="T585">
        <f t="shared" ca="1" si="92"/>
        <v>229347</v>
      </c>
    </row>
    <row r="586" spans="16:20" x14ac:dyDescent="0.3">
      <c r="P586">
        <f t="shared" si="93"/>
        <v>1988</v>
      </c>
      <c r="Q586">
        <v>4</v>
      </c>
      <c r="R586" s="29">
        <f t="shared" ca="1" si="91"/>
        <v>84073</v>
      </c>
      <c r="S586" s="29"/>
      <c r="T586">
        <f t="shared" ca="1" si="92"/>
        <v>84073</v>
      </c>
    </row>
    <row r="587" spans="16:20" x14ac:dyDescent="0.3">
      <c r="P587">
        <f t="shared" si="93"/>
        <v>1988</v>
      </c>
      <c r="Q587">
        <v>5</v>
      </c>
      <c r="R587" s="29">
        <f t="shared" ca="1" si="91"/>
        <v>688</v>
      </c>
      <c r="S587" s="29"/>
      <c r="T587">
        <f t="shared" ca="1" si="92"/>
        <v>688</v>
      </c>
    </row>
    <row r="588" spans="16:20" x14ac:dyDescent="0.3">
      <c r="P588">
        <f t="shared" si="93"/>
        <v>1988</v>
      </c>
      <c r="Q588">
        <v>6</v>
      </c>
      <c r="R588" s="29">
        <f t="shared" ca="1" si="91"/>
        <v>1201</v>
      </c>
      <c r="S588" s="29"/>
      <c r="T588">
        <f t="shared" ca="1" si="92"/>
        <v>1201</v>
      </c>
    </row>
    <row r="589" spans="16:20" x14ac:dyDescent="0.3">
      <c r="P589">
        <f t="shared" si="93"/>
        <v>1988</v>
      </c>
      <c r="Q589">
        <v>7</v>
      </c>
      <c r="R589" s="29">
        <f t="shared" ca="1" si="91"/>
        <v>684</v>
      </c>
      <c r="S589" s="29"/>
      <c r="T589">
        <f t="shared" ca="1" si="92"/>
        <v>684</v>
      </c>
    </row>
    <row r="590" spans="16:20" x14ac:dyDescent="0.3">
      <c r="P590">
        <f t="shared" si="93"/>
        <v>1988</v>
      </c>
      <c r="Q590">
        <v>8</v>
      </c>
      <c r="R590" s="29">
        <f t="shared" ca="1" si="91"/>
        <v>780</v>
      </c>
      <c r="S590" s="29"/>
      <c r="T590">
        <f t="shared" ca="1" si="92"/>
        <v>780</v>
      </c>
    </row>
    <row r="591" spans="16:20" x14ac:dyDescent="0.3">
      <c r="P591">
        <f t="shared" si="93"/>
        <v>1988</v>
      </c>
      <c r="Q591">
        <v>9</v>
      </c>
      <c r="R591" s="29">
        <f t="shared" ca="1" si="91"/>
        <v>370</v>
      </c>
      <c r="S591" s="29"/>
      <c r="T591">
        <f t="shared" ca="1" si="92"/>
        <v>370</v>
      </c>
    </row>
    <row r="592" spans="16:20" x14ac:dyDescent="0.3">
      <c r="P592">
        <f t="shared" si="93"/>
        <v>1988</v>
      </c>
      <c r="Q592">
        <v>10</v>
      </c>
      <c r="R592" s="29">
        <f t="shared" ca="1" si="91"/>
        <v>270</v>
      </c>
      <c r="S592" s="29"/>
      <c r="T592">
        <f t="shared" ca="1" si="92"/>
        <v>270</v>
      </c>
    </row>
    <row r="593" spans="16:20" x14ac:dyDescent="0.3">
      <c r="P593">
        <f t="shared" si="93"/>
        <v>1988</v>
      </c>
      <c r="Q593">
        <v>11</v>
      </c>
      <c r="R593" s="29">
        <f t="shared" ca="1" si="91"/>
        <v>184</v>
      </c>
      <c r="S593" s="29"/>
      <c r="T593">
        <f t="shared" ca="1" si="92"/>
        <v>184</v>
      </c>
    </row>
    <row r="594" spans="16:20" x14ac:dyDescent="0.3">
      <c r="P594">
        <f t="shared" si="93"/>
        <v>1988</v>
      </c>
      <c r="Q594">
        <v>12</v>
      </c>
      <c r="R594" s="29">
        <f t="shared" ca="1" si="91"/>
        <v>258</v>
      </c>
      <c r="S594" s="29"/>
      <c r="T594">
        <f t="shared" ca="1" si="92"/>
        <v>258</v>
      </c>
    </row>
    <row r="595" spans="16:20" x14ac:dyDescent="0.3">
      <c r="P595">
        <f>P594+1</f>
        <v>1989</v>
      </c>
      <c r="Q595">
        <f>Q583</f>
        <v>1</v>
      </c>
      <c r="R595" s="29">
        <f t="shared" ca="1" si="91"/>
        <v>44</v>
      </c>
      <c r="S595" s="29"/>
      <c r="T595">
        <f t="shared" ca="1" si="92"/>
        <v>44</v>
      </c>
    </row>
    <row r="596" spans="16:20" x14ac:dyDescent="0.3">
      <c r="P596">
        <f>P595</f>
        <v>1989</v>
      </c>
      <c r="Q596">
        <f>Q584</f>
        <v>2</v>
      </c>
      <c r="R596" s="29">
        <f t="shared" ca="1" si="91"/>
        <v>20564</v>
      </c>
      <c r="S596" s="29"/>
      <c r="T596">
        <f t="shared" ca="1" si="92"/>
        <v>20564</v>
      </c>
    </row>
    <row r="597" spans="16:20" x14ac:dyDescent="0.3">
      <c r="P597">
        <f t="shared" ref="P597:P606" si="94">P596</f>
        <v>1989</v>
      </c>
      <c r="Q597">
        <f t="shared" ref="Q597:Q606" si="95">Q585</f>
        <v>3</v>
      </c>
      <c r="R597" s="29">
        <f t="shared" ca="1" si="91"/>
        <v>212217</v>
      </c>
      <c r="S597" s="29"/>
      <c r="T597">
        <f t="shared" ca="1" si="92"/>
        <v>212217</v>
      </c>
    </row>
    <row r="598" spans="16:20" x14ac:dyDescent="0.3">
      <c r="P598">
        <f t="shared" si="94"/>
        <v>1989</v>
      </c>
      <c r="Q598">
        <f t="shared" si="95"/>
        <v>4</v>
      </c>
      <c r="R598" s="29">
        <f t="shared" ca="1" si="91"/>
        <v>360375</v>
      </c>
      <c r="S598" s="29"/>
      <c r="T598">
        <f t="shared" ca="1" si="92"/>
        <v>360375</v>
      </c>
    </row>
    <row r="599" spans="16:20" x14ac:dyDescent="0.3">
      <c r="P599">
        <f t="shared" si="94"/>
        <v>1989</v>
      </c>
      <c r="Q599">
        <f t="shared" si="95"/>
        <v>5</v>
      </c>
      <c r="R599" s="29">
        <f t="shared" ca="1" si="91"/>
        <v>2061697</v>
      </c>
      <c r="S599" s="29"/>
      <c r="T599">
        <f t="shared" ca="1" si="92"/>
        <v>2061697</v>
      </c>
    </row>
    <row r="600" spans="16:20" x14ac:dyDescent="0.3">
      <c r="P600">
        <f t="shared" si="94"/>
        <v>1989</v>
      </c>
      <c r="Q600">
        <f t="shared" si="95"/>
        <v>6</v>
      </c>
      <c r="R600" s="29">
        <f t="shared" ca="1" si="91"/>
        <v>2174912</v>
      </c>
      <c r="S600" s="29"/>
      <c r="T600">
        <f t="shared" ca="1" si="92"/>
        <v>2174912</v>
      </c>
    </row>
    <row r="601" spans="16:20" x14ac:dyDescent="0.3">
      <c r="P601">
        <f t="shared" si="94"/>
        <v>1989</v>
      </c>
      <c r="Q601">
        <f t="shared" si="95"/>
        <v>7</v>
      </c>
      <c r="R601" s="29">
        <f t="shared" ca="1" si="91"/>
        <v>731608</v>
      </c>
      <c r="S601" s="29"/>
      <c r="T601">
        <f t="shared" ca="1" si="92"/>
        <v>731608</v>
      </c>
    </row>
    <row r="602" spans="16:20" x14ac:dyDescent="0.3">
      <c r="P602">
        <f t="shared" si="94"/>
        <v>1989</v>
      </c>
      <c r="Q602">
        <f t="shared" si="95"/>
        <v>8</v>
      </c>
      <c r="R602" s="29">
        <f t="shared" ca="1" si="91"/>
        <v>703</v>
      </c>
      <c r="S602" s="29"/>
      <c r="T602">
        <f t="shared" ca="1" si="92"/>
        <v>703</v>
      </c>
    </row>
    <row r="603" spans="16:20" x14ac:dyDescent="0.3">
      <c r="P603">
        <f t="shared" si="94"/>
        <v>1989</v>
      </c>
      <c r="Q603">
        <f t="shared" si="95"/>
        <v>9</v>
      </c>
      <c r="R603" s="29">
        <f t="shared" ca="1" si="91"/>
        <v>397</v>
      </c>
      <c r="S603" s="29"/>
      <c r="T603">
        <f t="shared" ca="1" si="92"/>
        <v>397</v>
      </c>
    </row>
    <row r="604" spans="16:20" x14ac:dyDescent="0.3">
      <c r="P604">
        <f t="shared" si="94"/>
        <v>1989</v>
      </c>
      <c r="Q604">
        <f t="shared" si="95"/>
        <v>10</v>
      </c>
      <c r="R604" s="29">
        <f t="shared" ca="1" si="91"/>
        <v>314</v>
      </c>
      <c r="S604" s="29"/>
      <c r="T604">
        <f t="shared" ca="1" si="92"/>
        <v>314</v>
      </c>
    </row>
    <row r="605" spans="16:20" x14ac:dyDescent="0.3">
      <c r="P605">
        <f t="shared" si="94"/>
        <v>1989</v>
      </c>
      <c r="Q605">
        <f t="shared" si="95"/>
        <v>11</v>
      </c>
      <c r="R605" s="29">
        <f t="shared" ca="1" si="91"/>
        <v>344</v>
      </c>
      <c r="S605" s="29"/>
      <c r="T605">
        <f t="shared" ca="1" si="92"/>
        <v>344</v>
      </c>
    </row>
    <row r="606" spans="16:20" x14ac:dyDescent="0.3">
      <c r="P606">
        <f t="shared" si="94"/>
        <v>1989</v>
      </c>
      <c r="Q606">
        <f t="shared" si="95"/>
        <v>12</v>
      </c>
      <c r="R606" s="29">
        <f t="shared" ca="1" si="91"/>
        <v>202</v>
      </c>
      <c r="S606" s="29"/>
      <c r="T606">
        <f t="shared" ca="1" si="92"/>
        <v>202</v>
      </c>
    </row>
    <row r="607" spans="16:20" x14ac:dyDescent="0.3">
      <c r="P607">
        <f>P606+1</f>
        <v>1990</v>
      </c>
      <c r="Q607">
        <v>1</v>
      </c>
      <c r="R607" s="29">
        <f t="shared" ca="1" si="91"/>
        <v>22520</v>
      </c>
      <c r="S607" s="29"/>
      <c r="T607">
        <f t="shared" ca="1" si="92"/>
        <v>22520</v>
      </c>
    </row>
    <row r="608" spans="16:20" x14ac:dyDescent="0.3">
      <c r="P608">
        <f>P607</f>
        <v>1990</v>
      </c>
      <c r="Q608">
        <v>2</v>
      </c>
      <c r="R608" s="29">
        <f t="shared" ca="1" si="91"/>
        <v>478765</v>
      </c>
      <c r="S608" s="29"/>
      <c r="T608">
        <f t="shared" ca="1" si="92"/>
        <v>478765</v>
      </c>
    </row>
    <row r="609" spans="16:20" x14ac:dyDescent="0.3">
      <c r="P609">
        <f t="shared" ref="P609:P618" si="96">P608</f>
        <v>1990</v>
      </c>
      <c r="Q609">
        <v>3</v>
      </c>
      <c r="R609" s="29">
        <f t="shared" ca="1" si="91"/>
        <v>1424447</v>
      </c>
      <c r="S609" s="29"/>
      <c r="T609">
        <f t="shared" ca="1" si="92"/>
        <v>1424447</v>
      </c>
    </row>
    <row r="610" spans="16:20" x14ac:dyDescent="0.3">
      <c r="P610">
        <f t="shared" si="96"/>
        <v>1990</v>
      </c>
      <c r="Q610">
        <v>4</v>
      </c>
      <c r="R610" s="29">
        <f t="shared" ca="1" si="91"/>
        <v>1718040</v>
      </c>
      <c r="S610" s="29"/>
      <c r="T610">
        <f t="shared" ca="1" si="92"/>
        <v>1718040</v>
      </c>
    </row>
    <row r="611" spans="16:20" x14ac:dyDescent="0.3">
      <c r="P611">
        <f t="shared" si="96"/>
        <v>1990</v>
      </c>
      <c r="Q611">
        <v>5</v>
      </c>
      <c r="R611" s="29">
        <f t="shared" ca="1" si="91"/>
        <v>2929042</v>
      </c>
      <c r="S611" s="29"/>
      <c r="T611">
        <f t="shared" ca="1" si="92"/>
        <v>2929042</v>
      </c>
    </row>
    <row r="612" spans="16:20" x14ac:dyDescent="0.3">
      <c r="P612">
        <f t="shared" si="96"/>
        <v>1990</v>
      </c>
      <c r="Q612">
        <v>6</v>
      </c>
      <c r="R612" s="29">
        <f t="shared" ca="1" si="91"/>
        <v>777006</v>
      </c>
      <c r="S612" s="29"/>
      <c r="T612">
        <f t="shared" ca="1" si="92"/>
        <v>777006</v>
      </c>
    </row>
    <row r="613" spans="16:20" x14ac:dyDescent="0.3">
      <c r="P613">
        <f t="shared" si="96"/>
        <v>1990</v>
      </c>
      <c r="Q613">
        <v>7</v>
      </c>
      <c r="R613" s="29">
        <f t="shared" ca="1" si="91"/>
        <v>738</v>
      </c>
      <c r="S613" s="29"/>
      <c r="T613">
        <f t="shared" ca="1" si="92"/>
        <v>738</v>
      </c>
    </row>
    <row r="614" spans="16:20" x14ac:dyDescent="0.3">
      <c r="P614">
        <f t="shared" si="96"/>
        <v>1990</v>
      </c>
      <c r="Q614">
        <v>8</v>
      </c>
      <c r="R614" s="29">
        <f t="shared" ca="1" si="91"/>
        <v>676</v>
      </c>
      <c r="S614" s="29"/>
      <c r="T614">
        <f t="shared" ca="1" si="92"/>
        <v>676</v>
      </c>
    </row>
    <row r="615" spans="16:20" x14ac:dyDescent="0.3">
      <c r="P615">
        <f t="shared" si="96"/>
        <v>1990</v>
      </c>
      <c r="Q615">
        <v>9</v>
      </c>
      <c r="R615" s="29">
        <f t="shared" ca="1" si="91"/>
        <v>739</v>
      </c>
      <c r="S615" s="29"/>
      <c r="T615">
        <f t="shared" ca="1" si="92"/>
        <v>739</v>
      </c>
    </row>
    <row r="616" spans="16:20" x14ac:dyDescent="0.3">
      <c r="P616">
        <f t="shared" si="96"/>
        <v>1990</v>
      </c>
      <c r="Q616">
        <v>10</v>
      </c>
      <c r="R616" s="29">
        <f t="shared" ca="1" si="91"/>
        <v>556</v>
      </c>
      <c r="S616" s="29"/>
      <c r="T616">
        <f t="shared" ca="1" si="92"/>
        <v>556</v>
      </c>
    </row>
    <row r="617" spans="16:20" x14ac:dyDescent="0.3">
      <c r="P617">
        <f t="shared" si="96"/>
        <v>1990</v>
      </c>
      <c r="Q617">
        <v>11</v>
      </c>
      <c r="R617" s="29">
        <f t="shared" ca="1" si="91"/>
        <v>289</v>
      </c>
      <c r="S617" s="29"/>
      <c r="T617">
        <f t="shared" ca="1" si="92"/>
        <v>289</v>
      </c>
    </row>
    <row r="618" spans="16:20" x14ac:dyDescent="0.3">
      <c r="P618">
        <f t="shared" si="96"/>
        <v>1990</v>
      </c>
      <c r="Q618">
        <v>12</v>
      </c>
      <c r="R618" s="29">
        <f t="shared" ca="1" si="91"/>
        <v>2729</v>
      </c>
      <c r="S618" s="29"/>
      <c r="T618">
        <f t="shared" ca="1" si="92"/>
        <v>2729</v>
      </c>
    </row>
    <row r="619" spans="16:20" x14ac:dyDescent="0.3">
      <c r="P619">
        <f>P618+1</f>
        <v>1991</v>
      </c>
      <c r="Q619">
        <f>Q607</f>
        <v>1</v>
      </c>
      <c r="R619" s="29">
        <f t="shared" ca="1" si="91"/>
        <v>1431513</v>
      </c>
      <c r="S619" s="29"/>
      <c r="T619">
        <f t="shared" ca="1" si="92"/>
        <v>1431513</v>
      </c>
    </row>
    <row r="620" spans="16:20" x14ac:dyDescent="0.3">
      <c r="P620">
        <f>P619</f>
        <v>1991</v>
      </c>
      <c r="Q620">
        <f>Q608</f>
        <v>2</v>
      </c>
      <c r="R620" s="29">
        <f t="shared" ca="1" si="91"/>
        <v>819841</v>
      </c>
      <c r="S620" s="29"/>
      <c r="T620">
        <f t="shared" ca="1" si="92"/>
        <v>819841</v>
      </c>
    </row>
    <row r="621" spans="16:20" x14ac:dyDescent="0.3">
      <c r="P621">
        <f t="shared" ref="P621:P630" si="97">P620</f>
        <v>1991</v>
      </c>
      <c r="Q621">
        <f t="shared" ref="Q621:Q630" si="98">Q609</f>
        <v>3</v>
      </c>
      <c r="R621" s="29">
        <f t="shared" ca="1" si="91"/>
        <v>259951</v>
      </c>
      <c r="S621" s="29"/>
      <c r="T621">
        <f t="shared" ca="1" si="92"/>
        <v>259951</v>
      </c>
    </row>
    <row r="622" spans="16:20" x14ac:dyDescent="0.3">
      <c r="P622">
        <f t="shared" si="97"/>
        <v>1991</v>
      </c>
      <c r="Q622">
        <f t="shared" si="98"/>
        <v>4</v>
      </c>
      <c r="R622" s="29">
        <f t="shared" ca="1" si="91"/>
        <v>1007913</v>
      </c>
      <c r="S622" s="29"/>
      <c r="T622">
        <f t="shared" ca="1" si="92"/>
        <v>1007913</v>
      </c>
    </row>
    <row r="623" spans="16:20" x14ac:dyDescent="0.3">
      <c r="P623">
        <f t="shared" si="97"/>
        <v>1991</v>
      </c>
      <c r="Q623">
        <f t="shared" si="98"/>
        <v>5</v>
      </c>
      <c r="R623" s="29">
        <f t="shared" ca="1" si="91"/>
        <v>566996</v>
      </c>
      <c r="S623" s="29"/>
      <c r="T623">
        <f t="shared" ca="1" si="92"/>
        <v>566996</v>
      </c>
    </row>
    <row r="624" spans="16:20" x14ac:dyDescent="0.3">
      <c r="P624">
        <f t="shared" si="97"/>
        <v>1991</v>
      </c>
      <c r="Q624">
        <f t="shared" si="98"/>
        <v>6</v>
      </c>
      <c r="R624" s="29">
        <f t="shared" ca="1" si="91"/>
        <v>175005</v>
      </c>
      <c r="S624" s="29"/>
      <c r="T624">
        <f t="shared" ca="1" si="92"/>
        <v>175005</v>
      </c>
    </row>
    <row r="625" spans="16:20" x14ac:dyDescent="0.3">
      <c r="P625">
        <f t="shared" si="97"/>
        <v>1991</v>
      </c>
      <c r="Q625">
        <f t="shared" si="98"/>
        <v>7</v>
      </c>
      <c r="R625" s="29">
        <f t="shared" ca="1" si="91"/>
        <v>3249</v>
      </c>
      <c r="S625" s="29"/>
      <c r="T625">
        <f t="shared" ca="1" si="92"/>
        <v>3249</v>
      </c>
    </row>
    <row r="626" spans="16:20" x14ac:dyDescent="0.3">
      <c r="P626">
        <f t="shared" si="97"/>
        <v>1991</v>
      </c>
      <c r="Q626">
        <f t="shared" si="98"/>
        <v>8</v>
      </c>
      <c r="R626" s="29">
        <f t="shared" ca="1" si="91"/>
        <v>790</v>
      </c>
      <c r="S626" s="29"/>
      <c r="T626">
        <f t="shared" ca="1" si="92"/>
        <v>790</v>
      </c>
    </row>
    <row r="627" spans="16:20" x14ac:dyDescent="0.3">
      <c r="P627">
        <f t="shared" si="97"/>
        <v>1991</v>
      </c>
      <c r="Q627">
        <f t="shared" si="98"/>
        <v>9</v>
      </c>
      <c r="R627" s="29">
        <f t="shared" ca="1" si="91"/>
        <v>996</v>
      </c>
      <c r="S627" s="29"/>
      <c r="T627">
        <f t="shared" ca="1" si="92"/>
        <v>996</v>
      </c>
    </row>
    <row r="628" spans="16:20" x14ac:dyDescent="0.3">
      <c r="P628">
        <f t="shared" si="97"/>
        <v>1991</v>
      </c>
      <c r="Q628">
        <f t="shared" si="98"/>
        <v>10</v>
      </c>
      <c r="R628" s="29">
        <f t="shared" ca="1" si="91"/>
        <v>48837</v>
      </c>
      <c r="S628" s="29"/>
      <c r="T628">
        <f t="shared" ca="1" si="92"/>
        <v>48837</v>
      </c>
    </row>
    <row r="629" spans="16:20" x14ac:dyDescent="0.3">
      <c r="P629">
        <f t="shared" si="97"/>
        <v>1991</v>
      </c>
      <c r="Q629">
        <f t="shared" si="98"/>
        <v>11</v>
      </c>
      <c r="R629" s="29">
        <f t="shared" ca="1" si="91"/>
        <v>787319</v>
      </c>
      <c r="S629" s="29"/>
      <c r="T629">
        <f t="shared" ca="1" si="92"/>
        <v>787319</v>
      </c>
    </row>
    <row r="630" spans="16:20" x14ac:dyDescent="0.3">
      <c r="P630">
        <f t="shared" si="97"/>
        <v>1991</v>
      </c>
      <c r="Q630">
        <f t="shared" si="98"/>
        <v>12</v>
      </c>
      <c r="R630" s="29">
        <f t="shared" ca="1" si="91"/>
        <v>2355431</v>
      </c>
      <c r="S630" s="29"/>
      <c r="T630">
        <f t="shared" ca="1" si="92"/>
        <v>2355431</v>
      </c>
    </row>
    <row r="631" spans="16:20" x14ac:dyDescent="0.3">
      <c r="P631">
        <f>P630+1</f>
        <v>1992</v>
      </c>
      <c r="Q631">
        <v>1</v>
      </c>
      <c r="R631" s="29">
        <f t="shared" ca="1" si="91"/>
        <v>2519196</v>
      </c>
      <c r="S631" s="29"/>
      <c r="T631">
        <f t="shared" ca="1" si="92"/>
        <v>2519196</v>
      </c>
    </row>
    <row r="632" spans="16:20" x14ac:dyDescent="0.3">
      <c r="P632">
        <f>P631</f>
        <v>1992</v>
      </c>
      <c r="Q632">
        <v>2</v>
      </c>
      <c r="R632" s="29">
        <f t="shared" ca="1" si="91"/>
        <v>2363974</v>
      </c>
      <c r="S632" s="29"/>
      <c r="T632">
        <f t="shared" ca="1" si="92"/>
        <v>2363974</v>
      </c>
    </row>
    <row r="633" spans="16:20" x14ac:dyDescent="0.3">
      <c r="P633">
        <f t="shared" ref="P633:P642" si="99">P632</f>
        <v>1992</v>
      </c>
      <c r="Q633">
        <v>3</v>
      </c>
      <c r="R633" s="29">
        <f t="shared" ca="1" si="91"/>
        <v>2241910</v>
      </c>
      <c r="S633" s="29"/>
      <c r="T633">
        <f t="shared" ca="1" si="92"/>
        <v>2241910</v>
      </c>
    </row>
    <row r="634" spans="16:20" x14ac:dyDescent="0.3">
      <c r="P634">
        <f t="shared" si="99"/>
        <v>1992</v>
      </c>
      <c r="Q634">
        <v>4</v>
      </c>
      <c r="R634" s="29">
        <f t="shared" ca="1" si="91"/>
        <v>537456</v>
      </c>
      <c r="S634" s="29"/>
      <c r="T634">
        <f t="shared" ca="1" si="92"/>
        <v>537456</v>
      </c>
    </row>
    <row r="635" spans="16:20" x14ac:dyDescent="0.3">
      <c r="P635">
        <f t="shared" si="99"/>
        <v>1992</v>
      </c>
      <c r="Q635">
        <v>5</v>
      </c>
      <c r="R635" s="29">
        <f t="shared" ca="1" si="91"/>
        <v>385438</v>
      </c>
      <c r="S635" s="29"/>
      <c r="T635">
        <f t="shared" ca="1" si="92"/>
        <v>385438</v>
      </c>
    </row>
    <row r="636" spans="16:20" x14ac:dyDescent="0.3">
      <c r="P636">
        <f t="shared" si="99"/>
        <v>1992</v>
      </c>
      <c r="Q636">
        <v>6</v>
      </c>
      <c r="R636" s="29">
        <f t="shared" ca="1" si="91"/>
        <v>675225</v>
      </c>
      <c r="S636" s="29"/>
      <c r="T636">
        <f t="shared" ca="1" si="92"/>
        <v>675225</v>
      </c>
    </row>
    <row r="637" spans="16:20" x14ac:dyDescent="0.3">
      <c r="P637">
        <f t="shared" si="99"/>
        <v>1992</v>
      </c>
      <c r="Q637">
        <v>7</v>
      </c>
      <c r="R637" s="29">
        <f t="shared" ca="1" si="91"/>
        <v>15347</v>
      </c>
      <c r="S637" s="29"/>
      <c r="T637">
        <f t="shared" ca="1" si="92"/>
        <v>15347</v>
      </c>
    </row>
    <row r="638" spans="16:20" x14ac:dyDescent="0.3">
      <c r="P638">
        <f t="shared" si="99"/>
        <v>1992</v>
      </c>
      <c r="Q638">
        <v>8</v>
      </c>
      <c r="R638" s="29">
        <f t="shared" ca="1" si="91"/>
        <v>580</v>
      </c>
      <c r="S638" s="29"/>
      <c r="T638">
        <f t="shared" ca="1" si="92"/>
        <v>580</v>
      </c>
    </row>
    <row r="639" spans="16:20" x14ac:dyDescent="0.3">
      <c r="P639">
        <f t="shared" si="99"/>
        <v>1992</v>
      </c>
      <c r="Q639">
        <v>9</v>
      </c>
      <c r="R639" s="29">
        <f t="shared" ca="1" si="91"/>
        <v>355</v>
      </c>
      <c r="S639" s="29"/>
      <c r="T639">
        <f t="shared" ca="1" si="92"/>
        <v>355</v>
      </c>
    </row>
    <row r="640" spans="16:20" x14ac:dyDescent="0.3">
      <c r="P640">
        <f t="shared" si="99"/>
        <v>1992</v>
      </c>
      <c r="Q640">
        <v>10</v>
      </c>
      <c r="R640" s="29">
        <f t="shared" ca="1" si="91"/>
        <v>319</v>
      </c>
      <c r="S640" s="29"/>
      <c r="T640">
        <f t="shared" ca="1" si="92"/>
        <v>319</v>
      </c>
    </row>
    <row r="641" spans="16:20" x14ac:dyDescent="0.3">
      <c r="P641">
        <f t="shared" si="99"/>
        <v>1992</v>
      </c>
      <c r="Q641">
        <v>11</v>
      </c>
      <c r="R641" s="29">
        <f t="shared" ca="1" si="91"/>
        <v>5638</v>
      </c>
      <c r="S641" s="29"/>
      <c r="T641">
        <f t="shared" ca="1" si="92"/>
        <v>5638</v>
      </c>
    </row>
    <row r="642" spans="16:20" x14ac:dyDescent="0.3">
      <c r="P642">
        <f t="shared" si="99"/>
        <v>1992</v>
      </c>
      <c r="Q642">
        <v>12</v>
      </c>
      <c r="R642" s="29">
        <f t="shared" ca="1" si="91"/>
        <v>502262</v>
      </c>
      <c r="S642" s="29"/>
      <c r="T642">
        <f t="shared" ca="1" si="92"/>
        <v>502262</v>
      </c>
    </row>
    <row r="643" spans="16:20" x14ac:dyDescent="0.3">
      <c r="P643">
        <f>P642+1</f>
        <v>1993</v>
      </c>
      <c r="Q643">
        <f>Q631</f>
        <v>1</v>
      </c>
      <c r="R643" s="29">
        <f t="shared" ca="1" si="91"/>
        <v>913942</v>
      </c>
      <c r="S643" s="29"/>
      <c r="T643">
        <f t="shared" ca="1" si="92"/>
        <v>913942</v>
      </c>
    </row>
    <row r="644" spans="16:20" x14ac:dyDescent="0.3">
      <c r="P644">
        <f>P643</f>
        <v>1993</v>
      </c>
      <c r="Q644">
        <f>Q632</f>
        <v>2</v>
      </c>
      <c r="R644" s="29">
        <f t="shared" ca="1" si="91"/>
        <v>683395</v>
      </c>
      <c r="S644" s="29"/>
      <c r="T644">
        <f t="shared" ca="1" si="92"/>
        <v>683395</v>
      </c>
    </row>
    <row r="645" spans="16:20" x14ac:dyDescent="0.3">
      <c r="P645">
        <f t="shared" ref="P645:P654" si="100">P644</f>
        <v>1993</v>
      </c>
      <c r="Q645">
        <f t="shared" ref="Q645:Q654" si="101">Q633</f>
        <v>3</v>
      </c>
      <c r="R645" s="29">
        <f t="shared" ca="1" si="91"/>
        <v>1268594</v>
      </c>
      <c r="S645" s="29"/>
      <c r="T645">
        <f t="shared" ca="1" si="92"/>
        <v>1268594</v>
      </c>
    </row>
    <row r="646" spans="16:20" x14ac:dyDescent="0.3">
      <c r="P646">
        <f t="shared" si="100"/>
        <v>1993</v>
      </c>
      <c r="Q646">
        <f t="shared" si="101"/>
        <v>4</v>
      </c>
      <c r="R646" s="29">
        <f t="shared" ca="1" si="91"/>
        <v>909780</v>
      </c>
      <c r="S646" s="29"/>
      <c r="T646">
        <f t="shared" ca="1" si="92"/>
        <v>909780</v>
      </c>
    </row>
    <row r="647" spans="16:20" x14ac:dyDescent="0.3">
      <c r="P647">
        <f t="shared" si="100"/>
        <v>1993</v>
      </c>
      <c r="Q647">
        <f t="shared" si="101"/>
        <v>5</v>
      </c>
      <c r="R647" s="29">
        <f t="shared" ref="R647:R690" ca="1" si="102">OFFSET(Matrix,TRUNC((ROW()-ROW($R$7))/COLUMNS(Matrix)),MOD(ROW()-ROW($R$7),COLUMNS(Matrix)),1,1)</f>
        <v>656762</v>
      </c>
      <c r="S647" s="29"/>
      <c r="T647">
        <f t="shared" ca="1" si="92"/>
        <v>656762</v>
      </c>
    </row>
    <row r="648" spans="16:20" x14ac:dyDescent="0.3">
      <c r="P648">
        <f t="shared" si="100"/>
        <v>1993</v>
      </c>
      <c r="Q648">
        <f t="shared" si="101"/>
        <v>6</v>
      </c>
      <c r="R648" s="29">
        <f t="shared" ca="1" si="102"/>
        <v>968917</v>
      </c>
      <c r="S648" s="29"/>
      <c r="T648">
        <f t="shared" ref="T648:T690" ca="1" si="103">R648</f>
        <v>968917</v>
      </c>
    </row>
    <row r="649" spans="16:20" x14ac:dyDescent="0.3">
      <c r="P649">
        <f t="shared" si="100"/>
        <v>1993</v>
      </c>
      <c r="Q649">
        <f t="shared" si="101"/>
        <v>7</v>
      </c>
      <c r="R649" s="29">
        <f t="shared" ca="1" si="102"/>
        <v>5498</v>
      </c>
      <c r="S649" s="29"/>
      <c r="T649">
        <f t="shared" ca="1" si="103"/>
        <v>5498</v>
      </c>
    </row>
    <row r="650" spans="16:20" x14ac:dyDescent="0.3">
      <c r="P650">
        <f t="shared" si="100"/>
        <v>1993</v>
      </c>
      <c r="Q650">
        <f t="shared" si="101"/>
        <v>8</v>
      </c>
      <c r="R650" s="29">
        <f t="shared" ca="1" si="102"/>
        <v>545</v>
      </c>
      <c r="S650" s="29"/>
      <c r="T650">
        <f t="shared" ca="1" si="103"/>
        <v>545</v>
      </c>
    </row>
    <row r="651" spans="16:20" x14ac:dyDescent="0.3">
      <c r="P651">
        <f t="shared" si="100"/>
        <v>1993</v>
      </c>
      <c r="Q651">
        <f t="shared" si="101"/>
        <v>9</v>
      </c>
      <c r="R651" s="29">
        <f t="shared" ca="1" si="102"/>
        <v>346</v>
      </c>
      <c r="S651" s="29"/>
      <c r="T651">
        <f t="shared" ca="1" si="103"/>
        <v>346</v>
      </c>
    </row>
    <row r="652" spans="16:20" x14ac:dyDescent="0.3">
      <c r="P652">
        <f t="shared" si="100"/>
        <v>1993</v>
      </c>
      <c r="Q652">
        <f t="shared" si="101"/>
        <v>10</v>
      </c>
      <c r="R652" s="29">
        <f t="shared" ca="1" si="102"/>
        <v>22043</v>
      </c>
      <c r="S652" s="29"/>
      <c r="T652">
        <f t="shared" ca="1" si="103"/>
        <v>22043</v>
      </c>
    </row>
    <row r="653" spans="16:20" x14ac:dyDescent="0.3">
      <c r="P653">
        <f t="shared" si="100"/>
        <v>1993</v>
      </c>
      <c r="Q653">
        <f t="shared" si="101"/>
        <v>11</v>
      </c>
      <c r="R653" s="29">
        <f t="shared" ca="1" si="102"/>
        <v>191315</v>
      </c>
      <c r="S653" s="29"/>
      <c r="T653">
        <f t="shared" ca="1" si="103"/>
        <v>191315</v>
      </c>
    </row>
    <row r="654" spans="16:20" x14ac:dyDescent="0.3">
      <c r="P654">
        <f t="shared" si="100"/>
        <v>1993</v>
      </c>
      <c r="Q654">
        <f t="shared" si="101"/>
        <v>12</v>
      </c>
      <c r="R654" s="29">
        <f t="shared" ca="1" si="102"/>
        <v>248955</v>
      </c>
      <c r="S654" s="29"/>
      <c r="T654">
        <f t="shared" ca="1" si="103"/>
        <v>248955</v>
      </c>
    </row>
    <row r="655" spans="16:20" x14ac:dyDescent="0.3">
      <c r="P655">
        <f>P654+1</f>
        <v>1994</v>
      </c>
      <c r="Q655">
        <v>1</v>
      </c>
      <c r="R655" s="29">
        <f t="shared" ca="1" si="102"/>
        <v>124439</v>
      </c>
      <c r="S655" s="29"/>
      <c r="T655">
        <f t="shared" ca="1" si="103"/>
        <v>124439</v>
      </c>
    </row>
    <row r="656" spans="16:20" x14ac:dyDescent="0.3">
      <c r="P656">
        <f>P655</f>
        <v>1994</v>
      </c>
      <c r="Q656">
        <v>2</v>
      </c>
      <c r="R656" s="29">
        <f t="shared" ca="1" si="102"/>
        <v>652195</v>
      </c>
      <c r="S656" s="29"/>
      <c r="T656">
        <f t="shared" ca="1" si="103"/>
        <v>652195</v>
      </c>
    </row>
    <row r="657" spans="16:20" x14ac:dyDescent="0.3">
      <c r="P657">
        <f t="shared" ref="P657:P666" si="104">P656</f>
        <v>1994</v>
      </c>
      <c r="Q657">
        <v>3</v>
      </c>
      <c r="R657" s="29">
        <f t="shared" ca="1" si="102"/>
        <v>852649</v>
      </c>
      <c r="S657" s="29"/>
      <c r="T657">
        <f t="shared" ca="1" si="103"/>
        <v>852649</v>
      </c>
    </row>
    <row r="658" spans="16:20" x14ac:dyDescent="0.3">
      <c r="P658">
        <f t="shared" si="104"/>
        <v>1994</v>
      </c>
      <c r="Q658">
        <v>4</v>
      </c>
      <c r="R658" s="29">
        <f t="shared" ca="1" si="102"/>
        <v>211830</v>
      </c>
      <c r="S658" s="29"/>
      <c r="T658">
        <f t="shared" ca="1" si="103"/>
        <v>211830</v>
      </c>
    </row>
    <row r="659" spans="16:20" x14ac:dyDescent="0.3">
      <c r="P659">
        <f t="shared" si="104"/>
        <v>1994</v>
      </c>
      <c r="Q659">
        <v>5</v>
      </c>
      <c r="R659" s="29">
        <f t="shared" ca="1" si="102"/>
        <v>996776</v>
      </c>
      <c r="S659" s="29"/>
      <c r="T659">
        <f t="shared" ca="1" si="103"/>
        <v>996776</v>
      </c>
    </row>
    <row r="660" spans="16:20" x14ac:dyDescent="0.3">
      <c r="P660">
        <f t="shared" si="104"/>
        <v>1994</v>
      </c>
      <c r="Q660">
        <v>6</v>
      </c>
      <c r="R660" s="29">
        <f t="shared" ca="1" si="102"/>
        <v>219838</v>
      </c>
      <c r="S660" s="29"/>
      <c r="T660">
        <f t="shared" ca="1" si="103"/>
        <v>219838</v>
      </c>
    </row>
    <row r="661" spans="16:20" x14ac:dyDescent="0.3">
      <c r="P661">
        <f t="shared" si="104"/>
        <v>1994</v>
      </c>
      <c r="Q661">
        <v>7</v>
      </c>
      <c r="R661" s="29">
        <f t="shared" ca="1" si="102"/>
        <v>16355</v>
      </c>
      <c r="S661" s="29"/>
      <c r="T661">
        <f t="shared" ca="1" si="103"/>
        <v>16355</v>
      </c>
    </row>
    <row r="662" spans="16:20" x14ac:dyDescent="0.3">
      <c r="P662">
        <f t="shared" si="104"/>
        <v>1994</v>
      </c>
      <c r="Q662">
        <v>8</v>
      </c>
      <c r="R662" s="29">
        <f t="shared" ca="1" si="102"/>
        <v>697</v>
      </c>
      <c r="S662" s="29"/>
      <c r="T662">
        <f t="shared" ca="1" si="103"/>
        <v>697</v>
      </c>
    </row>
    <row r="663" spans="16:20" x14ac:dyDescent="0.3">
      <c r="P663">
        <f t="shared" si="104"/>
        <v>1994</v>
      </c>
      <c r="Q663">
        <v>9</v>
      </c>
      <c r="R663" s="29">
        <f t="shared" ca="1" si="102"/>
        <v>10481</v>
      </c>
      <c r="S663" s="29"/>
      <c r="T663">
        <f t="shared" ca="1" si="103"/>
        <v>10481</v>
      </c>
    </row>
    <row r="664" spans="16:20" x14ac:dyDescent="0.3">
      <c r="P664">
        <f t="shared" si="104"/>
        <v>1994</v>
      </c>
      <c r="Q664">
        <v>10</v>
      </c>
      <c r="R664" s="29">
        <f t="shared" ca="1" si="102"/>
        <v>1458092</v>
      </c>
      <c r="S664" s="29"/>
      <c r="T664">
        <f t="shared" ca="1" si="103"/>
        <v>1458092</v>
      </c>
    </row>
    <row r="665" spans="16:20" x14ac:dyDescent="0.3">
      <c r="P665">
        <f t="shared" si="104"/>
        <v>1994</v>
      </c>
      <c r="Q665">
        <v>11</v>
      </c>
      <c r="R665" s="29">
        <f t="shared" ca="1" si="102"/>
        <v>897966</v>
      </c>
      <c r="S665" s="29"/>
      <c r="T665">
        <f t="shared" ca="1" si="103"/>
        <v>897966</v>
      </c>
    </row>
    <row r="666" spans="16:20" x14ac:dyDescent="0.3">
      <c r="P666">
        <f t="shared" si="104"/>
        <v>1994</v>
      </c>
      <c r="Q666">
        <v>12</v>
      </c>
      <c r="R666" s="29">
        <f t="shared" ca="1" si="102"/>
        <v>1784926</v>
      </c>
      <c r="S666" s="29"/>
      <c r="T666">
        <f t="shared" ca="1" si="103"/>
        <v>1784926</v>
      </c>
    </row>
    <row r="667" spans="16:20" x14ac:dyDescent="0.3">
      <c r="P667">
        <f>Monthly!A662</f>
        <v>1995</v>
      </c>
      <c r="Q667">
        <f>Q655</f>
        <v>1</v>
      </c>
      <c r="R667" s="29">
        <f t="shared" ca="1" si="102"/>
        <v>1663342</v>
      </c>
      <c r="S667" s="29"/>
      <c r="T667">
        <f t="shared" ca="1" si="103"/>
        <v>1663342</v>
      </c>
    </row>
    <row r="668" spans="16:20" x14ac:dyDescent="0.3">
      <c r="P668">
        <f>P667</f>
        <v>1995</v>
      </c>
      <c r="Q668">
        <f>Q656</f>
        <v>2</v>
      </c>
      <c r="R668" s="29">
        <f t="shared" ca="1" si="102"/>
        <v>277660</v>
      </c>
      <c r="S668" s="29"/>
      <c r="T668">
        <f t="shared" ca="1" si="103"/>
        <v>277660</v>
      </c>
    </row>
    <row r="669" spans="16:20" x14ac:dyDescent="0.3">
      <c r="P669">
        <f t="shared" ref="P669:P678" si="105">P668</f>
        <v>1995</v>
      </c>
      <c r="Q669">
        <f t="shared" ref="Q669:Q678" si="106">Q657</f>
        <v>3</v>
      </c>
      <c r="R669" s="29">
        <f t="shared" ca="1" si="102"/>
        <v>1357733</v>
      </c>
      <c r="S669" s="29"/>
      <c r="T669">
        <f t="shared" ca="1" si="103"/>
        <v>1357733</v>
      </c>
    </row>
    <row r="670" spans="16:20" x14ac:dyDescent="0.3">
      <c r="P670">
        <f t="shared" si="105"/>
        <v>1995</v>
      </c>
      <c r="Q670">
        <f t="shared" si="106"/>
        <v>4</v>
      </c>
      <c r="R670" s="29">
        <f t="shared" ca="1" si="102"/>
        <v>1108317</v>
      </c>
      <c r="S670" s="29"/>
      <c r="T670">
        <f t="shared" ca="1" si="103"/>
        <v>1108317</v>
      </c>
    </row>
    <row r="671" spans="16:20" x14ac:dyDescent="0.3">
      <c r="P671">
        <f t="shared" si="105"/>
        <v>1995</v>
      </c>
      <c r="Q671">
        <f t="shared" si="106"/>
        <v>5</v>
      </c>
      <c r="R671" s="29">
        <f t="shared" ca="1" si="102"/>
        <v>1542971</v>
      </c>
      <c r="S671" s="29"/>
      <c r="T671">
        <f t="shared" ca="1" si="103"/>
        <v>1542971</v>
      </c>
    </row>
    <row r="672" spans="16:20" x14ac:dyDescent="0.3">
      <c r="P672">
        <f t="shared" si="105"/>
        <v>1995</v>
      </c>
      <c r="Q672">
        <f t="shared" si="106"/>
        <v>6</v>
      </c>
      <c r="R672" s="29">
        <f t="shared" ca="1" si="102"/>
        <v>329238</v>
      </c>
      <c r="S672" s="29"/>
      <c r="T672">
        <f t="shared" ca="1" si="103"/>
        <v>329238</v>
      </c>
    </row>
    <row r="673" spans="16:20" x14ac:dyDescent="0.3">
      <c r="P673">
        <f t="shared" si="105"/>
        <v>1995</v>
      </c>
      <c r="Q673">
        <f t="shared" si="106"/>
        <v>7</v>
      </c>
      <c r="R673" s="29">
        <f t="shared" ca="1" si="102"/>
        <v>626</v>
      </c>
      <c r="S673" s="29"/>
      <c r="T673">
        <f t="shared" ca="1" si="103"/>
        <v>626</v>
      </c>
    </row>
    <row r="674" spans="16:20" x14ac:dyDescent="0.3">
      <c r="P674">
        <f t="shared" si="105"/>
        <v>1995</v>
      </c>
      <c r="Q674">
        <f t="shared" si="106"/>
        <v>8</v>
      </c>
      <c r="R674" s="29">
        <f t="shared" ca="1" si="102"/>
        <v>1000</v>
      </c>
      <c r="S674" s="29"/>
      <c r="T674">
        <f t="shared" ca="1" si="103"/>
        <v>1000</v>
      </c>
    </row>
    <row r="675" spans="16:20" x14ac:dyDescent="0.3">
      <c r="P675">
        <f t="shared" si="105"/>
        <v>1995</v>
      </c>
      <c r="Q675">
        <f t="shared" si="106"/>
        <v>9</v>
      </c>
      <c r="R675" s="29">
        <f t="shared" ca="1" si="102"/>
        <v>508</v>
      </c>
      <c r="S675" s="29"/>
      <c r="T675">
        <f t="shared" ca="1" si="103"/>
        <v>508</v>
      </c>
    </row>
    <row r="676" spans="16:20" x14ac:dyDescent="0.3">
      <c r="P676">
        <f t="shared" si="105"/>
        <v>1995</v>
      </c>
      <c r="Q676">
        <f t="shared" si="106"/>
        <v>10</v>
      </c>
      <c r="R676" s="29">
        <f t="shared" ca="1" si="102"/>
        <v>369</v>
      </c>
      <c r="S676" s="29"/>
      <c r="T676">
        <f t="shared" ca="1" si="103"/>
        <v>369</v>
      </c>
    </row>
    <row r="677" spans="16:20" x14ac:dyDescent="0.3">
      <c r="P677">
        <f t="shared" si="105"/>
        <v>1995</v>
      </c>
      <c r="Q677">
        <f t="shared" si="106"/>
        <v>11</v>
      </c>
      <c r="R677" s="29">
        <f t="shared" ca="1" si="102"/>
        <v>330</v>
      </c>
      <c r="S677" s="29"/>
      <c r="T677">
        <f t="shared" ca="1" si="103"/>
        <v>330</v>
      </c>
    </row>
    <row r="678" spans="16:20" x14ac:dyDescent="0.3">
      <c r="P678">
        <f t="shared" si="105"/>
        <v>1995</v>
      </c>
      <c r="Q678">
        <f t="shared" si="106"/>
        <v>12</v>
      </c>
      <c r="R678" s="29">
        <f t="shared" ca="1" si="102"/>
        <v>10430</v>
      </c>
      <c r="S678" s="29"/>
      <c r="T678">
        <f t="shared" ca="1" si="103"/>
        <v>10430</v>
      </c>
    </row>
    <row r="679" spans="16:20" x14ac:dyDescent="0.3">
      <c r="P679">
        <f>P678+1</f>
        <v>1996</v>
      </c>
      <c r="Q679">
        <v>1</v>
      </c>
      <c r="R679" s="29">
        <f t="shared" ca="1" si="102"/>
        <v>979</v>
      </c>
      <c r="S679" s="29"/>
      <c r="T679">
        <f t="shared" ca="1" si="103"/>
        <v>979</v>
      </c>
    </row>
    <row r="680" spans="16:20" x14ac:dyDescent="0.3">
      <c r="P680">
        <f>P679</f>
        <v>1996</v>
      </c>
      <c r="Q680">
        <v>2</v>
      </c>
      <c r="R680" s="29">
        <f t="shared" ca="1" si="102"/>
        <v>401</v>
      </c>
      <c r="S680" s="29"/>
      <c r="T680">
        <f t="shared" ca="1" si="103"/>
        <v>401</v>
      </c>
    </row>
    <row r="681" spans="16:20" x14ac:dyDescent="0.3">
      <c r="P681">
        <f t="shared" ref="P681:P690" si="107">P680</f>
        <v>1996</v>
      </c>
      <c r="Q681">
        <v>3</v>
      </c>
      <c r="R681" s="29">
        <f t="shared" ca="1" si="102"/>
        <v>347</v>
      </c>
      <c r="S681" s="29"/>
      <c r="T681">
        <f t="shared" ca="1" si="103"/>
        <v>347</v>
      </c>
    </row>
    <row r="682" spans="16:20" x14ac:dyDescent="0.3">
      <c r="P682">
        <f t="shared" si="107"/>
        <v>1996</v>
      </c>
      <c r="Q682">
        <v>4</v>
      </c>
      <c r="R682" s="29">
        <f t="shared" ca="1" si="102"/>
        <v>556</v>
      </c>
      <c r="S682" s="29"/>
      <c r="T682">
        <f t="shared" ca="1" si="103"/>
        <v>556</v>
      </c>
    </row>
    <row r="683" spans="16:20" x14ac:dyDescent="0.3">
      <c r="P683">
        <f t="shared" si="107"/>
        <v>1996</v>
      </c>
      <c r="Q683">
        <v>5</v>
      </c>
      <c r="R683" s="29">
        <f t="shared" ca="1" si="102"/>
        <v>418</v>
      </c>
      <c r="S683" s="29"/>
      <c r="T683">
        <f t="shared" ca="1" si="103"/>
        <v>418</v>
      </c>
    </row>
    <row r="684" spans="16:20" x14ac:dyDescent="0.3">
      <c r="P684">
        <f t="shared" si="107"/>
        <v>1996</v>
      </c>
      <c r="Q684">
        <v>6</v>
      </c>
      <c r="R684" s="29">
        <f t="shared" ca="1" si="102"/>
        <v>432</v>
      </c>
      <c r="S684" s="29"/>
      <c r="T684">
        <f t="shared" ca="1" si="103"/>
        <v>432</v>
      </c>
    </row>
    <row r="685" spans="16:20" x14ac:dyDescent="0.3">
      <c r="P685">
        <f t="shared" si="107"/>
        <v>1996</v>
      </c>
      <c r="Q685">
        <v>7</v>
      </c>
      <c r="R685" s="29">
        <f t="shared" ca="1" si="102"/>
        <v>422</v>
      </c>
      <c r="S685" s="29"/>
      <c r="T685">
        <f t="shared" ca="1" si="103"/>
        <v>422</v>
      </c>
    </row>
    <row r="686" spans="16:20" x14ac:dyDescent="0.3">
      <c r="P686">
        <f t="shared" si="107"/>
        <v>1996</v>
      </c>
      <c r="Q686">
        <v>8</v>
      </c>
      <c r="R686" s="29">
        <f t="shared" ca="1" si="102"/>
        <v>682</v>
      </c>
      <c r="S686" s="29"/>
      <c r="T686">
        <f t="shared" ca="1" si="103"/>
        <v>682</v>
      </c>
    </row>
    <row r="687" spans="16:20" x14ac:dyDescent="0.3">
      <c r="P687">
        <f t="shared" si="107"/>
        <v>1996</v>
      </c>
      <c r="Q687">
        <v>9</v>
      </c>
      <c r="R687" s="29">
        <f t="shared" ca="1" si="102"/>
        <v>1066</v>
      </c>
      <c r="S687" s="29"/>
      <c r="T687">
        <f t="shared" ca="1" si="103"/>
        <v>1066</v>
      </c>
    </row>
    <row r="688" spans="16:20" x14ac:dyDescent="0.3">
      <c r="P688">
        <f t="shared" si="107"/>
        <v>1996</v>
      </c>
      <c r="Q688">
        <v>10</v>
      </c>
      <c r="R688" s="29">
        <f t="shared" ca="1" si="102"/>
        <v>368</v>
      </c>
      <c r="S688" s="29"/>
      <c r="T688">
        <f t="shared" ca="1" si="103"/>
        <v>368</v>
      </c>
    </row>
    <row r="689" spans="16:20" x14ac:dyDescent="0.3">
      <c r="P689">
        <f t="shared" si="107"/>
        <v>1996</v>
      </c>
      <c r="Q689">
        <v>11</v>
      </c>
      <c r="R689" s="29">
        <f t="shared" ca="1" si="102"/>
        <v>26223</v>
      </c>
      <c r="S689" s="29"/>
      <c r="T689">
        <f t="shared" ca="1" si="103"/>
        <v>26223</v>
      </c>
    </row>
    <row r="690" spans="16:20" x14ac:dyDescent="0.3">
      <c r="P690">
        <f t="shared" si="107"/>
        <v>1996</v>
      </c>
      <c r="Q690">
        <v>12</v>
      </c>
      <c r="R690" s="29">
        <f t="shared" ca="1" si="102"/>
        <v>34278</v>
      </c>
      <c r="S690" s="29"/>
      <c r="T690">
        <f t="shared" ca="1" si="103"/>
        <v>34278</v>
      </c>
    </row>
    <row r="691" spans="16:20" x14ac:dyDescent="0.3">
      <c r="R691" s="29"/>
    </row>
    <row r="692" spans="16:20" x14ac:dyDescent="0.3">
      <c r="R692" s="29"/>
    </row>
    <row r="693" spans="16:20" x14ac:dyDescent="0.3">
      <c r="R693" s="29"/>
    </row>
    <row r="694" spans="16:20" x14ac:dyDescent="0.3">
      <c r="R694" s="29"/>
    </row>
    <row r="695" spans="16:20" x14ac:dyDescent="0.3">
      <c r="R695" s="29"/>
    </row>
    <row r="696" spans="16:20" x14ac:dyDescent="0.3">
      <c r="R696" s="29"/>
    </row>
    <row r="697" spans="16:20" x14ac:dyDescent="0.3">
      <c r="R697" s="29"/>
    </row>
    <row r="698" spans="16:20" x14ac:dyDescent="0.3">
      <c r="R698" s="29"/>
    </row>
    <row r="699" spans="16:20" x14ac:dyDescent="0.3">
      <c r="R699" s="29"/>
    </row>
    <row r="700" spans="16:20" x14ac:dyDescent="0.3">
      <c r="R700" s="29"/>
    </row>
    <row r="701" spans="16:20" x14ac:dyDescent="0.3">
      <c r="R701" s="29"/>
    </row>
    <row r="702" spans="16:20" x14ac:dyDescent="0.3">
      <c r="R702" s="29"/>
    </row>
    <row r="703" spans="16:20" x14ac:dyDescent="0.3">
      <c r="R703" s="29"/>
    </row>
    <row r="704" spans="16:20" x14ac:dyDescent="0.3">
      <c r="R704" s="29"/>
    </row>
    <row r="705" spans="18:18" x14ac:dyDescent="0.3">
      <c r="R705" s="29"/>
    </row>
    <row r="706" spans="18:18" x14ac:dyDescent="0.3">
      <c r="R706" s="29"/>
    </row>
    <row r="707" spans="18:18" x14ac:dyDescent="0.3">
      <c r="R707" s="29"/>
    </row>
    <row r="708" spans="18:18" x14ac:dyDescent="0.3">
      <c r="R708" s="29"/>
    </row>
    <row r="709" spans="18:18" x14ac:dyDescent="0.3">
      <c r="R709" s="29"/>
    </row>
    <row r="710" spans="18:18" x14ac:dyDescent="0.3">
      <c r="R710" s="29"/>
    </row>
    <row r="711" spans="18:18" x14ac:dyDescent="0.3">
      <c r="R711" s="29"/>
    </row>
    <row r="712" spans="18:18" x14ac:dyDescent="0.3">
      <c r="R712" s="29"/>
    </row>
    <row r="713" spans="18:18" x14ac:dyDescent="0.3">
      <c r="R713" s="29"/>
    </row>
    <row r="714" spans="18:18" x14ac:dyDescent="0.3">
      <c r="R714" s="29"/>
    </row>
    <row r="715" spans="18:18" x14ac:dyDescent="0.3">
      <c r="R715" s="29"/>
    </row>
    <row r="716" spans="18:18" x14ac:dyDescent="0.3">
      <c r="R716" s="29"/>
    </row>
    <row r="717" spans="18:18" x14ac:dyDescent="0.3">
      <c r="R717" s="29"/>
    </row>
    <row r="718" spans="18:18" x14ac:dyDescent="0.3">
      <c r="R718" s="29"/>
    </row>
    <row r="719" spans="18:18" x14ac:dyDescent="0.3">
      <c r="R719" s="29"/>
    </row>
    <row r="720" spans="18:18" x14ac:dyDescent="0.3">
      <c r="R720" s="29"/>
    </row>
    <row r="721" spans="18:18" x14ac:dyDescent="0.3">
      <c r="R721" s="29"/>
    </row>
    <row r="722" spans="18:18" x14ac:dyDescent="0.3">
      <c r="R722" s="29"/>
    </row>
    <row r="723" spans="18:18" x14ac:dyDescent="0.3">
      <c r="R723" s="29"/>
    </row>
    <row r="724" spans="18:18" x14ac:dyDescent="0.3">
      <c r="R724" s="29"/>
    </row>
    <row r="725" spans="18:18" x14ac:dyDescent="0.3">
      <c r="R725" s="29"/>
    </row>
    <row r="726" spans="18:18" x14ac:dyDescent="0.3">
      <c r="R726" s="29"/>
    </row>
    <row r="727" spans="18:18" x14ac:dyDescent="0.3">
      <c r="R727" s="29">
        <f t="shared" ref="R727:R774" ca="1" si="108">OFFSET(Matrix,TRUNC((ROW()-ROW($R$7))/COLUMNS(Matrix)),MOD(ROW()-ROW($R$7),COLUMNS(Matrix)),1,1)</f>
        <v>0</v>
      </c>
    </row>
    <row r="728" spans="18:18" x14ac:dyDescent="0.3">
      <c r="R728" s="29">
        <f t="shared" ca="1" si="108"/>
        <v>0</v>
      </c>
    </row>
    <row r="729" spans="18:18" x14ac:dyDescent="0.3">
      <c r="R729" s="29">
        <f t="shared" ca="1" si="108"/>
        <v>0</v>
      </c>
    </row>
    <row r="730" spans="18:18" x14ac:dyDescent="0.3">
      <c r="R730" s="29">
        <f t="shared" ca="1" si="108"/>
        <v>0</v>
      </c>
    </row>
    <row r="731" spans="18:18" x14ac:dyDescent="0.3">
      <c r="R731" s="29">
        <f t="shared" ca="1" si="108"/>
        <v>0</v>
      </c>
    </row>
    <row r="732" spans="18:18" x14ac:dyDescent="0.3">
      <c r="R732" s="29">
        <f t="shared" ca="1" si="108"/>
        <v>0</v>
      </c>
    </row>
    <row r="733" spans="18:18" x14ac:dyDescent="0.3">
      <c r="R733" s="29">
        <f t="shared" ca="1" si="108"/>
        <v>0</v>
      </c>
    </row>
    <row r="734" spans="18:18" x14ac:dyDescent="0.3">
      <c r="R734" s="29">
        <f t="shared" ca="1" si="108"/>
        <v>0</v>
      </c>
    </row>
    <row r="735" spans="18:18" x14ac:dyDescent="0.3">
      <c r="R735" s="29">
        <f t="shared" ca="1" si="108"/>
        <v>0</v>
      </c>
    </row>
    <row r="736" spans="18:18" x14ac:dyDescent="0.3">
      <c r="R736" s="29">
        <f t="shared" ca="1" si="108"/>
        <v>0</v>
      </c>
    </row>
    <row r="737" spans="18:18" x14ac:dyDescent="0.3">
      <c r="R737" s="29">
        <f t="shared" ca="1" si="108"/>
        <v>0</v>
      </c>
    </row>
    <row r="738" spans="18:18" x14ac:dyDescent="0.3">
      <c r="R738" s="29">
        <f t="shared" ca="1" si="108"/>
        <v>0</v>
      </c>
    </row>
    <row r="739" spans="18:18" x14ac:dyDescent="0.3">
      <c r="R739" s="29">
        <f t="shared" ca="1" si="108"/>
        <v>0</v>
      </c>
    </row>
    <row r="740" spans="18:18" x14ac:dyDescent="0.3">
      <c r="R740" s="29">
        <f t="shared" ca="1" si="108"/>
        <v>0</v>
      </c>
    </row>
    <row r="741" spans="18:18" x14ac:dyDescent="0.3">
      <c r="R741" s="29">
        <f t="shared" ca="1" si="108"/>
        <v>0</v>
      </c>
    </row>
    <row r="742" spans="18:18" x14ac:dyDescent="0.3">
      <c r="R742" s="29">
        <f t="shared" ca="1" si="108"/>
        <v>0</v>
      </c>
    </row>
    <row r="743" spans="18:18" x14ac:dyDescent="0.3">
      <c r="R743" s="29">
        <f t="shared" ca="1" si="108"/>
        <v>0</v>
      </c>
    </row>
    <row r="744" spans="18:18" x14ac:dyDescent="0.3">
      <c r="R744" s="29">
        <f t="shared" ca="1" si="108"/>
        <v>0</v>
      </c>
    </row>
    <row r="745" spans="18:18" x14ac:dyDescent="0.3">
      <c r="R745" s="29">
        <f t="shared" ca="1" si="108"/>
        <v>0</v>
      </c>
    </row>
    <row r="746" spans="18:18" x14ac:dyDescent="0.3">
      <c r="R746" s="29">
        <f t="shared" ca="1" si="108"/>
        <v>0</v>
      </c>
    </row>
    <row r="747" spans="18:18" x14ac:dyDescent="0.3">
      <c r="R747" s="29">
        <f t="shared" ca="1" si="108"/>
        <v>0</v>
      </c>
    </row>
    <row r="748" spans="18:18" x14ac:dyDescent="0.3">
      <c r="R748" s="29">
        <f t="shared" ca="1" si="108"/>
        <v>0</v>
      </c>
    </row>
    <row r="749" spans="18:18" x14ac:dyDescent="0.3">
      <c r="R749" s="29">
        <f t="shared" ca="1" si="108"/>
        <v>0</v>
      </c>
    </row>
    <row r="750" spans="18:18" x14ac:dyDescent="0.3">
      <c r="R750" s="29">
        <f t="shared" ca="1" si="108"/>
        <v>0</v>
      </c>
    </row>
    <row r="751" spans="18:18" x14ac:dyDescent="0.3">
      <c r="R751" s="29">
        <f t="shared" ca="1" si="108"/>
        <v>0</v>
      </c>
    </row>
    <row r="752" spans="18:18" x14ac:dyDescent="0.3">
      <c r="R752" s="29">
        <f t="shared" ca="1" si="108"/>
        <v>0</v>
      </c>
    </row>
    <row r="753" spans="18:18" x14ac:dyDescent="0.3">
      <c r="R753" s="29">
        <f t="shared" ca="1" si="108"/>
        <v>0</v>
      </c>
    </row>
    <row r="754" spans="18:18" x14ac:dyDescent="0.3">
      <c r="R754" s="29">
        <f t="shared" ca="1" si="108"/>
        <v>0</v>
      </c>
    </row>
    <row r="755" spans="18:18" x14ac:dyDescent="0.3">
      <c r="R755" s="29">
        <f t="shared" ca="1" si="108"/>
        <v>0</v>
      </c>
    </row>
    <row r="756" spans="18:18" x14ac:dyDescent="0.3">
      <c r="R756" s="29">
        <f t="shared" ca="1" si="108"/>
        <v>0</v>
      </c>
    </row>
    <row r="757" spans="18:18" x14ac:dyDescent="0.3">
      <c r="R757" s="29">
        <f t="shared" ca="1" si="108"/>
        <v>0</v>
      </c>
    </row>
    <row r="758" spans="18:18" x14ac:dyDescent="0.3">
      <c r="R758" s="29">
        <f t="shared" ca="1" si="108"/>
        <v>0</v>
      </c>
    </row>
    <row r="759" spans="18:18" x14ac:dyDescent="0.3">
      <c r="R759" s="29">
        <f t="shared" ca="1" si="108"/>
        <v>0</v>
      </c>
    </row>
    <row r="760" spans="18:18" x14ac:dyDescent="0.3">
      <c r="R760" s="29">
        <f t="shared" ca="1" si="108"/>
        <v>0</v>
      </c>
    </row>
    <row r="761" spans="18:18" x14ac:dyDescent="0.3">
      <c r="R761" s="29">
        <f t="shared" ca="1" si="108"/>
        <v>0</v>
      </c>
    </row>
    <row r="762" spans="18:18" x14ac:dyDescent="0.3">
      <c r="R762" s="29">
        <f t="shared" ca="1" si="108"/>
        <v>0</v>
      </c>
    </row>
    <row r="763" spans="18:18" x14ac:dyDescent="0.3">
      <c r="R763" s="29">
        <f t="shared" ca="1" si="108"/>
        <v>0</v>
      </c>
    </row>
    <row r="764" spans="18:18" x14ac:dyDescent="0.3">
      <c r="R764" s="29">
        <f t="shared" ca="1" si="108"/>
        <v>0</v>
      </c>
    </row>
    <row r="765" spans="18:18" x14ac:dyDescent="0.3">
      <c r="R765" s="29">
        <f t="shared" ca="1" si="108"/>
        <v>0</v>
      </c>
    </row>
    <row r="766" spans="18:18" x14ac:dyDescent="0.3">
      <c r="R766" s="29">
        <f t="shared" ca="1" si="108"/>
        <v>0</v>
      </c>
    </row>
    <row r="767" spans="18:18" x14ac:dyDescent="0.3">
      <c r="R767" s="29">
        <f t="shared" ca="1" si="108"/>
        <v>0</v>
      </c>
    </row>
    <row r="768" spans="18:18" x14ac:dyDescent="0.3">
      <c r="R768" s="29">
        <f t="shared" ca="1" si="108"/>
        <v>0</v>
      </c>
    </row>
    <row r="769" spans="18:18" x14ac:dyDescent="0.3">
      <c r="R769" s="29">
        <f t="shared" ca="1" si="108"/>
        <v>0</v>
      </c>
    </row>
    <row r="770" spans="18:18" x14ac:dyDescent="0.3">
      <c r="R770" s="29">
        <f t="shared" ca="1" si="108"/>
        <v>0</v>
      </c>
    </row>
    <row r="771" spans="18:18" x14ac:dyDescent="0.3">
      <c r="R771" s="29">
        <f t="shared" ca="1" si="108"/>
        <v>0</v>
      </c>
    </row>
    <row r="772" spans="18:18" x14ac:dyDescent="0.3">
      <c r="R772" s="29">
        <f t="shared" ca="1" si="108"/>
        <v>0</v>
      </c>
    </row>
    <row r="773" spans="18:18" x14ac:dyDescent="0.3">
      <c r="R773" s="29">
        <f t="shared" ca="1" si="108"/>
        <v>0</v>
      </c>
    </row>
    <row r="774" spans="18:18" x14ac:dyDescent="0.3">
      <c r="R774" s="29">
        <f t="shared" ca="1" si="108"/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</vt:lpstr>
      <vt:lpstr>Season</vt:lpstr>
      <vt:lpstr>Annual</vt:lpstr>
      <vt:lpstr>Monthly</vt:lpstr>
      <vt:lpstr>Input</vt:lpstr>
      <vt:lpstr>Sheet2</vt:lpstr>
      <vt:lpstr>Matrix</vt:lpstr>
      <vt:lpstr>Matrix2</vt:lpstr>
    </vt:vector>
  </TitlesOfParts>
  <Company>TCEQ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Suzy McElroy</dc:creator>
  <cp:lastModifiedBy>TCEQ</cp:lastModifiedBy>
  <cp:lastPrinted>2011-04-12T15:26:40Z</cp:lastPrinted>
  <dcterms:created xsi:type="dcterms:W3CDTF">2010-12-06T17:50:19Z</dcterms:created>
  <dcterms:modified xsi:type="dcterms:W3CDTF">2012-12-04T18:07:17Z</dcterms:modified>
</cp:coreProperties>
</file>