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&#65279;<?xml version="1.0" encoding="utf-8"?>
<Relationships xmlns="http://schemas.openxmlformats.org/package/2006/relationships">
  <Relationship Type="http://schemas.openxmlformats.org/officeDocument/2006/relationships/officeDocument" Target="xl/workbook.xml" Id="rId1" />
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6"/>
  <x:workbookPr defaultThemeVersion="124226"/>
  <x:bookViews>
    <x:workbookView xWindow="-12" yWindow="-12" windowWidth="15516" windowHeight="4596" tabRatio="841"/>
  </x:bookViews>
  <x:sheets>
    <x:sheet name="Appendix A-2011" sheetId="27" r:id="rId1"/>
    <x:sheet name="seasonality" sheetId="28" r:id="rId2"/>
  </x:sheets>
  <x:calcPr calcId="125725"/>
</x:workbook>
</file>

<file path=xl/calcChain.xml><?xml version="1.0" encoding="utf-8"?>
<calcChain xmlns="http://schemas.openxmlformats.org/spreadsheetml/2006/main">
  <c r="I160" i="27"/>
  <c r="H160"/>
  <c r="J160"/>
  <c r="F2"/>
  <c r="N150"/>
  <c r="L41" i="28"/>
  <c r="L5"/>
  <c r="L3"/>
  <c r="H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35"/>
  <c r="K39" s="1"/>
  <c r="I2"/>
  <c r="I10"/>
  <c r="I11"/>
  <c r="I3"/>
  <c r="I4"/>
  <c r="I12"/>
  <c r="I13"/>
  <c r="I14"/>
  <c r="I5"/>
  <c r="I15"/>
  <c r="I16"/>
  <c r="I17"/>
  <c r="I6"/>
  <c r="I18"/>
  <c r="I7"/>
  <c r="I19"/>
  <c r="I8"/>
  <c r="I20"/>
  <c r="I9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21"/>
  <c r="I26"/>
  <c r="I27"/>
  <c r="I22"/>
  <c r="I23"/>
  <c r="I28"/>
  <c r="I29"/>
  <c r="I30"/>
  <c r="I31"/>
  <c r="I32"/>
  <c r="I24"/>
  <c r="I33"/>
  <c r="I25"/>
  <c r="I34"/>
  <c r="I35"/>
  <c r="I41"/>
  <c r="I42"/>
  <c r="I43"/>
  <c r="I44"/>
  <c r="I45"/>
  <c r="I46"/>
  <c r="I47"/>
  <c r="I36"/>
  <c r="I37"/>
  <c r="I48"/>
  <c r="I49"/>
  <c r="I50"/>
  <c r="I38"/>
  <c r="I51"/>
  <c r="I39"/>
  <c r="I40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52"/>
  <c r="I56"/>
  <c r="I57"/>
  <c r="I53"/>
  <c r="I58"/>
  <c r="I59"/>
  <c r="I60"/>
  <c r="I54"/>
  <c r="I55"/>
  <c r="I61"/>
  <c r="I62"/>
  <c r="I63"/>
  <c r="I67"/>
  <c r="I68"/>
  <c r="I64"/>
  <c r="I69"/>
  <c r="I70"/>
  <c r="I71"/>
  <c r="I65"/>
  <c r="I66"/>
  <c r="I72"/>
  <c r="I73"/>
  <c r="F73"/>
  <c r="F72"/>
  <c r="F66"/>
  <c r="F65"/>
  <c r="F71"/>
  <c r="F70"/>
  <c r="F69"/>
  <c r="F64"/>
  <c r="F68"/>
  <c r="F67"/>
  <c r="F63"/>
  <c r="F62"/>
  <c r="F61"/>
  <c r="F55"/>
  <c r="F54"/>
  <c r="F60"/>
  <c r="F59"/>
  <c r="F58"/>
  <c r="F53"/>
  <c r="F57"/>
  <c r="F56"/>
  <c r="F5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40"/>
  <c r="F39"/>
  <c r="F51"/>
  <c r="F38"/>
  <c r="F50"/>
  <c r="F49"/>
  <c r="F48"/>
  <c r="F37"/>
  <c r="F36"/>
  <c r="F47"/>
  <c r="F46"/>
  <c r="F45"/>
  <c r="F44"/>
  <c r="F43"/>
  <c r="F42"/>
  <c r="F41"/>
  <c r="F35"/>
  <c r="F34"/>
  <c r="F25"/>
  <c r="F33"/>
  <c r="F24"/>
  <c r="F32"/>
  <c r="F31"/>
  <c r="F30"/>
  <c r="F29"/>
  <c r="F28"/>
  <c r="F23"/>
  <c r="F22"/>
  <c r="F27"/>
  <c r="F26"/>
  <c r="F21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"/>
  <c r="F20"/>
  <c r="F8"/>
  <c r="F19"/>
  <c r="F7"/>
  <c r="F18"/>
  <c r="F6"/>
  <c r="F17"/>
  <c r="F16"/>
  <c r="F15"/>
  <c r="F5"/>
  <c r="F14"/>
  <c r="F13"/>
  <c r="F12"/>
  <c r="F4"/>
  <c r="F3"/>
  <c r="F11"/>
  <c r="F10"/>
  <c r="F2"/>
  <c r="M39" l="1"/>
  <c r="K41"/>
  <c r="K5"/>
  <c r="M3"/>
  <c r="L39"/>
  <c r="K3"/>
  <c r="K164" i="27"/>
  <c r="K163"/>
  <c r="G160"/>
  <c r="H145"/>
  <c r="G145"/>
  <c r="H130"/>
  <c r="G130"/>
  <c r="H104"/>
  <c r="G104"/>
  <c r="H78"/>
  <c r="G78"/>
  <c r="H58"/>
  <c r="G58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H32"/>
  <c r="G32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I145"/>
  <c r="J145" s="1"/>
  <c r="I58" l="1"/>
  <c r="J58" s="1"/>
  <c r="I78"/>
  <c r="J78" s="1"/>
  <c r="I104"/>
  <c r="J104" s="1"/>
  <c r="I130"/>
  <c r="J130" s="1"/>
  <c r="I32"/>
  <c r="J32" s="1"/>
</calcChain>
</file>

<file path=xl/sharedStrings.xml><?xml version="1.0" encoding="utf-8"?>
<sst xmlns="http://schemas.openxmlformats.org/spreadsheetml/2006/main" count="699" uniqueCount="32">
  <si>
    <t>Segment</t>
  </si>
  <si>
    <t>11446</t>
  </si>
  <si>
    <t>EC</t>
  </si>
  <si>
    <t>ENT</t>
  </si>
  <si>
    <t>FC</t>
  </si>
  <si>
    <t>Description</t>
  </si>
  <si>
    <t>Value</t>
  </si>
  <si>
    <t>Single Sample Criterion</t>
  </si>
  <si>
    <t>Station ID</t>
  </si>
  <si>
    <t>Sample Exceeding</t>
  </si>
  <si>
    <t>Geometric Mean (MPN/100ml)</t>
  </si>
  <si>
    <t>Number of Samples</t>
  </si>
  <si>
    <t>Number of Samples Exceeding Criteria</t>
  </si>
  <si>
    <t>% of Samples Exceeding</t>
  </si>
  <si>
    <t>Sampling Date</t>
  </si>
  <si>
    <t>1101A</t>
  </si>
  <si>
    <t>1101C</t>
  </si>
  <si>
    <t>1101E</t>
  </si>
  <si>
    <t>1102G</t>
  </si>
  <si>
    <t>Cool</t>
  </si>
  <si>
    <t>Warm</t>
  </si>
  <si>
    <t>geomean cold</t>
  </si>
  <si>
    <t>count cold</t>
  </si>
  <si>
    <t>p-value</t>
  </si>
  <si>
    <t>geomean warm</t>
  </si>
  <si>
    <t>count warm</t>
  </si>
  <si>
    <t>log of value</t>
  </si>
  <si>
    <t>1101A_01</t>
  </si>
  <si>
    <t>1101C_01</t>
  </si>
  <si>
    <t>1101E_01</t>
  </si>
  <si>
    <t>1102G_01</t>
  </si>
  <si>
    <t>End of worksheet</t>
  </si>
</sst>
</file>

<file path=xl/styles.xml><?xml version="1.0" encoding="utf-8"?>
<styleSheet xmlns="http://schemas.openxmlformats.org/spreadsheetml/2006/main">
  <numFmts count="3">
    <numFmt numFmtId="164" formatCode="mm/dd/yyyy"/>
    <numFmt numFmtId="165" formatCode="0.000000000"/>
    <numFmt numFmtId="166" formatCode="0.000"/>
  </numFmts>
  <fonts count="8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1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164" fontId="5" fillId="0" borderId="8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9" fontId="3" fillId="0" borderId="11" xfId="0" applyNumberFormat="1" applyFont="1" applyFill="1" applyBorder="1" applyAlignment="1">
      <alignment horizontal="center"/>
    </xf>
    <xf numFmtId="164" fontId="5" fillId="0" borderId="12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/>
    </xf>
    <xf numFmtId="0" fontId="2" fillId="3" borderId="9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/>
    <xf numFmtId="0" fontId="5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1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1" xfId="1" applyNumberFormat="1" applyFont="1" applyFill="1" applyBorder="1" applyAlignment="1">
      <alignment horizontal="center" vertical="center" wrapText="1"/>
    </xf>
    <xf numFmtId="164" fontId="5" fillId="4" borderId="12" xfId="1" applyNumberFormat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7" xfId="1" applyNumberFormat="1" applyFont="1" applyFill="1" applyBorder="1" applyAlignment="1">
      <alignment horizontal="center" vertical="center" wrapText="1"/>
    </xf>
    <xf numFmtId="164" fontId="5" fillId="4" borderId="8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1" fillId="0" borderId="0" xfId="0" applyNumberFormat="1" applyFont="1"/>
    <xf numFmtId="165" fontId="7" fillId="0" borderId="0" xfId="0" applyNumberFormat="1" applyFont="1" applyBorder="1" applyAlignment="1">
      <alignment horizontal="center"/>
    </xf>
    <xf numFmtId="0" fontId="3" fillId="0" borderId="0" xfId="0" applyFont="1"/>
    <xf numFmtId="166" fontId="1" fillId="0" borderId="0" xfId="0" applyNumberFormat="1" applyFont="1"/>
    <xf numFmtId="0" fontId="1" fillId="0" borderId="0" xfId="0" applyFont="1" applyFill="1" applyAlignment="1">
      <alignment horizontal="center"/>
    </xf>
    <xf numFmtId="0" fontId="2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4" xfId="1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9" fontId="3" fillId="0" borderId="14" xfId="0" applyNumberFormat="1" applyFont="1" applyFill="1" applyBorder="1" applyAlignment="1">
      <alignment horizontal="center"/>
    </xf>
    <xf numFmtId="164" fontId="5" fillId="0" borderId="15" xfId="1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5"/>
  <sheetViews>
    <sheetView tabSelected="1" workbookViewId="0">
      <selection activeCell="L1" sqref="L1"/>
    </sheetView>
  </sheetViews>
  <sheetFormatPr defaultColWidth="9.109375" defaultRowHeight="13.2"/>
  <cols>
    <col min="1" max="1" width="12" style="5" customWidth="1"/>
    <col min="2" max="2" width="9" style="5" customWidth="1"/>
    <col min="3" max="3" width="12" style="5" customWidth="1"/>
    <col min="4" max="5" width="9" style="5" customWidth="1"/>
    <col min="6" max="6" width="11.33203125" style="5" customWidth="1"/>
    <col min="7" max="7" width="12.33203125" style="5" customWidth="1"/>
    <col min="8" max="8" width="9" style="5" customWidth="1"/>
    <col min="9" max="9" width="13.33203125" style="5" customWidth="1"/>
    <col min="10" max="10" width="11.109375" style="5" customWidth="1"/>
    <col min="11" max="11" width="11.33203125" style="5" customWidth="1"/>
    <col min="12" max="12" width="9.109375" style="5" customWidth="1"/>
    <col min="13" max="16384" width="9.109375" style="4"/>
  </cols>
  <sheetData>
    <row r="1" spans="1:13" ht="53.4" thickTop="1">
      <c r="A1" s="6" t="s">
        <v>0</v>
      </c>
      <c r="B1" s="1" t="s">
        <v>8</v>
      </c>
      <c r="C1" s="1" t="s">
        <v>5</v>
      </c>
      <c r="D1" s="1" t="s">
        <v>7</v>
      </c>
      <c r="E1" s="1" t="s">
        <v>6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7" t="s">
        <v>14</v>
      </c>
    </row>
    <row r="2" spans="1:13">
      <c r="A2" s="29" t="s">
        <v>27</v>
      </c>
      <c r="B2" s="8">
        <v>16611</v>
      </c>
      <c r="C2" s="28" t="s">
        <v>2</v>
      </c>
      <c r="D2" s="3">
        <v>399</v>
      </c>
      <c r="E2" s="9">
        <v>238</v>
      </c>
      <c r="F2" s="3" t="str">
        <f>IF(E2&lt;D2,"",E2)</f>
        <v/>
      </c>
      <c r="G2" s="2"/>
      <c r="H2" s="2"/>
      <c r="I2" s="2"/>
      <c r="J2" s="2"/>
      <c r="K2" s="10">
        <v>38287</v>
      </c>
      <c r="M2" s="23"/>
    </row>
    <row r="3" spans="1:13">
      <c r="A3" s="29" t="s">
        <v>27</v>
      </c>
      <c r="B3" s="8">
        <v>16611</v>
      </c>
      <c r="C3" s="28" t="s">
        <v>2</v>
      </c>
      <c r="D3" s="3">
        <v>399</v>
      </c>
      <c r="E3" s="9">
        <v>2600</v>
      </c>
      <c r="F3" s="3">
        <f t="shared" ref="F3:F32" si="0">IF(E3&lt;D3,"",E3)</f>
        <v>2600</v>
      </c>
      <c r="G3" s="2"/>
      <c r="H3" s="2"/>
      <c r="I3" s="2"/>
      <c r="J3" s="2"/>
      <c r="K3" s="10">
        <v>38367</v>
      </c>
      <c r="M3" s="23"/>
    </row>
    <row r="4" spans="1:13">
      <c r="A4" s="29" t="s">
        <v>27</v>
      </c>
      <c r="B4" s="8">
        <v>16611</v>
      </c>
      <c r="C4" s="28" t="s">
        <v>2</v>
      </c>
      <c r="D4" s="3">
        <v>399</v>
      </c>
      <c r="E4" s="9">
        <v>4800</v>
      </c>
      <c r="F4" s="3">
        <f t="shared" si="0"/>
        <v>4800</v>
      </c>
      <c r="G4" s="2"/>
      <c r="H4" s="2"/>
      <c r="I4" s="2"/>
      <c r="J4" s="2"/>
      <c r="K4" s="10">
        <v>38414</v>
      </c>
      <c r="M4" s="23"/>
    </row>
    <row r="5" spans="1:13">
      <c r="A5" s="29" t="s">
        <v>27</v>
      </c>
      <c r="B5" s="8">
        <v>16611</v>
      </c>
      <c r="C5" s="28" t="s">
        <v>2</v>
      </c>
      <c r="D5" s="3">
        <v>399</v>
      </c>
      <c r="E5" s="9">
        <v>460</v>
      </c>
      <c r="F5" s="3">
        <f t="shared" si="0"/>
        <v>460</v>
      </c>
      <c r="G5" s="2"/>
      <c r="H5" s="2"/>
      <c r="I5" s="2"/>
      <c r="J5" s="2"/>
      <c r="K5" s="10">
        <v>38484</v>
      </c>
    </row>
    <row r="6" spans="1:13">
      <c r="A6" s="29" t="s">
        <v>27</v>
      </c>
      <c r="B6" s="8">
        <v>16611</v>
      </c>
      <c r="C6" s="28" t="s">
        <v>2</v>
      </c>
      <c r="D6" s="3">
        <v>399</v>
      </c>
      <c r="E6" s="9">
        <v>490</v>
      </c>
      <c r="F6" s="3">
        <f t="shared" si="0"/>
        <v>490</v>
      </c>
      <c r="G6" s="2"/>
      <c r="H6" s="2"/>
      <c r="I6" s="2"/>
      <c r="J6" s="2"/>
      <c r="K6" s="10">
        <v>38538</v>
      </c>
    </row>
    <row r="7" spans="1:13">
      <c r="A7" s="29" t="s">
        <v>27</v>
      </c>
      <c r="B7" s="8">
        <v>16611</v>
      </c>
      <c r="C7" s="28" t="s">
        <v>2</v>
      </c>
      <c r="D7" s="3">
        <v>399</v>
      </c>
      <c r="E7" s="9">
        <v>4800</v>
      </c>
      <c r="F7" s="3">
        <f t="shared" si="0"/>
        <v>4800</v>
      </c>
      <c r="G7" s="2"/>
      <c r="H7" s="2"/>
      <c r="I7" s="2"/>
      <c r="J7" s="2"/>
      <c r="K7" s="10">
        <v>38635</v>
      </c>
    </row>
    <row r="8" spans="1:13">
      <c r="A8" s="29" t="s">
        <v>27</v>
      </c>
      <c r="B8" s="8">
        <v>16611</v>
      </c>
      <c r="C8" s="28" t="s">
        <v>2</v>
      </c>
      <c r="D8" s="3">
        <v>399</v>
      </c>
      <c r="E8" s="9">
        <v>870</v>
      </c>
      <c r="F8" s="3">
        <f t="shared" si="0"/>
        <v>870</v>
      </c>
      <c r="G8" s="2"/>
      <c r="H8" s="2"/>
      <c r="I8" s="2"/>
      <c r="J8" s="2"/>
      <c r="K8" s="10">
        <v>38705</v>
      </c>
    </row>
    <row r="9" spans="1:13">
      <c r="A9" s="29" t="s">
        <v>27</v>
      </c>
      <c r="B9" s="8">
        <v>16611</v>
      </c>
      <c r="C9" s="28" t="s">
        <v>2</v>
      </c>
      <c r="D9" s="3">
        <v>399</v>
      </c>
      <c r="E9" s="9">
        <v>1400</v>
      </c>
      <c r="F9" s="3">
        <f t="shared" si="0"/>
        <v>1400</v>
      </c>
      <c r="G9" s="2"/>
      <c r="H9" s="2"/>
      <c r="I9" s="2"/>
      <c r="J9" s="2"/>
      <c r="K9" s="10">
        <v>38751</v>
      </c>
    </row>
    <row r="10" spans="1:13">
      <c r="A10" s="29" t="s">
        <v>27</v>
      </c>
      <c r="B10" s="8">
        <v>16611</v>
      </c>
      <c r="C10" s="28" t="s">
        <v>2</v>
      </c>
      <c r="D10" s="3">
        <v>399</v>
      </c>
      <c r="E10" s="9">
        <v>320</v>
      </c>
      <c r="F10" s="3" t="str">
        <f t="shared" si="0"/>
        <v/>
      </c>
      <c r="G10" s="2"/>
      <c r="H10" s="2"/>
      <c r="I10" s="2"/>
      <c r="J10" s="2"/>
      <c r="K10" s="10">
        <v>38812</v>
      </c>
    </row>
    <row r="11" spans="1:13">
      <c r="A11" s="29" t="s">
        <v>27</v>
      </c>
      <c r="B11" s="8">
        <v>16611</v>
      </c>
      <c r="C11" s="28" t="s">
        <v>2</v>
      </c>
      <c r="D11" s="3">
        <v>399</v>
      </c>
      <c r="E11" s="9">
        <v>370</v>
      </c>
      <c r="F11" s="3" t="str">
        <f t="shared" si="0"/>
        <v/>
      </c>
      <c r="G11" s="2"/>
      <c r="H11" s="2"/>
      <c r="I11" s="2"/>
      <c r="J11" s="2"/>
      <c r="K11" s="10">
        <v>38845</v>
      </c>
    </row>
    <row r="12" spans="1:13">
      <c r="A12" s="29" t="s">
        <v>27</v>
      </c>
      <c r="B12" s="8">
        <v>16611</v>
      </c>
      <c r="C12" s="28" t="s">
        <v>2</v>
      </c>
      <c r="D12" s="3">
        <v>399</v>
      </c>
      <c r="E12" s="9">
        <v>980</v>
      </c>
      <c r="F12" s="3">
        <f t="shared" si="0"/>
        <v>980</v>
      </c>
      <c r="G12" s="2"/>
      <c r="H12" s="2"/>
      <c r="I12" s="2"/>
      <c r="J12" s="2"/>
      <c r="K12" s="10">
        <v>38870</v>
      </c>
    </row>
    <row r="13" spans="1:13">
      <c r="A13" s="29" t="s">
        <v>27</v>
      </c>
      <c r="B13" s="8">
        <v>16611</v>
      </c>
      <c r="C13" s="28" t="s">
        <v>2</v>
      </c>
      <c r="D13" s="3">
        <v>399</v>
      </c>
      <c r="E13" s="9">
        <v>290</v>
      </c>
      <c r="F13" s="3" t="str">
        <f t="shared" si="0"/>
        <v/>
      </c>
      <c r="G13" s="2"/>
      <c r="H13" s="2"/>
      <c r="I13" s="2"/>
      <c r="J13" s="2"/>
      <c r="K13" s="10">
        <v>38932</v>
      </c>
    </row>
    <row r="14" spans="1:13">
      <c r="A14" s="29" t="s">
        <v>27</v>
      </c>
      <c r="B14" s="8">
        <v>16611</v>
      </c>
      <c r="C14" s="28" t="s">
        <v>2</v>
      </c>
      <c r="D14" s="3">
        <v>399</v>
      </c>
      <c r="E14" s="9">
        <v>86</v>
      </c>
      <c r="F14" s="3" t="str">
        <f t="shared" si="0"/>
        <v/>
      </c>
      <c r="G14" s="2"/>
      <c r="H14" s="2"/>
      <c r="I14" s="2"/>
      <c r="J14" s="2"/>
      <c r="K14" s="10">
        <v>38995</v>
      </c>
    </row>
    <row r="15" spans="1:13">
      <c r="A15" s="29" t="s">
        <v>27</v>
      </c>
      <c r="B15" s="8">
        <v>16611</v>
      </c>
      <c r="C15" s="28" t="s">
        <v>2</v>
      </c>
      <c r="D15" s="3">
        <v>399</v>
      </c>
      <c r="E15" s="9">
        <v>400</v>
      </c>
      <c r="F15" s="3">
        <f t="shared" si="0"/>
        <v>400</v>
      </c>
      <c r="G15" s="2"/>
      <c r="H15" s="2"/>
      <c r="I15" s="2"/>
      <c r="J15" s="2"/>
      <c r="K15" s="10">
        <v>39117</v>
      </c>
    </row>
    <row r="16" spans="1:13">
      <c r="A16" s="29" t="s">
        <v>27</v>
      </c>
      <c r="B16" s="8">
        <v>16611</v>
      </c>
      <c r="C16" s="28" t="s">
        <v>2</v>
      </c>
      <c r="D16" s="3">
        <v>399</v>
      </c>
      <c r="E16" s="9">
        <v>3100</v>
      </c>
      <c r="F16" s="3">
        <f t="shared" si="0"/>
        <v>3100</v>
      </c>
      <c r="G16" s="2"/>
      <c r="H16" s="2"/>
      <c r="I16" s="2"/>
      <c r="J16" s="2"/>
      <c r="K16" s="10">
        <v>39173</v>
      </c>
    </row>
    <row r="17" spans="1:11">
      <c r="A17" s="29" t="s">
        <v>27</v>
      </c>
      <c r="B17" s="8">
        <v>16611</v>
      </c>
      <c r="C17" s="28" t="s">
        <v>2</v>
      </c>
      <c r="D17" s="3">
        <v>399</v>
      </c>
      <c r="E17" s="9">
        <v>190</v>
      </c>
      <c r="F17" s="3" t="str">
        <f t="shared" si="0"/>
        <v/>
      </c>
      <c r="G17" s="2"/>
      <c r="H17" s="2"/>
      <c r="I17" s="2"/>
      <c r="J17" s="2"/>
      <c r="K17" s="10">
        <v>39238</v>
      </c>
    </row>
    <row r="18" spans="1:11">
      <c r="A18" s="29" t="s">
        <v>27</v>
      </c>
      <c r="B18" s="8">
        <v>16611</v>
      </c>
      <c r="C18" s="28" t="s">
        <v>2</v>
      </c>
      <c r="D18" s="3">
        <v>399</v>
      </c>
      <c r="E18" s="9">
        <v>1100</v>
      </c>
      <c r="F18" s="3">
        <f t="shared" si="0"/>
        <v>1100</v>
      </c>
      <c r="G18" s="2"/>
      <c r="H18" s="2"/>
      <c r="I18" s="2"/>
      <c r="J18" s="2"/>
      <c r="K18" s="10">
        <v>39315</v>
      </c>
    </row>
    <row r="19" spans="1:11">
      <c r="A19" s="29" t="s">
        <v>27</v>
      </c>
      <c r="B19" s="8">
        <v>16611</v>
      </c>
      <c r="C19" s="28" t="s">
        <v>2</v>
      </c>
      <c r="D19" s="3">
        <v>399</v>
      </c>
      <c r="E19" s="9">
        <v>85</v>
      </c>
      <c r="F19" s="3" t="str">
        <f t="shared" si="0"/>
        <v/>
      </c>
      <c r="G19" s="2"/>
      <c r="H19" s="2"/>
      <c r="I19" s="2"/>
      <c r="J19" s="2"/>
      <c r="K19" s="10">
        <v>39349</v>
      </c>
    </row>
    <row r="20" spans="1:11">
      <c r="A20" s="29" t="s">
        <v>27</v>
      </c>
      <c r="B20" s="8">
        <v>16611</v>
      </c>
      <c r="C20" s="28" t="s">
        <v>2</v>
      </c>
      <c r="D20" s="3">
        <v>399</v>
      </c>
      <c r="E20" s="9">
        <v>350</v>
      </c>
      <c r="F20" s="3" t="str">
        <f t="shared" si="0"/>
        <v/>
      </c>
      <c r="G20" s="2"/>
      <c r="H20" s="2"/>
      <c r="I20" s="2"/>
      <c r="J20" s="2"/>
      <c r="K20" s="10">
        <v>39454</v>
      </c>
    </row>
    <row r="21" spans="1:11">
      <c r="A21" s="29" t="s">
        <v>27</v>
      </c>
      <c r="B21" s="8">
        <v>16611</v>
      </c>
      <c r="C21" s="28" t="s">
        <v>2</v>
      </c>
      <c r="D21" s="3">
        <v>399</v>
      </c>
      <c r="E21" s="9">
        <v>570</v>
      </c>
      <c r="F21" s="3">
        <f t="shared" si="0"/>
        <v>570</v>
      </c>
      <c r="G21" s="2"/>
      <c r="H21" s="2"/>
      <c r="I21" s="2"/>
      <c r="J21" s="2"/>
      <c r="K21" s="10">
        <v>39542</v>
      </c>
    </row>
    <row r="22" spans="1:11">
      <c r="A22" s="29" t="s">
        <v>27</v>
      </c>
      <c r="B22" s="8">
        <v>16611</v>
      </c>
      <c r="C22" s="28" t="s">
        <v>2</v>
      </c>
      <c r="D22" s="3">
        <v>399</v>
      </c>
      <c r="E22" s="9">
        <v>1500</v>
      </c>
      <c r="F22" s="3">
        <f t="shared" si="0"/>
        <v>1500</v>
      </c>
      <c r="G22" s="2"/>
      <c r="H22" s="2"/>
      <c r="I22" s="2"/>
      <c r="J22" s="2"/>
      <c r="K22" s="10">
        <v>39639</v>
      </c>
    </row>
    <row r="23" spans="1:11">
      <c r="A23" s="29" t="s">
        <v>27</v>
      </c>
      <c r="B23" s="8">
        <v>16611</v>
      </c>
      <c r="C23" s="28" t="s">
        <v>2</v>
      </c>
      <c r="D23" s="3">
        <v>399</v>
      </c>
      <c r="E23" s="9">
        <v>130</v>
      </c>
      <c r="F23" s="3" t="str">
        <f t="shared" si="0"/>
        <v/>
      </c>
      <c r="G23" s="2"/>
      <c r="H23" s="2"/>
      <c r="I23" s="2"/>
      <c r="J23" s="2"/>
      <c r="K23" s="10">
        <v>39727</v>
      </c>
    </row>
    <row r="24" spans="1:11">
      <c r="A24" s="29" t="s">
        <v>27</v>
      </c>
      <c r="B24" s="8">
        <v>16611</v>
      </c>
      <c r="C24" s="28" t="s">
        <v>2</v>
      </c>
      <c r="D24" s="3">
        <v>399</v>
      </c>
      <c r="E24" s="9">
        <v>240</v>
      </c>
      <c r="F24" s="3" t="str">
        <f t="shared" si="0"/>
        <v/>
      </c>
      <c r="G24" s="2"/>
      <c r="H24" s="2"/>
      <c r="I24" s="2"/>
      <c r="J24" s="2"/>
      <c r="K24" s="10">
        <v>39818</v>
      </c>
    </row>
    <row r="25" spans="1:11">
      <c r="A25" s="29" t="s">
        <v>27</v>
      </c>
      <c r="B25" s="8">
        <v>16611</v>
      </c>
      <c r="C25" s="28" t="s">
        <v>2</v>
      </c>
      <c r="D25" s="3">
        <v>399</v>
      </c>
      <c r="E25" s="9">
        <v>840</v>
      </c>
      <c r="F25" s="3">
        <f t="shared" si="0"/>
        <v>840</v>
      </c>
      <c r="G25" s="2"/>
      <c r="H25" s="2"/>
      <c r="I25" s="2"/>
      <c r="J25" s="2"/>
      <c r="K25" s="10">
        <v>40003</v>
      </c>
    </row>
    <row r="26" spans="1:11">
      <c r="A26" s="29" t="s">
        <v>27</v>
      </c>
      <c r="B26" s="8">
        <v>16611</v>
      </c>
      <c r="C26" s="28" t="s">
        <v>2</v>
      </c>
      <c r="D26" s="3">
        <v>399</v>
      </c>
      <c r="E26" s="9">
        <v>380</v>
      </c>
      <c r="F26" s="3" t="str">
        <f t="shared" si="0"/>
        <v/>
      </c>
      <c r="G26" s="2"/>
      <c r="H26" s="2"/>
      <c r="I26" s="2"/>
      <c r="J26" s="2"/>
      <c r="K26" s="10">
        <v>40091</v>
      </c>
    </row>
    <row r="27" spans="1:11">
      <c r="A27" s="29" t="s">
        <v>27</v>
      </c>
      <c r="B27" s="8">
        <v>16611</v>
      </c>
      <c r="C27" s="28" t="s">
        <v>2</v>
      </c>
      <c r="D27" s="3">
        <v>399</v>
      </c>
      <c r="E27" s="9">
        <v>230</v>
      </c>
      <c r="F27" s="3" t="str">
        <f t="shared" si="0"/>
        <v/>
      </c>
      <c r="G27" s="2"/>
      <c r="H27" s="2"/>
      <c r="I27" s="2"/>
      <c r="J27" s="2"/>
      <c r="K27" s="10">
        <v>40183</v>
      </c>
    </row>
    <row r="28" spans="1:11">
      <c r="A28" s="29" t="s">
        <v>27</v>
      </c>
      <c r="B28" s="8">
        <v>16611</v>
      </c>
      <c r="C28" s="28" t="s">
        <v>2</v>
      </c>
      <c r="D28" s="3">
        <v>399</v>
      </c>
      <c r="E28" s="9">
        <v>230</v>
      </c>
      <c r="F28" s="3" t="str">
        <f t="shared" si="0"/>
        <v/>
      </c>
      <c r="G28" s="2"/>
      <c r="H28" s="2"/>
      <c r="I28" s="2"/>
      <c r="J28" s="2"/>
      <c r="K28" s="10">
        <v>40276</v>
      </c>
    </row>
    <row r="29" spans="1:11">
      <c r="A29" s="29" t="s">
        <v>27</v>
      </c>
      <c r="B29" s="8">
        <v>16611</v>
      </c>
      <c r="C29" s="28" t="s">
        <v>2</v>
      </c>
      <c r="D29" s="3">
        <v>399</v>
      </c>
      <c r="E29" s="9">
        <v>2000</v>
      </c>
      <c r="F29" s="3">
        <f t="shared" si="0"/>
        <v>2000</v>
      </c>
      <c r="G29" s="2"/>
      <c r="H29" s="2"/>
      <c r="I29" s="2"/>
      <c r="J29" s="2"/>
      <c r="K29" s="10">
        <v>40360</v>
      </c>
    </row>
    <row r="30" spans="1:11">
      <c r="A30" s="29" t="s">
        <v>27</v>
      </c>
      <c r="B30" s="8">
        <v>16611</v>
      </c>
      <c r="C30" s="28" t="s">
        <v>2</v>
      </c>
      <c r="D30" s="3">
        <v>399</v>
      </c>
      <c r="E30" s="9">
        <v>3900</v>
      </c>
      <c r="F30" s="3">
        <f t="shared" si="0"/>
        <v>3900</v>
      </c>
      <c r="G30" s="2"/>
      <c r="H30" s="2"/>
      <c r="I30" s="2"/>
      <c r="J30" s="2"/>
      <c r="K30" s="10">
        <v>40462</v>
      </c>
    </row>
    <row r="31" spans="1:11">
      <c r="A31" s="29" t="s">
        <v>27</v>
      </c>
      <c r="B31" s="8">
        <v>16611</v>
      </c>
      <c r="C31" s="28" t="s">
        <v>2</v>
      </c>
      <c r="D31" s="3">
        <v>399</v>
      </c>
      <c r="E31" s="9">
        <v>840</v>
      </c>
      <c r="F31" s="3">
        <f t="shared" si="0"/>
        <v>840</v>
      </c>
      <c r="G31" s="2"/>
      <c r="H31" s="2"/>
      <c r="I31" s="2"/>
      <c r="J31" s="2"/>
      <c r="K31" s="10">
        <v>40546</v>
      </c>
    </row>
    <row r="32" spans="1:11" ht="13.8" thickBot="1">
      <c r="A32" s="27" t="s">
        <v>27</v>
      </c>
      <c r="B32" s="16">
        <v>16611</v>
      </c>
      <c r="C32" s="26" t="s">
        <v>2</v>
      </c>
      <c r="D32" s="17">
        <v>399</v>
      </c>
      <c r="E32" s="18">
        <v>31</v>
      </c>
      <c r="F32" s="17" t="str">
        <f t="shared" si="0"/>
        <v/>
      </c>
      <c r="G32" s="19">
        <f>GEOMEAN(E2:E32)</f>
        <v>548.01386718923402</v>
      </c>
      <c r="H32" s="20">
        <f>COUNT(E2:E32)</f>
        <v>31</v>
      </c>
      <c r="I32" s="20">
        <f>COUNT(F2:F32)</f>
        <v>17</v>
      </c>
      <c r="J32" s="21">
        <f>I32/H32</f>
        <v>0.54838709677419351</v>
      </c>
      <c r="K32" s="22">
        <v>40634</v>
      </c>
    </row>
    <row r="33" spans="1:11">
      <c r="A33" s="25" t="s">
        <v>27</v>
      </c>
      <c r="B33" s="11">
        <v>16611</v>
      </c>
      <c r="C33" s="11" t="s">
        <v>3</v>
      </c>
      <c r="D33" s="14">
        <v>104</v>
      </c>
      <c r="E33" s="13">
        <v>2100</v>
      </c>
      <c r="F33" s="14">
        <f t="shared" ref="F33:F46" si="1">IF(E33&lt;D33,"",E33)</f>
        <v>2100</v>
      </c>
      <c r="G33" s="15"/>
      <c r="H33" s="15"/>
      <c r="I33" s="15"/>
      <c r="J33" s="15"/>
      <c r="K33" s="12">
        <v>38566</v>
      </c>
    </row>
    <row r="34" spans="1:11">
      <c r="A34" s="29" t="s">
        <v>27</v>
      </c>
      <c r="B34" s="8">
        <v>16611</v>
      </c>
      <c r="C34" s="8" t="s">
        <v>3</v>
      </c>
      <c r="D34" s="14">
        <v>104</v>
      </c>
      <c r="E34" s="9">
        <v>610</v>
      </c>
      <c r="F34" s="3">
        <f t="shared" si="1"/>
        <v>610</v>
      </c>
      <c r="G34" s="2"/>
      <c r="H34" s="2"/>
      <c r="I34" s="2"/>
      <c r="J34" s="2"/>
      <c r="K34" s="10">
        <v>38831</v>
      </c>
    </row>
    <row r="35" spans="1:11">
      <c r="A35" s="29" t="s">
        <v>27</v>
      </c>
      <c r="B35" s="8">
        <v>16611</v>
      </c>
      <c r="C35" s="8" t="s">
        <v>3</v>
      </c>
      <c r="D35" s="14">
        <v>104</v>
      </c>
      <c r="E35" s="9">
        <v>720</v>
      </c>
      <c r="F35" s="3">
        <f t="shared" si="1"/>
        <v>720</v>
      </c>
      <c r="G35" s="2"/>
      <c r="H35" s="2"/>
      <c r="I35" s="2"/>
      <c r="J35" s="2"/>
      <c r="K35" s="10">
        <v>38832</v>
      </c>
    </row>
    <row r="36" spans="1:11">
      <c r="A36" s="29" t="s">
        <v>27</v>
      </c>
      <c r="B36" s="8">
        <v>16611</v>
      </c>
      <c r="C36" s="8" t="s">
        <v>3</v>
      </c>
      <c r="D36" s="14">
        <v>104</v>
      </c>
      <c r="E36" s="9">
        <v>970</v>
      </c>
      <c r="F36" s="3">
        <f t="shared" si="1"/>
        <v>970</v>
      </c>
      <c r="G36" s="2"/>
      <c r="H36" s="2"/>
      <c r="I36" s="2"/>
      <c r="J36" s="2"/>
      <c r="K36" s="10">
        <v>38833</v>
      </c>
    </row>
    <row r="37" spans="1:11">
      <c r="A37" s="29" t="s">
        <v>27</v>
      </c>
      <c r="B37" s="8">
        <v>16611</v>
      </c>
      <c r="C37" s="8" t="s">
        <v>3</v>
      </c>
      <c r="D37" s="14">
        <v>104</v>
      </c>
      <c r="E37" s="9">
        <v>710</v>
      </c>
      <c r="F37" s="3">
        <f t="shared" si="1"/>
        <v>710</v>
      </c>
      <c r="G37" s="2"/>
      <c r="H37" s="2"/>
      <c r="I37" s="2"/>
      <c r="J37" s="2"/>
      <c r="K37" s="10">
        <v>38833</v>
      </c>
    </row>
    <row r="38" spans="1:11">
      <c r="A38" s="29" t="s">
        <v>27</v>
      </c>
      <c r="B38" s="8">
        <v>16611</v>
      </c>
      <c r="C38" s="8" t="s">
        <v>3</v>
      </c>
      <c r="D38" s="14">
        <v>104</v>
      </c>
      <c r="E38" s="9">
        <v>620</v>
      </c>
      <c r="F38" s="3">
        <f t="shared" si="1"/>
        <v>620</v>
      </c>
      <c r="G38" s="2"/>
      <c r="H38" s="2"/>
      <c r="I38" s="2"/>
      <c r="J38" s="2"/>
      <c r="K38" s="10">
        <v>38834</v>
      </c>
    </row>
    <row r="39" spans="1:11">
      <c r="A39" s="29" t="s">
        <v>27</v>
      </c>
      <c r="B39" s="8">
        <v>16611</v>
      </c>
      <c r="C39" s="8" t="s">
        <v>3</v>
      </c>
      <c r="D39" s="14">
        <v>104</v>
      </c>
      <c r="E39" s="9">
        <v>310</v>
      </c>
      <c r="F39" s="3">
        <f t="shared" si="1"/>
        <v>310</v>
      </c>
      <c r="G39" s="2"/>
      <c r="H39" s="2"/>
      <c r="I39" s="2"/>
      <c r="J39" s="2"/>
      <c r="K39" s="10">
        <v>38834</v>
      </c>
    </row>
    <row r="40" spans="1:11">
      <c r="A40" s="29" t="s">
        <v>27</v>
      </c>
      <c r="B40" s="8">
        <v>16611</v>
      </c>
      <c r="C40" s="8" t="s">
        <v>3</v>
      </c>
      <c r="D40" s="14">
        <v>104</v>
      </c>
      <c r="E40" s="9">
        <v>620</v>
      </c>
      <c r="F40" s="3">
        <f t="shared" si="1"/>
        <v>620</v>
      </c>
      <c r="G40" s="2"/>
      <c r="H40" s="2"/>
      <c r="I40" s="2"/>
      <c r="J40" s="2"/>
      <c r="K40" s="10">
        <v>38861</v>
      </c>
    </row>
    <row r="41" spans="1:11">
      <c r="A41" s="29" t="s">
        <v>27</v>
      </c>
      <c r="B41" s="8">
        <v>16611</v>
      </c>
      <c r="C41" s="8" t="s">
        <v>3</v>
      </c>
      <c r="D41" s="14">
        <v>104</v>
      </c>
      <c r="E41" s="9">
        <v>35000</v>
      </c>
      <c r="F41" s="3">
        <f t="shared" si="1"/>
        <v>35000</v>
      </c>
      <c r="G41" s="2"/>
      <c r="H41" s="2"/>
      <c r="I41" s="2"/>
      <c r="J41" s="2"/>
      <c r="K41" s="10">
        <v>38866</v>
      </c>
    </row>
    <row r="42" spans="1:11">
      <c r="A42" s="29" t="s">
        <v>27</v>
      </c>
      <c r="B42" s="8">
        <v>16611</v>
      </c>
      <c r="C42" s="8" t="s">
        <v>3</v>
      </c>
      <c r="D42" s="14">
        <v>104</v>
      </c>
      <c r="E42" s="9">
        <v>32000</v>
      </c>
      <c r="F42" s="3">
        <f t="shared" si="1"/>
        <v>32000</v>
      </c>
      <c r="G42" s="2"/>
      <c r="H42" s="2"/>
      <c r="I42" s="2"/>
      <c r="J42" s="2"/>
      <c r="K42" s="10">
        <v>38866</v>
      </c>
    </row>
    <row r="43" spans="1:11">
      <c r="A43" s="29" t="s">
        <v>27</v>
      </c>
      <c r="B43" s="8">
        <v>16611</v>
      </c>
      <c r="C43" s="8" t="s">
        <v>3</v>
      </c>
      <c r="D43" s="14">
        <v>104</v>
      </c>
      <c r="E43" s="9">
        <v>2400</v>
      </c>
      <c r="F43" s="3">
        <f t="shared" si="1"/>
        <v>2400</v>
      </c>
      <c r="G43" s="2"/>
      <c r="H43" s="2"/>
      <c r="I43" s="2"/>
      <c r="J43" s="2"/>
      <c r="K43" s="10">
        <v>38867</v>
      </c>
    </row>
    <row r="44" spans="1:11">
      <c r="A44" s="29" t="s">
        <v>27</v>
      </c>
      <c r="B44" s="8">
        <v>16611</v>
      </c>
      <c r="C44" s="8" t="s">
        <v>3</v>
      </c>
      <c r="D44" s="14">
        <v>104</v>
      </c>
      <c r="E44" s="9">
        <v>880</v>
      </c>
      <c r="F44" s="3">
        <f t="shared" si="1"/>
        <v>880</v>
      </c>
      <c r="G44" s="2"/>
      <c r="H44" s="2"/>
      <c r="I44" s="2"/>
      <c r="J44" s="2"/>
      <c r="K44" s="10">
        <v>38882</v>
      </c>
    </row>
    <row r="45" spans="1:11">
      <c r="A45" s="29" t="s">
        <v>27</v>
      </c>
      <c r="B45" s="8">
        <v>16611</v>
      </c>
      <c r="C45" s="8" t="s">
        <v>3</v>
      </c>
      <c r="D45" s="14">
        <v>104</v>
      </c>
      <c r="E45" s="9">
        <v>100000</v>
      </c>
      <c r="F45" s="3">
        <f t="shared" si="1"/>
        <v>100000</v>
      </c>
      <c r="G45" s="2"/>
      <c r="H45" s="2"/>
      <c r="I45" s="2"/>
      <c r="J45" s="2"/>
      <c r="K45" s="10">
        <v>38903</v>
      </c>
    </row>
    <row r="46" spans="1:11">
      <c r="A46" s="29" t="s">
        <v>27</v>
      </c>
      <c r="B46" s="8">
        <v>16611</v>
      </c>
      <c r="C46" s="8" t="s">
        <v>3</v>
      </c>
      <c r="D46" s="14">
        <v>104</v>
      </c>
      <c r="E46" s="9">
        <v>5400</v>
      </c>
      <c r="F46" s="3">
        <f t="shared" si="1"/>
        <v>5400</v>
      </c>
      <c r="G46" s="2"/>
      <c r="H46" s="2"/>
      <c r="I46" s="2"/>
      <c r="J46" s="2"/>
      <c r="K46" s="10">
        <v>38905</v>
      </c>
    </row>
    <row r="47" spans="1:11">
      <c r="A47" s="29" t="s">
        <v>27</v>
      </c>
      <c r="B47" s="8">
        <v>16611</v>
      </c>
      <c r="C47" s="8" t="s">
        <v>3</v>
      </c>
      <c r="D47" s="14">
        <v>104</v>
      </c>
      <c r="E47" s="9">
        <v>1300</v>
      </c>
      <c r="F47" s="3">
        <f t="shared" ref="F47:F85" si="2">IF(E47&lt;D47,"",E47)</f>
        <v>1300</v>
      </c>
      <c r="G47" s="2"/>
      <c r="H47" s="2"/>
      <c r="I47" s="2"/>
      <c r="J47" s="2"/>
      <c r="K47" s="10">
        <v>38905</v>
      </c>
    </row>
    <row r="48" spans="1:11">
      <c r="A48" s="29" t="s">
        <v>27</v>
      </c>
      <c r="B48" s="8">
        <v>16611</v>
      </c>
      <c r="C48" s="8" t="s">
        <v>3</v>
      </c>
      <c r="D48" s="14">
        <v>104</v>
      </c>
      <c r="E48" s="9">
        <v>920</v>
      </c>
      <c r="F48" s="3">
        <f t="shared" si="2"/>
        <v>920</v>
      </c>
      <c r="G48" s="2"/>
      <c r="H48" s="2"/>
      <c r="I48" s="2"/>
      <c r="J48" s="2"/>
      <c r="K48" s="10">
        <v>38906</v>
      </c>
    </row>
    <row r="49" spans="1:11">
      <c r="A49" s="29" t="s">
        <v>27</v>
      </c>
      <c r="B49" s="8">
        <v>16611</v>
      </c>
      <c r="C49" s="8" t="s">
        <v>3</v>
      </c>
      <c r="D49" s="14">
        <v>104</v>
      </c>
      <c r="E49" s="9">
        <v>140000</v>
      </c>
      <c r="F49" s="3">
        <f t="shared" si="2"/>
        <v>140000</v>
      </c>
      <c r="G49" s="2"/>
      <c r="H49" s="2"/>
      <c r="I49" s="2"/>
      <c r="J49" s="2"/>
      <c r="K49" s="10">
        <v>38916</v>
      </c>
    </row>
    <row r="50" spans="1:11">
      <c r="A50" s="29" t="s">
        <v>27</v>
      </c>
      <c r="B50" s="8">
        <v>16611</v>
      </c>
      <c r="C50" s="8" t="s">
        <v>3</v>
      </c>
      <c r="D50" s="14">
        <v>104</v>
      </c>
      <c r="E50" s="9">
        <v>110000</v>
      </c>
      <c r="F50" s="3">
        <f t="shared" si="2"/>
        <v>110000</v>
      </c>
      <c r="G50" s="2"/>
      <c r="H50" s="2"/>
      <c r="I50" s="2"/>
      <c r="J50" s="2"/>
      <c r="K50" s="10">
        <v>38916</v>
      </c>
    </row>
    <row r="51" spans="1:11">
      <c r="A51" s="29" t="s">
        <v>27</v>
      </c>
      <c r="B51" s="8">
        <v>16611</v>
      </c>
      <c r="C51" s="8" t="s">
        <v>3</v>
      </c>
      <c r="D51" s="14">
        <v>104</v>
      </c>
      <c r="E51" s="9">
        <v>9300</v>
      </c>
      <c r="F51" s="3">
        <f t="shared" si="2"/>
        <v>9300</v>
      </c>
      <c r="G51" s="2"/>
      <c r="H51" s="2"/>
      <c r="I51" s="2"/>
      <c r="J51" s="2"/>
      <c r="K51" s="10">
        <v>38917</v>
      </c>
    </row>
    <row r="52" spans="1:11">
      <c r="A52" s="29" t="s">
        <v>27</v>
      </c>
      <c r="B52" s="8">
        <v>16611</v>
      </c>
      <c r="C52" s="8" t="s">
        <v>3</v>
      </c>
      <c r="D52" s="14">
        <v>104</v>
      </c>
      <c r="E52" s="9">
        <v>5500</v>
      </c>
      <c r="F52" s="3">
        <f t="shared" si="2"/>
        <v>5500</v>
      </c>
      <c r="G52" s="2"/>
      <c r="H52" s="2"/>
      <c r="I52" s="2"/>
      <c r="J52" s="2"/>
      <c r="K52" s="10">
        <v>38929</v>
      </c>
    </row>
    <row r="53" spans="1:11">
      <c r="A53" s="29" t="s">
        <v>27</v>
      </c>
      <c r="B53" s="8">
        <v>16611</v>
      </c>
      <c r="C53" s="8" t="s">
        <v>3</v>
      </c>
      <c r="D53" s="14">
        <v>104</v>
      </c>
      <c r="E53" s="9">
        <v>2700</v>
      </c>
      <c r="F53" s="3">
        <f t="shared" si="2"/>
        <v>2700</v>
      </c>
      <c r="G53" s="2"/>
      <c r="H53" s="2"/>
      <c r="I53" s="2"/>
      <c r="J53" s="2"/>
      <c r="K53" s="10">
        <v>38944</v>
      </c>
    </row>
    <row r="54" spans="1:11">
      <c r="A54" s="29" t="s">
        <v>27</v>
      </c>
      <c r="B54" s="8">
        <v>16611</v>
      </c>
      <c r="C54" s="8" t="s">
        <v>3</v>
      </c>
      <c r="D54" s="14">
        <v>104</v>
      </c>
      <c r="E54" s="9">
        <v>1200</v>
      </c>
      <c r="F54" s="3">
        <f t="shared" si="2"/>
        <v>1200</v>
      </c>
      <c r="G54" s="2"/>
      <c r="H54" s="2"/>
      <c r="I54" s="2"/>
      <c r="J54" s="2"/>
      <c r="K54" s="10">
        <v>38945</v>
      </c>
    </row>
    <row r="55" spans="1:11">
      <c r="A55" s="29" t="s">
        <v>27</v>
      </c>
      <c r="B55" s="8">
        <v>16611</v>
      </c>
      <c r="C55" s="8" t="s">
        <v>3</v>
      </c>
      <c r="D55" s="14">
        <v>104</v>
      </c>
      <c r="E55" s="9">
        <v>1600</v>
      </c>
      <c r="F55" s="3">
        <f t="shared" si="2"/>
        <v>1600</v>
      </c>
      <c r="G55" s="2"/>
      <c r="H55" s="2"/>
      <c r="I55" s="2"/>
      <c r="J55" s="2"/>
      <c r="K55" s="10">
        <v>38945</v>
      </c>
    </row>
    <row r="56" spans="1:11">
      <c r="A56" s="29" t="s">
        <v>27</v>
      </c>
      <c r="B56" s="8">
        <v>16611</v>
      </c>
      <c r="C56" s="8" t="s">
        <v>3</v>
      </c>
      <c r="D56" s="14">
        <v>104</v>
      </c>
      <c r="E56" s="9">
        <v>830</v>
      </c>
      <c r="F56" s="3">
        <f t="shared" si="2"/>
        <v>830</v>
      </c>
      <c r="G56" s="2"/>
      <c r="H56" s="2"/>
      <c r="I56" s="2"/>
      <c r="J56" s="2"/>
      <c r="K56" s="10">
        <v>38946</v>
      </c>
    </row>
    <row r="57" spans="1:11">
      <c r="A57" s="29" t="s">
        <v>27</v>
      </c>
      <c r="B57" s="8">
        <v>16611</v>
      </c>
      <c r="C57" s="8" t="s">
        <v>3</v>
      </c>
      <c r="D57" s="14">
        <v>104</v>
      </c>
      <c r="E57" s="9">
        <v>620</v>
      </c>
      <c r="F57" s="3">
        <f t="shared" si="2"/>
        <v>620</v>
      </c>
      <c r="G57" s="2"/>
      <c r="H57" s="2"/>
      <c r="I57" s="2"/>
      <c r="J57" s="2"/>
      <c r="K57" s="10">
        <v>38946</v>
      </c>
    </row>
    <row r="58" spans="1:11" ht="13.8" thickBot="1">
      <c r="A58" s="27" t="s">
        <v>27</v>
      </c>
      <c r="B58" s="16">
        <v>16611</v>
      </c>
      <c r="C58" s="16" t="s">
        <v>3</v>
      </c>
      <c r="D58" s="17">
        <v>104</v>
      </c>
      <c r="E58" s="18">
        <v>830</v>
      </c>
      <c r="F58" s="17">
        <f t="shared" si="2"/>
        <v>830</v>
      </c>
      <c r="G58" s="19">
        <f>GEOMEAN(E33:E58)</f>
        <v>2721.4171098855068</v>
      </c>
      <c r="H58" s="20">
        <f>COUNT(E33:E58)</f>
        <v>26</v>
      </c>
      <c r="I58" s="20">
        <f>COUNT(F33:F58)</f>
        <v>26</v>
      </c>
      <c r="J58" s="21">
        <f>I58/H58</f>
        <v>1</v>
      </c>
      <c r="K58" s="22">
        <v>38946</v>
      </c>
    </row>
    <row r="59" spans="1:11">
      <c r="A59" s="25" t="s">
        <v>28</v>
      </c>
      <c r="B59" s="11">
        <v>17928</v>
      </c>
      <c r="C59" s="24" t="s">
        <v>2</v>
      </c>
      <c r="D59" s="14">
        <v>399</v>
      </c>
      <c r="E59" s="13">
        <v>906</v>
      </c>
      <c r="F59" s="14">
        <f t="shared" si="2"/>
        <v>906</v>
      </c>
      <c r="G59" s="15"/>
      <c r="H59" s="15"/>
      <c r="I59" s="15"/>
      <c r="J59" s="15"/>
      <c r="K59" s="12">
        <v>37270</v>
      </c>
    </row>
    <row r="60" spans="1:11">
      <c r="A60" s="29" t="s">
        <v>28</v>
      </c>
      <c r="B60" s="8">
        <v>17928</v>
      </c>
      <c r="C60" s="28" t="s">
        <v>2</v>
      </c>
      <c r="D60" s="3">
        <v>399</v>
      </c>
      <c r="E60" s="9">
        <v>183</v>
      </c>
      <c r="F60" s="3" t="str">
        <f t="shared" si="2"/>
        <v/>
      </c>
      <c r="G60" s="2"/>
      <c r="H60" s="2"/>
      <c r="I60" s="2"/>
      <c r="J60" s="2"/>
      <c r="K60" s="10">
        <v>37323</v>
      </c>
    </row>
    <row r="61" spans="1:11">
      <c r="A61" s="29" t="s">
        <v>28</v>
      </c>
      <c r="B61" s="8">
        <v>17928</v>
      </c>
      <c r="C61" s="28" t="s">
        <v>2</v>
      </c>
      <c r="D61" s="3">
        <v>399</v>
      </c>
      <c r="E61" s="9">
        <v>246</v>
      </c>
      <c r="F61" s="3" t="str">
        <f t="shared" si="2"/>
        <v/>
      </c>
      <c r="G61" s="2"/>
      <c r="H61" s="2"/>
      <c r="I61" s="2"/>
      <c r="J61" s="2"/>
      <c r="K61" s="10">
        <v>37389</v>
      </c>
    </row>
    <row r="62" spans="1:11">
      <c r="A62" s="29" t="s">
        <v>28</v>
      </c>
      <c r="B62" s="8">
        <v>17928</v>
      </c>
      <c r="C62" s="28" t="s">
        <v>2</v>
      </c>
      <c r="D62" s="3">
        <v>399</v>
      </c>
      <c r="E62" s="9">
        <v>204</v>
      </c>
      <c r="F62" s="3" t="str">
        <f t="shared" si="2"/>
        <v/>
      </c>
      <c r="G62" s="2"/>
      <c r="H62" s="2"/>
      <c r="I62" s="2"/>
      <c r="J62" s="2"/>
      <c r="K62" s="10">
        <v>37453</v>
      </c>
    </row>
    <row r="63" spans="1:11">
      <c r="A63" s="29" t="s">
        <v>28</v>
      </c>
      <c r="B63" s="8">
        <v>17928</v>
      </c>
      <c r="C63" s="28" t="s">
        <v>2</v>
      </c>
      <c r="D63" s="3">
        <v>399</v>
      </c>
      <c r="E63" s="9">
        <v>305</v>
      </c>
      <c r="F63" s="3" t="str">
        <f t="shared" si="2"/>
        <v/>
      </c>
      <c r="G63" s="2"/>
      <c r="H63" s="2"/>
      <c r="I63" s="2"/>
      <c r="J63" s="2"/>
      <c r="K63" s="10">
        <v>37579</v>
      </c>
    </row>
    <row r="64" spans="1:11">
      <c r="A64" s="29" t="s">
        <v>28</v>
      </c>
      <c r="B64" s="8">
        <v>17928</v>
      </c>
      <c r="C64" s="28" t="s">
        <v>2</v>
      </c>
      <c r="D64" s="3">
        <v>399</v>
      </c>
      <c r="E64" s="9">
        <v>10</v>
      </c>
      <c r="F64" s="3" t="str">
        <f t="shared" si="2"/>
        <v/>
      </c>
      <c r="G64" s="2"/>
      <c r="H64" s="2"/>
      <c r="I64" s="2"/>
      <c r="J64" s="2"/>
      <c r="K64" s="10">
        <v>37634</v>
      </c>
    </row>
    <row r="65" spans="1:11">
      <c r="A65" s="29" t="s">
        <v>28</v>
      </c>
      <c r="B65" s="8">
        <v>17928</v>
      </c>
      <c r="C65" s="28" t="s">
        <v>2</v>
      </c>
      <c r="D65" s="3">
        <v>399</v>
      </c>
      <c r="E65" s="9">
        <v>202</v>
      </c>
      <c r="F65" s="3" t="str">
        <f t="shared" si="2"/>
        <v/>
      </c>
      <c r="G65" s="2"/>
      <c r="H65" s="2"/>
      <c r="I65" s="2"/>
      <c r="J65" s="2"/>
      <c r="K65" s="10">
        <v>37686</v>
      </c>
    </row>
    <row r="66" spans="1:11">
      <c r="A66" s="29" t="s">
        <v>28</v>
      </c>
      <c r="B66" s="8">
        <v>17928</v>
      </c>
      <c r="C66" s="28" t="s">
        <v>2</v>
      </c>
      <c r="D66" s="3">
        <v>399</v>
      </c>
      <c r="E66" s="9">
        <v>10</v>
      </c>
      <c r="F66" s="3" t="str">
        <f t="shared" si="2"/>
        <v/>
      </c>
      <c r="G66" s="2"/>
      <c r="H66" s="2"/>
      <c r="I66" s="2"/>
      <c r="J66" s="2"/>
      <c r="K66" s="10">
        <v>37820</v>
      </c>
    </row>
    <row r="67" spans="1:11">
      <c r="A67" s="29" t="s">
        <v>28</v>
      </c>
      <c r="B67" s="8">
        <v>17928</v>
      </c>
      <c r="C67" s="28" t="s">
        <v>2</v>
      </c>
      <c r="D67" s="3">
        <v>399</v>
      </c>
      <c r="E67" s="9">
        <v>10</v>
      </c>
      <c r="F67" s="3" t="str">
        <f t="shared" si="2"/>
        <v/>
      </c>
      <c r="G67" s="2"/>
      <c r="H67" s="2"/>
      <c r="I67" s="2"/>
      <c r="J67" s="2"/>
      <c r="K67" s="10">
        <v>37844</v>
      </c>
    </row>
    <row r="68" spans="1:11">
      <c r="A68" s="29" t="s">
        <v>28</v>
      </c>
      <c r="B68" s="8">
        <v>17928</v>
      </c>
      <c r="C68" s="28" t="s">
        <v>2</v>
      </c>
      <c r="D68" s="3">
        <v>399</v>
      </c>
      <c r="E68" s="9">
        <v>4000</v>
      </c>
      <c r="F68" s="3">
        <f t="shared" si="2"/>
        <v>4000</v>
      </c>
      <c r="G68" s="2"/>
      <c r="H68" s="2"/>
      <c r="I68" s="2"/>
      <c r="J68" s="2"/>
      <c r="K68" s="10">
        <v>39174</v>
      </c>
    </row>
    <row r="69" spans="1:11">
      <c r="A69" s="29" t="s">
        <v>28</v>
      </c>
      <c r="B69" s="8">
        <v>17928</v>
      </c>
      <c r="C69" s="28" t="s">
        <v>2</v>
      </c>
      <c r="D69" s="3">
        <v>399</v>
      </c>
      <c r="E69" s="9">
        <v>580</v>
      </c>
      <c r="F69" s="3">
        <f t="shared" si="2"/>
        <v>580</v>
      </c>
      <c r="G69" s="2"/>
      <c r="H69" s="2"/>
      <c r="I69" s="2"/>
      <c r="J69" s="2"/>
      <c r="K69" s="10">
        <v>39239</v>
      </c>
    </row>
    <row r="70" spans="1:11">
      <c r="A70" s="29" t="s">
        <v>28</v>
      </c>
      <c r="B70" s="8">
        <v>17928</v>
      </c>
      <c r="C70" s="28" t="s">
        <v>2</v>
      </c>
      <c r="D70" s="3">
        <v>399</v>
      </c>
      <c r="E70" s="9">
        <v>1300</v>
      </c>
      <c r="F70" s="3">
        <f t="shared" si="2"/>
        <v>1300</v>
      </c>
      <c r="G70" s="2"/>
      <c r="H70" s="2"/>
      <c r="I70" s="2"/>
      <c r="J70" s="2"/>
      <c r="K70" s="10">
        <v>39315</v>
      </c>
    </row>
    <row r="71" spans="1:11">
      <c r="A71" s="29" t="s">
        <v>28</v>
      </c>
      <c r="B71" s="8">
        <v>17928</v>
      </c>
      <c r="C71" s="28" t="s">
        <v>2</v>
      </c>
      <c r="D71" s="3">
        <v>399</v>
      </c>
      <c r="E71" s="9">
        <v>9200</v>
      </c>
      <c r="F71" s="3">
        <f t="shared" si="2"/>
        <v>9200</v>
      </c>
      <c r="G71" s="2"/>
      <c r="H71" s="2"/>
      <c r="I71" s="2"/>
      <c r="J71" s="2"/>
      <c r="K71" s="10">
        <v>39349</v>
      </c>
    </row>
    <row r="72" spans="1:11">
      <c r="A72" s="29" t="s">
        <v>28</v>
      </c>
      <c r="B72" s="8">
        <v>17928</v>
      </c>
      <c r="C72" s="28" t="s">
        <v>2</v>
      </c>
      <c r="D72" s="3">
        <v>399</v>
      </c>
      <c r="E72" s="9">
        <v>17000</v>
      </c>
      <c r="F72" s="3">
        <f t="shared" si="2"/>
        <v>17000</v>
      </c>
      <c r="G72" s="2"/>
      <c r="H72" s="2"/>
      <c r="I72" s="2"/>
      <c r="J72" s="2"/>
      <c r="K72" s="10">
        <v>39456</v>
      </c>
    </row>
    <row r="73" spans="1:11">
      <c r="A73" s="29" t="s">
        <v>28</v>
      </c>
      <c r="B73" s="8">
        <v>17928</v>
      </c>
      <c r="C73" s="28" t="s">
        <v>2</v>
      </c>
      <c r="D73" s="3">
        <v>399</v>
      </c>
      <c r="E73" s="9">
        <v>230</v>
      </c>
      <c r="F73" s="3" t="str">
        <f t="shared" si="2"/>
        <v/>
      </c>
      <c r="G73" s="2"/>
      <c r="H73" s="2"/>
      <c r="I73" s="2"/>
      <c r="J73" s="2"/>
      <c r="K73" s="10">
        <v>39644</v>
      </c>
    </row>
    <row r="74" spans="1:11">
      <c r="A74" s="29" t="s">
        <v>28</v>
      </c>
      <c r="B74" s="8">
        <v>17928</v>
      </c>
      <c r="C74" s="28" t="s">
        <v>2</v>
      </c>
      <c r="D74" s="3">
        <v>399</v>
      </c>
      <c r="E74" s="9">
        <v>1700</v>
      </c>
      <c r="F74" s="3">
        <f t="shared" si="2"/>
        <v>1700</v>
      </c>
      <c r="G74" s="2"/>
      <c r="H74" s="2"/>
      <c r="I74" s="2"/>
      <c r="J74" s="2"/>
      <c r="K74" s="10">
        <v>39728</v>
      </c>
    </row>
    <row r="75" spans="1:11">
      <c r="A75" s="29" t="s">
        <v>28</v>
      </c>
      <c r="B75" s="8">
        <v>17928</v>
      </c>
      <c r="C75" s="28" t="s">
        <v>2</v>
      </c>
      <c r="D75" s="3">
        <v>399</v>
      </c>
      <c r="E75" s="9">
        <v>230</v>
      </c>
      <c r="F75" s="3" t="str">
        <f t="shared" si="2"/>
        <v/>
      </c>
      <c r="G75" s="2"/>
      <c r="H75" s="2"/>
      <c r="I75" s="2"/>
      <c r="J75" s="2"/>
      <c r="K75" s="10">
        <v>39819</v>
      </c>
    </row>
    <row r="76" spans="1:11">
      <c r="A76" s="29" t="s">
        <v>28</v>
      </c>
      <c r="B76" s="8">
        <v>17928</v>
      </c>
      <c r="C76" s="28" t="s">
        <v>2</v>
      </c>
      <c r="D76" s="3">
        <v>399</v>
      </c>
      <c r="E76" s="9">
        <v>610</v>
      </c>
      <c r="F76" s="3">
        <f t="shared" si="2"/>
        <v>610</v>
      </c>
      <c r="G76" s="2"/>
      <c r="H76" s="2"/>
      <c r="I76" s="2"/>
      <c r="J76" s="2"/>
      <c r="K76" s="10">
        <v>39918</v>
      </c>
    </row>
    <row r="77" spans="1:11">
      <c r="A77" s="29" t="s">
        <v>28</v>
      </c>
      <c r="B77" s="8">
        <v>17928</v>
      </c>
      <c r="C77" s="28" t="s">
        <v>2</v>
      </c>
      <c r="D77" s="3">
        <v>399</v>
      </c>
      <c r="E77" s="9">
        <v>1500</v>
      </c>
      <c r="F77" s="3">
        <f t="shared" si="2"/>
        <v>1500</v>
      </c>
      <c r="G77" s="2"/>
      <c r="H77" s="2"/>
      <c r="I77" s="2"/>
      <c r="J77" s="2"/>
      <c r="K77" s="10">
        <v>39996</v>
      </c>
    </row>
    <row r="78" spans="1:11" ht="13.8" thickBot="1">
      <c r="A78" s="27" t="s">
        <v>28</v>
      </c>
      <c r="B78" s="16">
        <v>17928</v>
      </c>
      <c r="C78" s="26" t="s">
        <v>2</v>
      </c>
      <c r="D78" s="17">
        <v>399</v>
      </c>
      <c r="E78" s="18">
        <v>1800</v>
      </c>
      <c r="F78" s="17">
        <f t="shared" si="2"/>
        <v>1800</v>
      </c>
      <c r="G78" s="19">
        <f>GEOMEAN(E59:E78)</f>
        <v>424.32937969096929</v>
      </c>
      <c r="H78" s="20">
        <f>COUNT(E59:E78)</f>
        <v>20</v>
      </c>
      <c r="I78" s="20">
        <f>COUNT(F59:F78)</f>
        <v>10</v>
      </c>
      <c r="J78" s="21">
        <f>I78/H78</f>
        <v>0.5</v>
      </c>
      <c r="K78" s="22">
        <v>40637</v>
      </c>
    </row>
    <row r="79" spans="1:11">
      <c r="A79" s="25" t="s">
        <v>28</v>
      </c>
      <c r="B79" s="11">
        <v>17928</v>
      </c>
      <c r="C79" s="24" t="s">
        <v>3</v>
      </c>
      <c r="D79" s="14">
        <v>104</v>
      </c>
      <c r="E79" s="13">
        <v>10</v>
      </c>
      <c r="F79" s="14" t="str">
        <f t="shared" si="2"/>
        <v/>
      </c>
      <c r="G79" s="15"/>
      <c r="H79" s="15"/>
      <c r="I79" s="15"/>
      <c r="J79" s="15"/>
      <c r="K79" s="12">
        <v>38289</v>
      </c>
    </row>
    <row r="80" spans="1:11">
      <c r="A80" s="29" t="s">
        <v>28</v>
      </c>
      <c r="B80" s="8">
        <v>17928</v>
      </c>
      <c r="C80" s="28" t="s">
        <v>3</v>
      </c>
      <c r="D80" s="14">
        <v>104</v>
      </c>
      <c r="E80" s="9">
        <v>340</v>
      </c>
      <c r="F80" s="3">
        <f t="shared" si="2"/>
        <v>340</v>
      </c>
      <c r="G80" s="2"/>
      <c r="H80" s="2"/>
      <c r="I80" s="2"/>
      <c r="J80" s="2"/>
      <c r="K80" s="10">
        <v>38367</v>
      </c>
    </row>
    <row r="81" spans="1:11">
      <c r="A81" s="29" t="s">
        <v>28</v>
      </c>
      <c r="B81" s="8">
        <v>17928</v>
      </c>
      <c r="C81" s="28" t="s">
        <v>3</v>
      </c>
      <c r="D81" s="14">
        <v>104</v>
      </c>
      <c r="E81" s="9">
        <v>4400</v>
      </c>
      <c r="F81" s="3">
        <f t="shared" si="2"/>
        <v>4400</v>
      </c>
      <c r="G81" s="2"/>
      <c r="H81" s="2"/>
      <c r="I81" s="2"/>
      <c r="J81" s="2"/>
      <c r="K81" s="10">
        <v>38418</v>
      </c>
    </row>
    <row r="82" spans="1:11">
      <c r="A82" s="29" t="s">
        <v>28</v>
      </c>
      <c r="B82" s="8">
        <v>17928</v>
      </c>
      <c r="C82" s="28" t="s">
        <v>3</v>
      </c>
      <c r="D82" s="14">
        <v>104</v>
      </c>
      <c r="E82" s="9">
        <v>40</v>
      </c>
      <c r="F82" s="3" t="str">
        <f t="shared" si="2"/>
        <v/>
      </c>
      <c r="G82" s="2"/>
      <c r="H82" s="2"/>
      <c r="I82" s="2"/>
      <c r="J82" s="2"/>
      <c r="K82" s="10">
        <v>38477</v>
      </c>
    </row>
    <row r="83" spans="1:11">
      <c r="A83" s="29" t="s">
        <v>28</v>
      </c>
      <c r="B83" s="8">
        <v>17928</v>
      </c>
      <c r="C83" s="28" t="s">
        <v>3</v>
      </c>
      <c r="D83" s="14">
        <v>104</v>
      </c>
      <c r="E83" s="9">
        <v>130</v>
      </c>
      <c r="F83" s="3">
        <f t="shared" si="2"/>
        <v>130</v>
      </c>
      <c r="G83" s="2"/>
      <c r="H83" s="2"/>
      <c r="I83" s="2"/>
      <c r="J83" s="2"/>
      <c r="K83" s="10">
        <v>38540</v>
      </c>
    </row>
    <row r="84" spans="1:11">
      <c r="A84" s="29" t="s">
        <v>28</v>
      </c>
      <c r="B84" s="8">
        <v>17928</v>
      </c>
      <c r="C84" s="28" t="s">
        <v>3</v>
      </c>
      <c r="D84" s="14">
        <v>104</v>
      </c>
      <c r="E84" s="9">
        <v>62</v>
      </c>
      <c r="F84" s="3" t="str">
        <f t="shared" si="2"/>
        <v/>
      </c>
      <c r="G84" s="2"/>
      <c r="H84" s="2"/>
      <c r="I84" s="2"/>
      <c r="J84" s="2"/>
      <c r="K84" s="10">
        <v>38567</v>
      </c>
    </row>
    <row r="85" spans="1:11">
      <c r="A85" s="29" t="s">
        <v>28</v>
      </c>
      <c r="B85" s="8">
        <v>17928</v>
      </c>
      <c r="C85" s="28" t="s">
        <v>3</v>
      </c>
      <c r="D85" s="14">
        <v>104</v>
      </c>
      <c r="E85" s="9">
        <v>97</v>
      </c>
      <c r="F85" s="3" t="str">
        <f t="shared" si="2"/>
        <v/>
      </c>
      <c r="G85" s="2"/>
      <c r="H85" s="2"/>
      <c r="I85" s="2"/>
      <c r="J85" s="2"/>
      <c r="K85" s="10">
        <v>38573</v>
      </c>
    </row>
    <row r="86" spans="1:11">
      <c r="A86" s="29" t="s">
        <v>28</v>
      </c>
      <c r="B86" s="8">
        <v>17928</v>
      </c>
      <c r="C86" s="28" t="s">
        <v>3</v>
      </c>
      <c r="D86" s="14">
        <v>104</v>
      </c>
      <c r="E86" s="9">
        <v>310</v>
      </c>
      <c r="F86" s="3">
        <f t="shared" ref="F86:F114" si="3">IF(E86&lt;D86,"",E86)</f>
        <v>310</v>
      </c>
      <c r="G86" s="2"/>
      <c r="H86" s="2"/>
      <c r="I86" s="2"/>
      <c r="J86" s="2"/>
      <c r="K86" s="10">
        <v>38582</v>
      </c>
    </row>
    <row r="87" spans="1:11">
      <c r="A87" s="29" t="s">
        <v>28</v>
      </c>
      <c r="B87" s="8">
        <v>17928</v>
      </c>
      <c r="C87" s="28" t="s">
        <v>3</v>
      </c>
      <c r="D87" s="14">
        <v>104</v>
      </c>
      <c r="E87" s="9">
        <v>1</v>
      </c>
      <c r="F87" s="3" t="str">
        <f t="shared" si="3"/>
        <v/>
      </c>
      <c r="G87" s="2"/>
      <c r="H87" s="2"/>
      <c r="I87" s="2"/>
      <c r="J87" s="2"/>
      <c r="K87" s="10">
        <v>38588</v>
      </c>
    </row>
    <row r="88" spans="1:11">
      <c r="A88" s="29" t="s">
        <v>28</v>
      </c>
      <c r="B88" s="8">
        <v>17928</v>
      </c>
      <c r="C88" s="28" t="s">
        <v>3</v>
      </c>
      <c r="D88" s="14">
        <v>104</v>
      </c>
      <c r="E88" s="9">
        <v>880</v>
      </c>
      <c r="F88" s="3">
        <f t="shared" si="3"/>
        <v>880</v>
      </c>
      <c r="G88" s="2"/>
      <c r="H88" s="2"/>
      <c r="I88" s="2"/>
      <c r="J88" s="2"/>
      <c r="K88" s="10">
        <v>38592</v>
      </c>
    </row>
    <row r="89" spans="1:11">
      <c r="A89" s="29" t="s">
        <v>28</v>
      </c>
      <c r="B89" s="8">
        <v>17928</v>
      </c>
      <c r="C89" s="28" t="s">
        <v>3</v>
      </c>
      <c r="D89" s="14">
        <v>104</v>
      </c>
      <c r="E89" s="9">
        <v>1</v>
      </c>
      <c r="F89" s="3" t="str">
        <f t="shared" si="3"/>
        <v/>
      </c>
      <c r="G89" s="2"/>
      <c r="H89" s="2"/>
      <c r="I89" s="2"/>
      <c r="J89" s="2"/>
      <c r="K89" s="10">
        <v>38631</v>
      </c>
    </row>
    <row r="90" spans="1:11">
      <c r="A90" s="29" t="s">
        <v>28</v>
      </c>
      <c r="B90" s="8">
        <v>17928</v>
      </c>
      <c r="C90" s="28" t="s">
        <v>3</v>
      </c>
      <c r="D90" s="14">
        <v>104</v>
      </c>
      <c r="E90" s="9">
        <v>97</v>
      </c>
      <c r="F90" s="3" t="str">
        <f t="shared" si="3"/>
        <v/>
      </c>
      <c r="G90" s="2"/>
      <c r="H90" s="2"/>
      <c r="I90" s="2"/>
      <c r="J90" s="2"/>
      <c r="K90" s="10">
        <v>38712</v>
      </c>
    </row>
    <row r="91" spans="1:11">
      <c r="A91" s="29" t="s">
        <v>28</v>
      </c>
      <c r="B91" s="8">
        <v>17928</v>
      </c>
      <c r="C91" s="28" t="s">
        <v>3</v>
      </c>
      <c r="D91" s="14">
        <v>104</v>
      </c>
      <c r="E91" s="9">
        <v>6500</v>
      </c>
      <c r="F91" s="3">
        <f t="shared" si="3"/>
        <v>6500</v>
      </c>
      <c r="G91" s="2"/>
      <c r="H91" s="2"/>
      <c r="I91" s="2"/>
      <c r="J91" s="2"/>
      <c r="K91" s="10">
        <v>38750</v>
      </c>
    </row>
    <row r="92" spans="1:11">
      <c r="A92" s="29" t="s">
        <v>28</v>
      </c>
      <c r="B92" s="8">
        <v>17928</v>
      </c>
      <c r="C92" s="28" t="s">
        <v>3</v>
      </c>
      <c r="D92" s="14">
        <v>104</v>
      </c>
      <c r="E92" s="9">
        <v>190</v>
      </c>
      <c r="F92" s="3">
        <f t="shared" si="3"/>
        <v>190</v>
      </c>
      <c r="G92" s="2"/>
      <c r="H92" s="2"/>
      <c r="I92" s="2"/>
      <c r="J92" s="2"/>
      <c r="K92" s="10">
        <v>38813</v>
      </c>
    </row>
    <row r="93" spans="1:11">
      <c r="A93" s="29" t="s">
        <v>28</v>
      </c>
      <c r="B93" s="8">
        <v>17928</v>
      </c>
      <c r="C93" s="28" t="s">
        <v>3</v>
      </c>
      <c r="D93" s="14">
        <v>104</v>
      </c>
      <c r="E93" s="9">
        <v>85</v>
      </c>
      <c r="F93" s="3" t="str">
        <f t="shared" si="3"/>
        <v/>
      </c>
      <c r="G93" s="2"/>
      <c r="H93" s="2"/>
      <c r="I93" s="2"/>
      <c r="J93" s="2"/>
      <c r="K93" s="10">
        <v>38846</v>
      </c>
    </row>
    <row r="94" spans="1:11">
      <c r="A94" s="29" t="s">
        <v>28</v>
      </c>
      <c r="B94" s="8">
        <v>17928</v>
      </c>
      <c r="C94" s="28" t="s">
        <v>3</v>
      </c>
      <c r="D94" s="14">
        <v>104</v>
      </c>
      <c r="E94" s="9">
        <v>170</v>
      </c>
      <c r="F94" s="3">
        <f t="shared" si="3"/>
        <v>170</v>
      </c>
      <c r="G94" s="2"/>
      <c r="H94" s="2"/>
      <c r="I94" s="2"/>
      <c r="J94" s="2"/>
      <c r="K94" s="10">
        <v>38870</v>
      </c>
    </row>
    <row r="95" spans="1:11">
      <c r="A95" s="29" t="s">
        <v>28</v>
      </c>
      <c r="B95" s="8">
        <v>17928</v>
      </c>
      <c r="C95" s="28" t="s">
        <v>3</v>
      </c>
      <c r="D95" s="14">
        <v>104</v>
      </c>
      <c r="E95" s="9">
        <v>480</v>
      </c>
      <c r="F95" s="3">
        <f t="shared" si="3"/>
        <v>480</v>
      </c>
      <c r="G95" s="2"/>
      <c r="H95" s="2"/>
      <c r="I95" s="2"/>
      <c r="J95" s="2"/>
      <c r="K95" s="10">
        <v>38937</v>
      </c>
    </row>
    <row r="96" spans="1:11">
      <c r="A96" s="29" t="s">
        <v>28</v>
      </c>
      <c r="B96" s="8">
        <v>17928</v>
      </c>
      <c r="C96" s="28" t="s">
        <v>3</v>
      </c>
      <c r="D96" s="14">
        <v>104</v>
      </c>
      <c r="E96" s="9">
        <v>160</v>
      </c>
      <c r="F96" s="3">
        <f t="shared" si="3"/>
        <v>160</v>
      </c>
      <c r="G96" s="2"/>
      <c r="H96" s="2"/>
      <c r="I96" s="2"/>
      <c r="J96" s="2"/>
      <c r="K96" s="10">
        <v>38996</v>
      </c>
    </row>
    <row r="97" spans="1:11">
      <c r="A97" s="29" t="s">
        <v>28</v>
      </c>
      <c r="B97" s="8">
        <v>17928</v>
      </c>
      <c r="C97" s="28" t="s">
        <v>3</v>
      </c>
      <c r="D97" s="14">
        <v>104</v>
      </c>
      <c r="E97" s="9">
        <v>63</v>
      </c>
      <c r="F97" s="3" t="str">
        <f t="shared" si="3"/>
        <v/>
      </c>
      <c r="G97" s="2"/>
      <c r="H97" s="2"/>
      <c r="I97" s="2"/>
      <c r="J97" s="2"/>
      <c r="K97" s="10">
        <v>39118</v>
      </c>
    </row>
    <row r="98" spans="1:11">
      <c r="A98" s="29" t="s">
        <v>28</v>
      </c>
      <c r="B98" s="8">
        <v>17928</v>
      </c>
      <c r="C98" s="28" t="s">
        <v>3</v>
      </c>
      <c r="D98" s="14">
        <v>104</v>
      </c>
      <c r="E98" s="9">
        <v>10</v>
      </c>
      <c r="F98" s="3" t="str">
        <f t="shared" si="3"/>
        <v/>
      </c>
      <c r="G98" s="2"/>
      <c r="H98" s="2"/>
      <c r="I98" s="2"/>
      <c r="J98" s="2"/>
      <c r="K98" s="10">
        <v>39239</v>
      </c>
    </row>
    <row r="99" spans="1:11">
      <c r="A99" s="29" t="s">
        <v>28</v>
      </c>
      <c r="B99" s="8">
        <v>17928</v>
      </c>
      <c r="C99" s="28" t="s">
        <v>3</v>
      </c>
      <c r="D99" s="14">
        <v>104</v>
      </c>
      <c r="E99" s="9">
        <v>74</v>
      </c>
      <c r="F99" s="3" t="str">
        <f t="shared" si="3"/>
        <v/>
      </c>
      <c r="G99" s="2"/>
      <c r="H99" s="2"/>
      <c r="I99" s="2"/>
      <c r="J99" s="2"/>
      <c r="K99" s="10">
        <v>39545</v>
      </c>
    </row>
    <row r="100" spans="1:11">
      <c r="A100" s="29" t="s">
        <v>28</v>
      </c>
      <c r="B100" s="8">
        <v>17928</v>
      </c>
      <c r="C100" s="28" t="s">
        <v>3</v>
      </c>
      <c r="D100" s="14">
        <v>104</v>
      </c>
      <c r="E100" s="9">
        <v>180</v>
      </c>
      <c r="F100" s="3">
        <f t="shared" si="3"/>
        <v>180</v>
      </c>
      <c r="G100" s="2"/>
      <c r="H100" s="2"/>
      <c r="I100" s="2"/>
      <c r="J100" s="2"/>
      <c r="K100" s="10">
        <v>40093</v>
      </c>
    </row>
    <row r="101" spans="1:11">
      <c r="A101" s="29" t="s">
        <v>28</v>
      </c>
      <c r="B101" s="8">
        <v>17928</v>
      </c>
      <c r="C101" s="28" t="s">
        <v>3</v>
      </c>
      <c r="D101" s="14">
        <v>104</v>
      </c>
      <c r="E101" s="9">
        <v>52</v>
      </c>
      <c r="F101" s="3" t="str">
        <f t="shared" si="3"/>
        <v/>
      </c>
      <c r="G101" s="2"/>
      <c r="H101" s="2"/>
      <c r="I101" s="2"/>
      <c r="J101" s="2"/>
      <c r="K101" s="10">
        <v>40189</v>
      </c>
    </row>
    <row r="102" spans="1:11">
      <c r="A102" s="29" t="s">
        <v>28</v>
      </c>
      <c r="B102" s="8">
        <v>17928</v>
      </c>
      <c r="C102" s="28" t="s">
        <v>3</v>
      </c>
      <c r="D102" s="14">
        <v>104</v>
      </c>
      <c r="E102" s="9">
        <v>10</v>
      </c>
      <c r="F102" s="3" t="str">
        <f t="shared" si="3"/>
        <v/>
      </c>
      <c r="G102" s="2"/>
      <c r="H102" s="2"/>
      <c r="I102" s="2"/>
      <c r="J102" s="2"/>
      <c r="K102" s="10">
        <v>40280</v>
      </c>
    </row>
    <row r="103" spans="1:11">
      <c r="A103" s="29" t="s">
        <v>28</v>
      </c>
      <c r="B103" s="8">
        <v>17928</v>
      </c>
      <c r="C103" s="28" t="s">
        <v>3</v>
      </c>
      <c r="D103" s="14">
        <v>104</v>
      </c>
      <c r="E103" s="9">
        <v>370</v>
      </c>
      <c r="F103" s="3">
        <f t="shared" si="3"/>
        <v>370</v>
      </c>
      <c r="G103" s="2"/>
      <c r="H103" s="2"/>
      <c r="I103" s="2"/>
      <c r="J103" s="2"/>
      <c r="K103" s="10">
        <v>40465</v>
      </c>
    </row>
    <row r="104" spans="1:11" ht="13.8" thickBot="1">
      <c r="A104" s="27" t="s">
        <v>28</v>
      </c>
      <c r="B104" s="16">
        <v>17928</v>
      </c>
      <c r="C104" s="26" t="s">
        <v>3</v>
      </c>
      <c r="D104" s="17">
        <v>104</v>
      </c>
      <c r="E104" s="18">
        <v>290</v>
      </c>
      <c r="F104" s="17">
        <f t="shared" si="3"/>
        <v>290</v>
      </c>
      <c r="G104" s="19">
        <f>GEOMEAN(E79:E104)</f>
        <v>99.118812306043296</v>
      </c>
      <c r="H104" s="20">
        <f>COUNT(E79:E104)</f>
        <v>26</v>
      </c>
      <c r="I104" s="20">
        <f>COUNT(F79:F104)</f>
        <v>13</v>
      </c>
      <c r="J104" s="21">
        <f>I104/H104</f>
        <v>0.5</v>
      </c>
      <c r="K104" s="22">
        <v>40547</v>
      </c>
    </row>
    <row r="105" spans="1:11">
      <c r="A105" s="25" t="s">
        <v>29</v>
      </c>
      <c r="B105" s="11">
        <v>18818</v>
      </c>
      <c r="C105" s="24" t="s">
        <v>3</v>
      </c>
      <c r="D105" s="14">
        <v>104</v>
      </c>
      <c r="E105" s="13">
        <v>6600</v>
      </c>
      <c r="F105" s="14">
        <f t="shared" si="3"/>
        <v>6600</v>
      </c>
      <c r="G105" s="15"/>
      <c r="H105" s="15"/>
      <c r="I105" s="15"/>
      <c r="J105" s="15"/>
      <c r="K105" s="12">
        <v>38562</v>
      </c>
    </row>
    <row r="106" spans="1:11">
      <c r="A106" s="29" t="s">
        <v>29</v>
      </c>
      <c r="B106" s="8">
        <v>18818</v>
      </c>
      <c r="C106" s="28" t="s">
        <v>3</v>
      </c>
      <c r="D106" s="14">
        <v>104</v>
      </c>
      <c r="E106" s="9">
        <v>4300</v>
      </c>
      <c r="F106" s="3">
        <f t="shared" si="3"/>
        <v>4300</v>
      </c>
      <c r="G106" s="2"/>
      <c r="H106" s="2"/>
      <c r="I106" s="2"/>
      <c r="J106" s="2"/>
      <c r="K106" s="10">
        <v>38562</v>
      </c>
    </row>
    <row r="107" spans="1:11">
      <c r="A107" s="29" t="s">
        <v>29</v>
      </c>
      <c r="B107" s="8">
        <v>18818</v>
      </c>
      <c r="C107" s="28" t="s">
        <v>3</v>
      </c>
      <c r="D107" s="14">
        <v>104</v>
      </c>
      <c r="E107" s="9">
        <v>13000</v>
      </c>
      <c r="F107" s="3">
        <f t="shared" si="3"/>
        <v>13000</v>
      </c>
      <c r="G107" s="2"/>
      <c r="H107" s="2"/>
      <c r="I107" s="2"/>
      <c r="J107" s="2"/>
      <c r="K107" s="10">
        <v>38831</v>
      </c>
    </row>
    <row r="108" spans="1:11">
      <c r="A108" s="29" t="s">
        <v>29</v>
      </c>
      <c r="B108" s="8">
        <v>18818</v>
      </c>
      <c r="C108" s="28" t="s">
        <v>3</v>
      </c>
      <c r="D108" s="14">
        <v>104</v>
      </c>
      <c r="E108" s="9">
        <v>7000</v>
      </c>
      <c r="F108" s="3">
        <f t="shared" si="3"/>
        <v>7000</v>
      </c>
      <c r="G108" s="2"/>
      <c r="H108" s="2"/>
      <c r="I108" s="2"/>
      <c r="J108" s="2"/>
      <c r="K108" s="10">
        <v>38831</v>
      </c>
    </row>
    <row r="109" spans="1:11">
      <c r="A109" s="29" t="s">
        <v>29</v>
      </c>
      <c r="B109" s="8">
        <v>18818</v>
      </c>
      <c r="C109" s="28" t="s">
        <v>3</v>
      </c>
      <c r="D109" s="14">
        <v>104</v>
      </c>
      <c r="E109" s="9">
        <v>570</v>
      </c>
      <c r="F109" s="3">
        <f t="shared" si="3"/>
        <v>570</v>
      </c>
      <c r="G109" s="2"/>
      <c r="H109" s="2"/>
      <c r="I109" s="2"/>
      <c r="J109" s="2"/>
      <c r="K109" s="10">
        <v>38832</v>
      </c>
    </row>
    <row r="110" spans="1:11">
      <c r="A110" s="29" t="s">
        <v>29</v>
      </c>
      <c r="B110" s="8">
        <v>18818</v>
      </c>
      <c r="C110" s="28" t="s">
        <v>3</v>
      </c>
      <c r="D110" s="14">
        <v>104</v>
      </c>
      <c r="E110" s="9">
        <v>12000</v>
      </c>
      <c r="F110" s="3">
        <f t="shared" si="3"/>
        <v>12000</v>
      </c>
      <c r="G110" s="2"/>
      <c r="H110" s="2"/>
      <c r="I110" s="2"/>
      <c r="J110" s="2"/>
      <c r="K110" s="10">
        <v>38832</v>
      </c>
    </row>
    <row r="111" spans="1:11">
      <c r="A111" s="29" t="s">
        <v>29</v>
      </c>
      <c r="B111" s="8">
        <v>18818</v>
      </c>
      <c r="C111" s="28" t="s">
        <v>3</v>
      </c>
      <c r="D111" s="14">
        <v>104</v>
      </c>
      <c r="E111" s="9">
        <v>2100</v>
      </c>
      <c r="F111" s="3">
        <f t="shared" si="3"/>
        <v>2100</v>
      </c>
      <c r="G111" s="2"/>
      <c r="H111" s="2"/>
      <c r="I111" s="2"/>
      <c r="J111" s="2"/>
      <c r="K111" s="10">
        <v>38833</v>
      </c>
    </row>
    <row r="112" spans="1:11">
      <c r="A112" s="29" t="s">
        <v>29</v>
      </c>
      <c r="B112" s="8">
        <v>18818</v>
      </c>
      <c r="C112" s="28" t="s">
        <v>3</v>
      </c>
      <c r="D112" s="14">
        <v>104</v>
      </c>
      <c r="E112" s="9">
        <v>8000</v>
      </c>
      <c r="F112" s="3">
        <f t="shared" si="3"/>
        <v>8000</v>
      </c>
      <c r="G112" s="2"/>
      <c r="H112" s="2"/>
      <c r="I112" s="2"/>
      <c r="J112" s="2"/>
      <c r="K112" s="10">
        <v>38834</v>
      </c>
    </row>
    <row r="113" spans="1:11">
      <c r="A113" s="29" t="s">
        <v>29</v>
      </c>
      <c r="B113" s="8">
        <v>18818</v>
      </c>
      <c r="C113" s="28" t="s">
        <v>3</v>
      </c>
      <c r="D113" s="14">
        <v>104</v>
      </c>
      <c r="E113" s="9">
        <v>10000</v>
      </c>
      <c r="F113" s="3">
        <f t="shared" si="3"/>
        <v>10000</v>
      </c>
      <c r="G113" s="2"/>
      <c r="H113" s="2"/>
      <c r="I113" s="2"/>
      <c r="J113" s="2"/>
      <c r="K113" s="10">
        <v>38834</v>
      </c>
    </row>
    <row r="114" spans="1:11">
      <c r="A114" s="29" t="s">
        <v>29</v>
      </c>
      <c r="B114" s="8">
        <v>18818</v>
      </c>
      <c r="C114" s="28" t="s">
        <v>3</v>
      </c>
      <c r="D114" s="14">
        <v>104</v>
      </c>
      <c r="E114" s="9">
        <v>3100</v>
      </c>
      <c r="F114" s="3">
        <f t="shared" si="3"/>
        <v>3100</v>
      </c>
      <c r="G114" s="2"/>
      <c r="H114" s="2"/>
      <c r="I114" s="2"/>
      <c r="J114" s="2"/>
      <c r="K114" s="10">
        <v>38834</v>
      </c>
    </row>
    <row r="115" spans="1:11">
      <c r="A115" s="29" t="s">
        <v>29</v>
      </c>
      <c r="B115" s="8">
        <v>18818</v>
      </c>
      <c r="C115" s="28" t="s">
        <v>3</v>
      </c>
      <c r="D115" s="14">
        <v>104</v>
      </c>
      <c r="E115" s="9">
        <v>65000</v>
      </c>
      <c r="F115" s="3">
        <f t="shared" ref="F115:F160" si="4">IF(E115&lt;D115,"",E115)</f>
        <v>65000</v>
      </c>
      <c r="G115" s="2"/>
      <c r="H115" s="2"/>
      <c r="I115" s="2"/>
      <c r="J115" s="2"/>
      <c r="K115" s="10">
        <v>38866</v>
      </c>
    </row>
    <row r="116" spans="1:11">
      <c r="A116" s="29" t="s">
        <v>29</v>
      </c>
      <c r="B116" s="8">
        <v>18818</v>
      </c>
      <c r="C116" s="28" t="s">
        <v>3</v>
      </c>
      <c r="D116" s="14">
        <v>104</v>
      </c>
      <c r="E116" s="9">
        <v>32000</v>
      </c>
      <c r="F116" s="3">
        <f t="shared" si="4"/>
        <v>32000</v>
      </c>
      <c r="G116" s="2"/>
      <c r="H116" s="2"/>
      <c r="I116" s="2"/>
      <c r="J116" s="2"/>
      <c r="K116" s="10">
        <v>38866</v>
      </c>
    </row>
    <row r="117" spans="1:11">
      <c r="A117" s="29" t="s">
        <v>29</v>
      </c>
      <c r="B117" s="8">
        <v>18818</v>
      </c>
      <c r="C117" s="28" t="s">
        <v>3</v>
      </c>
      <c r="D117" s="14">
        <v>104</v>
      </c>
      <c r="E117" s="9">
        <v>240000</v>
      </c>
      <c r="F117" s="3">
        <f t="shared" si="4"/>
        <v>240000</v>
      </c>
      <c r="G117" s="2"/>
      <c r="H117" s="2"/>
      <c r="I117" s="2"/>
      <c r="J117" s="2"/>
      <c r="K117" s="10">
        <v>38903</v>
      </c>
    </row>
    <row r="118" spans="1:11">
      <c r="A118" s="29" t="s">
        <v>29</v>
      </c>
      <c r="B118" s="8">
        <v>18818</v>
      </c>
      <c r="C118" s="28" t="s">
        <v>3</v>
      </c>
      <c r="D118" s="14">
        <v>104</v>
      </c>
      <c r="E118" s="9">
        <v>1900</v>
      </c>
      <c r="F118" s="3">
        <f t="shared" si="4"/>
        <v>1900</v>
      </c>
      <c r="G118" s="2"/>
      <c r="H118" s="2"/>
      <c r="I118" s="2"/>
      <c r="J118" s="2"/>
      <c r="K118" s="10">
        <v>38904</v>
      </c>
    </row>
    <row r="119" spans="1:11">
      <c r="A119" s="29" t="s">
        <v>29</v>
      </c>
      <c r="B119" s="8">
        <v>18818</v>
      </c>
      <c r="C119" s="28" t="s">
        <v>3</v>
      </c>
      <c r="D119" s="14">
        <v>104</v>
      </c>
      <c r="E119" s="9">
        <v>2500</v>
      </c>
      <c r="F119" s="3">
        <f t="shared" si="4"/>
        <v>2500</v>
      </c>
      <c r="G119" s="2"/>
      <c r="H119" s="2"/>
      <c r="I119" s="2"/>
      <c r="J119" s="2"/>
      <c r="K119" s="10">
        <v>38904</v>
      </c>
    </row>
    <row r="120" spans="1:11">
      <c r="A120" s="29" t="s">
        <v>29</v>
      </c>
      <c r="B120" s="8">
        <v>18818</v>
      </c>
      <c r="C120" s="28" t="s">
        <v>3</v>
      </c>
      <c r="D120" s="14">
        <v>104</v>
      </c>
      <c r="E120" s="9">
        <v>2900</v>
      </c>
      <c r="F120" s="3">
        <f t="shared" si="4"/>
        <v>2900</v>
      </c>
      <c r="G120" s="2"/>
      <c r="H120" s="2"/>
      <c r="I120" s="2"/>
      <c r="J120" s="2"/>
      <c r="K120" s="10">
        <v>38905</v>
      </c>
    </row>
    <row r="121" spans="1:11">
      <c r="A121" s="29" t="s">
        <v>29</v>
      </c>
      <c r="B121" s="8">
        <v>18818</v>
      </c>
      <c r="C121" s="28" t="s">
        <v>3</v>
      </c>
      <c r="D121" s="14">
        <v>104</v>
      </c>
      <c r="E121" s="9">
        <v>9400</v>
      </c>
      <c r="F121" s="3">
        <f t="shared" si="4"/>
        <v>9400</v>
      </c>
      <c r="G121" s="2"/>
      <c r="H121" s="2"/>
      <c r="I121" s="2"/>
      <c r="J121" s="2"/>
      <c r="K121" s="10">
        <v>38906</v>
      </c>
    </row>
    <row r="122" spans="1:11">
      <c r="A122" s="29" t="s">
        <v>29</v>
      </c>
      <c r="B122" s="8">
        <v>18818</v>
      </c>
      <c r="C122" s="28" t="s">
        <v>3</v>
      </c>
      <c r="D122" s="14">
        <v>104</v>
      </c>
      <c r="E122" s="9">
        <v>52000</v>
      </c>
      <c r="F122" s="3">
        <f t="shared" si="4"/>
        <v>52000</v>
      </c>
      <c r="G122" s="2"/>
      <c r="H122" s="2"/>
      <c r="I122" s="2"/>
      <c r="J122" s="2"/>
      <c r="K122" s="10">
        <v>38916</v>
      </c>
    </row>
    <row r="123" spans="1:11">
      <c r="A123" s="29" t="s">
        <v>29</v>
      </c>
      <c r="B123" s="8">
        <v>18818</v>
      </c>
      <c r="C123" s="28" t="s">
        <v>3</v>
      </c>
      <c r="D123" s="14">
        <v>104</v>
      </c>
      <c r="E123" s="9">
        <v>23000</v>
      </c>
      <c r="F123" s="3">
        <f t="shared" si="4"/>
        <v>23000</v>
      </c>
      <c r="G123" s="2"/>
      <c r="H123" s="2"/>
      <c r="I123" s="2"/>
      <c r="J123" s="2"/>
      <c r="K123" s="10">
        <v>38916</v>
      </c>
    </row>
    <row r="124" spans="1:11">
      <c r="A124" s="29" t="s">
        <v>29</v>
      </c>
      <c r="B124" s="8">
        <v>18818</v>
      </c>
      <c r="C124" s="28" t="s">
        <v>3</v>
      </c>
      <c r="D124" s="14">
        <v>104</v>
      </c>
      <c r="E124" s="9">
        <v>1800</v>
      </c>
      <c r="F124" s="3">
        <f t="shared" si="4"/>
        <v>1800</v>
      </c>
      <c r="G124" s="2"/>
      <c r="H124" s="2"/>
      <c r="I124" s="2"/>
      <c r="J124" s="2"/>
      <c r="K124" s="10">
        <v>38917</v>
      </c>
    </row>
    <row r="125" spans="1:11">
      <c r="A125" s="29" t="s">
        <v>29</v>
      </c>
      <c r="B125" s="8">
        <v>18818</v>
      </c>
      <c r="C125" s="28" t="s">
        <v>3</v>
      </c>
      <c r="D125" s="14">
        <v>104</v>
      </c>
      <c r="E125" s="9">
        <v>1300</v>
      </c>
      <c r="F125" s="3">
        <f t="shared" si="4"/>
        <v>1300</v>
      </c>
      <c r="G125" s="2"/>
      <c r="H125" s="2"/>
      <c r="I125" s="2"/>
      <c r="J125" s="2"/>
      <c r="K125" s="10">
        <v>38944</v>
      </c>
    </row>
    <row r="126" spans="1:11">
      <c r="A126" s="29" t="s">
        <v>29</v>
      </c>
      <c r="B126" s="8">
        <v>18818</v>
      </c>
      <c r="C126" s="28" t="s">
        <v>3</v>
      </c>
      <c r="D126" s="14">
        <v>104</v>
      </c>
      <c r="E126" s="9">
        <v>2600</v>
      </c>
      <c r="F126" s="3">
        <f t="shared" si="4"/>
        <v>2600</v>
      </c>
      <c r="G126" s="2"/>
      <c r="H126" s="2"/>
      <c r="I126" s="2"/>
      <c r="J126" s="2"/>
      <c r="K126" s="10">
        <v>38945</v>
      </c>
    </row>
    <row r="127" spans="1:11">
      <c r="A127" s="29" t="s">
        <v>29</v>
      </c>
      <c r="B127" s="8">
        <v>18818</v>
      </c>
      <c r="C127" s="28" t="s">
        <v>3</v>
      </c>
      <c r="D127" s="14">
        <v>104</v>
      </c>
      <c r="E127" s="9">
        <v>330</v>
      </c>
      <c r="F127" s="3">
        <f t="shared" si="4"/>
        <v>330</v>
      </c>
      <c r="G127" s="2"/>
      <c r="H127" s="2"/>
      <c r="I127" s="2"/>
      <c r="J127" s="2"/>
      <c r="K127" s="10">
        <v>38945</v>
      </c>
    </row>
    <row r="128" spans="1:11">
      <c r="A128" s="29" t="s">
        <v>29</v>
      </c>
      <c r="B128" s="8">
        <v>18818</v>
      </c>
      <c r="C128" s="28" t="s">
        <v>3</v>
      </c>
      <c r="D128" s="14">
        <v>104</v>
      </c>
      <c r="E128" s="9">
        <v>230</v>
      </c>
      <c r="F128" s="3">
        <f t="shared" si="4"/>
        <v>230</v>
      </c>
      <c r="G128" s="2"/>
      <c r="H128" s="2"/>
      <c r="I128" s="2"/>
      <c r="J128" s="2"/>
      <c r="K128" s="10">
        <v>38945</v>
      </c>
    </row>
    <row r="129" spans="1:11">
      <c r="A129" s="29" t="s">
        <v>29</v>
      </c>
      <c r="B129" s="8">
        <v>18818</v>
      </c>
      <c r="C129" s="28" t="s">
        <v>3</v>
      </c>
      <c r="D129" s="14">
        <v>104</v>
      </c>
      <c r="E129" s="9">
        <v>1600</v>
      </c>
      <c r="F129" s="3">
        <f t="shared" si="4"/>
        <v>1600</v>
      </c>
      <c r="G129" s="2"/>
      <c r="H129" s="2"/>
      <c r="I129" s="2"/>
      <c r="J129" s="2"/>
      <c r="K129" s="10">
        <v>38946</v>
      </c>
    </row>
    <row r="130" spans="1:11" ht="13.8" thickBot="1">
      <c r="A130" s="27" t="s">
        <v>29</v>
      </c>
      <c r="B130" s="16">
        <v>18818</v>
      </c>
      <c r="C130" s="26" t="s">
        <v>3</v>
      </c>
      <c r="D130" s="84">
        <v>104</v>
      </c>
      <c r="E130" s="18">
        <v>450</v>
      </c>
      <c r="F130" s="17">
        <f t="shared" si="4"/>
        <v>450</v>
      </c>
      <c r="G130" s="19">
        <f>GEOMEAN(E105:E130)</f>
        <v>4658.2404898742971</v>
      </c>
      <c r="H130" s="20">
        <f>COUNT(E105:E130)</f>
        <v>26</v>
      </c>
      <c r="I130" s="20">
        <f>COUNT(F105:F130)</f>
        <v>26</v>
      </c>
      <c r="J130" s="21">
        <f>I130/H130</f>
        <v>1</v>
      </c>
      <c r="K130" s="22">
        <v>38946</v>
      </c>
    </row>
    <row r="131" spans="1:11">
      <c r="A131" s="25" t="s">
        <v>30</v>
      </c>
      <c r="B131" s="11">
        <v>18636</v>
      </c>
      <c r="C131" s="24" t="s">
        <v>2</v>
      </c>
      <c r="D131" s="14">
        <v>399</v>
      </c>
      <c r="E131" s="13">
        <v>41</v>
      </c>
      <c r="F131" s="14" t="str">
        <f t="shared" si="4"/>
        <v/>
      </c>
      <c r="G131" s="15"/>
      <c r="H131" s="15"/>
      <c r="I131" s="15"/>
      <c r="J131" s="15"/>
      <c r="K131" s="12">
        <v>38371</v>
      </c>
    </row>
    <row r="132" spans="1:11">
      <c r="A132" s="29" t="s">
        <v>30</v>
      </c>
      <c r="B132" s="8">
        <v>18636</v>
      </c>
      <c r="C132" s="28" t="s">
        <v>2</v>
      </c>
      <c r="D132" s="3">
        <v>399</v>
      </c>
      <c r="E132" s="9">
        <v>120</v>
      </c>
      <c r="F132" s="3" t="str">
        <f t="shared" si="4"/>
        <v/>
      </c>
      <c r="G132" s="2"/>
      <c r="H132" s="2"/>
      <c r="I132" s="2"/>
      <c r="J132" s="2"/>
      <c r="K132" s="10">
        <v>38441</v>
      </c>
    </row>
    <row r="133" spans="1:11">
      <c r="A133" s="29" t="s">
        <v>30</v>
      </c>
      <c r="B133" s="8">
        <v>18636</v>
      </c>
      <c r="C133" s="28" t="s">
        <v>2</v>
      </c>
      <c r="D133" s="3">
        <v>399</v>
      </c>
      <c r="E133" s="9">
        <v>990</v>
      </c>
      <c r="F133" s="3">
        <f t="shared" si="4"/>
        <v>990</v>
      </c>
      <c r="G133" s="2"/>
      <c r="H133" s="2"/>
      <c r="I133" s="2"/>
      <c r="J133" s="2"/>
      <c r="K133" s="10">
        <v>38490</v>
      </c>
    </row>
    <row r="134" spans="1:11">
      <c r="A134" s="29" t="s">
        <v>30</v>
      </c>
      <c r="B134" s="8">
        <v>18636</v>
      </c>
      <c r="C134" s="28" t="s">
        <v>2</v>
      </c>
      <c r="D134" s="3">
        <v>399</v>
      </c>
      <c r="E134" s="9">
        <v>320</v>
      </c>
      <c r="F134" s="3" t="str">
        <f t="shared" si="4"/>
        <v/>
      </c>
      <c r="G134" s="2"/>
      <c r="H134" s="2"/>
      <c r="I134" s="2"/>
      <c r="J134" s="2"/>
      <c r="K134" s="10">
        <v>38553</v>
      </c>
    </row>
    <row r="135" spans="1:11">
      <c r="A135" s="29" t="s">
        <v>30</v>
      </c>
      <c r="B135" s="8">
        <v>18636</v>
      </c>
      <c r="C135" s="28" t="s">
        <v>2</v>
      </c>
      <c r="D135" s="3">
        <v>399</v>
      </c>
      <c r="E135" s="9">
        <v>150</v>
      </c>
      <c r="F135" s="3" t="str">
        <f t="shared" si="4"/>
        <v/>
      </c>
      <c r="G135" s="2"/>
      <c r="H135" s="2"/>
      <c r="I135" s="2"/>
      <c r="J135" s="2"/>
      <c r="K135" s="10">
        <v>38637</v>
      </c>
    </row>
    <row r="136" spans="1:11">
      <c r="A136" s="29" t="s">
        <v>30</v>
      </c>
      <c r="B136" s="8">
        <v>18636</v>
      </c>
      <c r="C136" s="28" t="s">
        <v>2</v>
      </c>
      <c r="D136" s="3">
        <v>399</v>
      </c>
      <c r="E136" s="9">
        <v>180</v>
      </c>
      <c r="F136" s="3" t="str">
        <f t="shared" si="4"/>
        <v/>
      </c>
      <c r="G136" s="2"/>
      <c r="H136" s="2"/>
      <c r="I136" s="2"/>
      <c r="J136" s="2"/>
      <c r="K136" s="10">
        <v>38742</v>
      </c>
    </row>
    <row r="137" spans="1:11">
      <c r="A137" s="29" t="s">
        <v>30</v>
      </c>
      <c r="B137" s="8">
        <v>18636</v>
      </c>
      <c r="C137" s="28" t="s">
        <v>2</v>
      </c>
      <c r="D137" s="3">
        <v>399</v>
      </c>
      <c r="E137" s="9">
        <v>97</v>
      </c>
      <c r="F137" s="3" t="str">
        <f t="shared" si="4"/>
        <v/>
      </c>
      <c r="G137" s="2"/>
      <c r="H137" s="2"/>
      <c r="I137" s="2"/>
      <c r="J137" s="2"/>
      <c r="K137" s="10">
        <v>38826</v>
      </c>
    </row>
    <row r="138" spans="1:11">
      <c r="A138" s="29" t="s">
        <v>30</v>
      </c>
      <c r="B138" s="8">
        <v>18636</v>
      </c>
      <c r="C138" s="28" t="s">
        <v>2</v>
      </c>
      <c r="D138" s="3">
        <v>399</v>
      </c>
      <c r="E138" s="9">
        <v>500</v>
      </c>
      <c r="F138" s="3">
        <f t="shared" si="4"/>
        <v>500</v>
      </c>
      <c r="G138" s="2"/>
      <c r="H138" s="2"/>
      <c r="I138" s="2"/>
      <c r="J138" s="2"/>
      <c r="K138" s="10">
        <v>38854</v>
      </c>
    </row>
    <row r="139" spans="1:11">
      <c r="A139" s="29" t="s">
        <v>30</v>
      </c>
      <c r="B139" s="8">
        <v>18636</v>
      </c>
      <c r="C139" s="28" t="s">
        <v>2</v>
      </c>
      <c r="D139" s="3">
        <v>399</v>
      </c>
      <c r="E139" s="9">
        <v>8200</v>
      </c>
      <c r="F139" s="3">
        <f t="shared" si="4"/>
        <v>8200</v>
      </c>
      <c r="G139" s="2"/>
      <c r="H139" s="2"/>
      <c r="I139" s="2"/>
      <c r="J139" s="2"/>
      <c r="K139" s="10">
        <v>38922</v>
      </c>
    </row>
    <row r="140" spans="1:11">
      <c r="A140" s="29" t="s">
        <v>30</v>
      </c>
      <c r="B140" s="8">
        <v>18636</v>
      </c>
      <c r="C140" s="28" t="s">
        <v>2</v>
      </c>
      <c r="D140" s="3">
        <v>399</v>
      </c>
      <c r="E140" s="9">
        <v>170</v>
      </c>
      <c r="F140" s="3" t="str">
        <f t="shared" si="4"/>
        <v/>
      </c>
      <c r="G140" s="2"/>
      <c r="H140" s="2"/>
      <c r="I140" s="2"/>
      <c r="J140" s="2"/>
      <c r="K140" s="10">
        <v>38980</v>
      </c>
    </row>
    <row r="141" spans="1:11">
      <c r="A141" s="29" t="s">
        <v>30</v>
      </c>
      <c r="B141" s="8">
        <v>18636</v>
      </c>
      <c r="C141" s="28" t="s">
        <v>2</v>
      </c>
      <c r="D141" s="3">
        <v>399</v>
      </c>
      <c r="E141" s="9">
        <v>3000</v>
      </c>
      <c r="F141" s="3">
        <f t="shared" si="4"/>
        <v>3000</v>
      </c>
      <c r="G141" s="2"/>
      <c r="H141" s="2"/>
      <c r="I141" s="2"/>
      <c r="J141" s="2"/>
      <c r="K141" s="10">
        <v>39049</v>
      </c>
    </row>
    <row r="142" spans="1:11">
      <c r="A142" s="29" t="s">
        <v>30</v>
      </c>
      <c r="B142" s="8">
        <v>18636</v>
      </c>
      <c r="C142" s="28" t="s">
        <v>2</v>
      </c>
      <c r="D142" s="3">
        <v>399</v>
      </c>
      <c r="E142" s="9">
        <v>330</v>
      </c>
      <c r="F142" s="3" t="str">
        <f t="shared" si="4"/>
        <v/>
      </c>
      <c r="G142" s="2"/>
      <c r="H142" s="2"/>
      <c r="I142" s="2"/>
      <c r="J142" s="2"/>
      <c r="K142" s="10">
        <v>39120</v>
      </c>
    </row>
    <row r="143" spans="1:11">
      <c r="A143" s="29" t="s">
        <v>30</v>
      </c>
      <c r="B143" s="8">
        <v>18636</v>
      </c>
      <c r="C143" s="28" t="s">
        <v>2</v>
      </c>
      <c r="D143" s="3">
        <v>399</v>
      </c>
      <c r="E143" s="9">
        <v>2200</v>
      </c>
      <c r="F143" s="3">
        <f t="shared" si="4"/>
        <v>2200</v>
      </c>
      <c r="G143" s="2"/>
      <c r="H143" s="2"/>
      <c r="I143" s="2"/>
      <c r="J143" s="2"/>
      <c r="K143" s="10">
        <v>39169</v>
      </c>
    </row>
    <row r="144" spans="1:11">
      <c r="A144" s="29" t="s">
        <v>30</v>
      </c>
      <c r="B144" s="8">
        <v>18636</v>
      </c>
      <c r="C144" s="28" t="s">
        <v>2</v>
      </c>
      <c r="D144" s="3">
        <v>399</v>
      </c>
      <c r="E144" s="9">
        <v>98</v>
      </c>
      <c r="F144" s="3" t="str">
        <f t="shared" si="4"/>
        <v/>
      </c>
      <c r="G144" s="2"/>
      <c r="H144" s="2"/>
      <c r="I144" s="2"/>
      <c r="J144" s="2"/>
      <c r="K144" s="10">
        <v>39233</v>
      </c>
    </row>
    <row r="145" spans="1:14" ht="13.8" thickBot="1">
      <c r="A145" s="27" t="s">
        <v>30</v>
      </c>
      <c r="B145" s="16">
        <v>18636</v>
      </c>
      <c r="C145" s="26" t="s">
        <v>2</v>
      </c>
      <c r="D145" s="17">
        <v>399</v>
      </c>
      <c r="E145" s="18">
        <v>84</v>
      </c>
      <c r="F145" s="17" t="str">
        <f t="shared" si="4"/>
        <v/>
      </c>
      <c r="G145" s="19">
        <f>GEOMEAN(E131:E145)</f>
        <v>326.47163379886751</v>
      </c>
      <c r="H145" s="20">
        <f>COUNT(E131:E145)</f>
        <v>15</v>
      </c>
      <c r="I145" s="20">
        <f>COUNT(F131:F145)</f>
        <v>5</v>
      </c>
      <c r="J145" s="21">
        <f>I145/H145</f>
        <v>0.33333333333333331</v>
      </c>
      <c r="K145" s="22">
        <v>39316</v>
      </c>
    </row>
    <row r="146" spans="1:14">
      <c r="A146" s="25" t="s">
        <v>30</v>
      </c>
      <c r="B146" s="11">
        <v>18636</v>
      </c>
      <c r="C146" s="24" t="s">
        <v>4</v>
      </c>
      <c r="D146" s="14">
        <v>400</v>
      </c>
      <c r="E146" s="13">
        <v>64</v>
      </c>
      <c r="F146" s="14" t="str">
        <f t="shared" si="4"/>
        <v/>
      </c>
      <c r="G146" s="15"/>
      <c r="H146" s="15"/>
      <c r="I146" s="15"/>
      <c r="J146" s="15"/>
      <c r="K146" s="12">
        <v>38371</v>
      </c>
    </row>
    <row r="147" spans="1:14">
      <c r="A147" s="29" t="s">
        <v>30</v>
      </c>
      <c r="B147" s="8">
        <v>18636</v>
      </c>
      <c r="C147" s="28" t="s">
        <v>4</v>
      </c>
      <c r="D147" s="3">
        <v>400</v>
      </c>
      <c r="E147" s="9">
        <v>73</v>
      </c>
      <c r="F147" s="3" t="str">
        <f t="shared" si="4"/>
        <v/>
      </c>
      <c r="G147" s="2"/>
      <c r="H147" s="2"/>
      <c r="I147" s="2"/>
      <c r="J147" s="2"/>
      <c r="K147" s="10">
        <v>38441</v>
      </c>
    </row>
    <row r="148" spans="1:14">
      <c r="A148" s="29" t="s">
        <v>30</v>
      </c>
      <c r="B148" s="8">
        <v>18636</v>
      </c>
      <c r="C148" s="28" t="s">
        <v>4</v>
      </c>
      <c r="D148" s="3">
        <v>400</v>
      </c>
      <c r="E148" s="9">
        <v>800</v>
      </c>
      <c r="F148" s="3">
        <f t="shared" si="4"/>
        <v>800</v>
      </c>
      <c r="G148" s="2"/>
      <c r="H148" s="2"/>
      <c r="I148" s="2"/>
      <c r="J148" s="2"/>
      <c r="K148" s="10">
        <v>38490</v>
      </c>
    </row>
    <row r="149" spans="1:14">
      <c r="A149" s="29" t="s">
        <v>30</v>
      </c>
      <c r="B149" s="8">
        <v>18636</v>
      </c>
      <c r="C149" s="28" t="s">
        <v>4</v>
      </c>
      <c r="D149" s="3">
        <v>400</v>
      </c>
      <c r="E149" s="9">
        <v>170</v>
      </c>
      <c r="F149" s="3" t="str">
        <f t="shared" si="4"/>
        <v/>
      </c>
      <c r="G149" s="2"/>
      <c r="H149" s="2"/>
      <c r="I149" s="2"/>
      <c r="J149" s="2"/>
      <c r="K149" s="10">
        <v>38553</v>
      </c>
    </row>
    <row r="150" spans="1:14">
      <c r="A150" s="29" t="s">
        <v>30</v>
      </c>
      <c r="B150" s="8">
        <v>18636</v>
      </c>
      <c r="C150" s="28" t="s">
        <v>4</v>
      </c>
      <c r="D150" s="3">
        <v>400</v>
      </c>
      <c r="E150" s="9">
        <v>10</v>
      </c>
      <c r="F150" s="3" t="str">
        <f t="shared" si="4"/>
        <v/>
      </c>
      <c r="G150" s="2"/>
      <c r="H150" s="2"/>
      <c r="I150" s="2"/>
      <c r="J150" s="2"/>
      <c r="K150" s="10">
        <v>38637</v>
      </c>
      <c r="N150" s="4">
        <f>33*0.95</f>
        <v>31.349999999999998</v>
      </c>
    </row>
    <row r="151" spans="1:14">
      <c r="A151" s="29" t="s">
        <v>30</v>
      </c>
      <c r="B151" s="8">
        <v>18636</v>
      </c>
      <c r="C151" s="28" t="s">
        <v>4</v>
      </c>
      <c r="D151" s="3">
        <v>400</v>
      </c>
      <c r="E151" s="9">
        <v>73</v>
      </c>
      <c r="F151" s="3" t="str">
        <f t="shared" si="4"/>
        <v/>
      </c>
      <c r="G151" s="2"/>
      <c r="H151" s="2"/>
      <c r="I151" s="2"/>
      <c r="J151" s="2"/>
      <c r="K151" s="10">
        <v>38742</v>
      </c>
    </row>
    <row r="152" spans="1:14">
      <c r="A152" s="29" t="s">
        <v>30</v>
      </c>
      <c r="B152" s="8">
        <v>18636</v>
      </c>
      <c r="C152" s="28" t="s">
        <v>4</v>
      </c>
      <c r="D152" s="3">
        <v>400</v>
      </c>
      <c r="E152" s="9">
        <v>320</v>
      </c>
      <c r="F152" s="3" t="str">
        <f t="shared" si="4"/>
        <v/>
      </c>
      <c r="G152" s="2"/>
      <c r="H152" s="2"/>
      <c r="I152" s="2"/>
      <c r="J152" s="2"/>
      <c r="K152" s="10">
        <v>38826</v>
      </c>
    </row>
    <row r="153" spans="1:14">
      <c r="A153" s="29" t="s">
        <v>30</v>
      </c>
      <c r="B153" s="8">
        <v>18636</v>
      </c>
      <c r="C153" s="28" t="s">
        <v>4</v>
      </c>
      <c r="D153" s="3">
        <v>400</v>
      </c>
      <c r="E153" s="9">
        <v>130</v>
      </c>
      <c r="F153" s="3" t="str">
        <f t="shared" si="4"/>
        <v/>
      </c>
      <c r="G153" s="2"/>
      <c r="H153" s="2"/>
      <c r="I153" s="2"/>
      <c r="J153" s="2"/>
      <c r="K153" s="10">
        <v>38854</v>
      </c>
    </row>
    <row r="154" spans="1:14">
      <c r="A154" s="29" t="s">
        <v>30</v>
      </c>
      <c r="B154" s="8">
        <v>18636</v>
      </c>
      <c r="C154" s="28" t="s">
        <v>4</v>
      </c>
      <c r="D154" s="3">
        <v>400</v>
      </c>
      <c r="E154" s="9">
        <v>7300</v>
      </c>
      <c r="F154" s="3">
        <f t="shared" si="4"/>
        <v>7300</v>
      </c>
      <c r="G154" s="2"/>
      <c r="H154" s="2"/>
      <c r="I154" s="2"/>
      <c r="J154" s="2"/>
      <c r="K154" s="10">
        <v>38922</v>
      </c>
    </row>
    <row r="155" spans="1:14">
      <c r="A155" s="29" t="s">
        <v>30</v>
      </c>
      <c r="B155" s="8">
        <v>18636</v>
      </c>
      <c r="C155" s="28" t="s">
        <v>4</v>
      </c>
      <c r="D155" s="3">
        <v>400</v>
      </c>
      <c r="E155" s="9">
        <v>250</v>
      </c>
      <c r="F155" s="3" t="str">
        <f t="shared" si="4"/>
        <v/>
      </c>
      <c r="G155" s="2"/>
      <c r="H155" s="2"/>
      <c r="I155" s="2"/>
      <c r="J155" s="2"/>
      <c r="K155" s="10">
        <v>38980</v>
      </c>
    </row>
    <row r="156" spans="1:14">
      <c r="A156" s="29" t="s">
        <v>30</v>
      </c>
      <c r="B156" s="8">
        <v>18636</v>
      </c>
      <c r="C156" s="28" t="s">
        <v>4</v>
      </c>
      <c r="D156" s="3">
        <v>400</v>
      </c>
      <c r="E156" s="9">
        <v>3200</v>
      </c>
      <c r="F156" s="3">
        <f t="shared" si="4"/>
        <v>3200</v>
      </c>
      <c r="G156" s="2"/>
      <c r="H156" s="2"/>
      <c r="I156" s="2"/>
      <c r="J156" s="2"/>
      <c r="K156" s="10">
        <v>39049</v>
      </c>
    </row>
    <row r="157" spans="1:14">
      <c r="A157" s="29" t="s">
        <v>30</v>
      </c>
      <c r="B157" s="8">
        <v>18636</v>
      </c>
      <c r="C157" s="28" t="s">
        <v>4</v>
      </c>
      <c r="D157" s="3">
        <v>400</v>
      </c>
      <c r="E157" s="9">
        <v>770</v>
      </c>
      <c r="F157" s="3">
        <f t="shared" si="4"/>
        <v>770</v>
      </c>
      <c r="G157" s="2"/>
      <c r="H157" s="2"/>
      <c r="I157" s="2"/>
      <c r="J157" s="2"/>
      <c r="K157" s="10">
        <v>39120</v>
      </c>
    </row>
    <row r="158" spans="1:14">
      <c r="A158" s="29" t="s">
        <v>30</v>
      </c>
      <c r="B158" s="8">
        <v>18636</v>
      </c>
      <c r="C158" s="28" t="s">
        <v>4</v>
      </c>
      <c r="D158" s="3">
        <v>400</v>
      </c>
      <c r="E158" s="9">
        <v>5800</v>
      </c>
      <c r="F158" s="3">
        <f t="shared" si="4"/>
        <v>5800</v>
      </c>
      <c r="G158" s="2"/>
      <c r="H158" s="2"/>
      <c r="I158" s="2"/>
      <c r="J158" s="2"/>
      <c r="K158" s="10">
        <v>39169</v>
      </c>
    </row>
    <row r="159" spans="1:14">
      <c r="A159" s="29" t="s">
        <v>30</v>
      </c>
      <c r="B159" s="8">
        <v>18636</v>
      </c>
      <c r="C159" s="28" t="s">
        <v>4</v>
      </c>
      <c r="D159" s="3">
        <v>400</v>
      </c>
      <c r="E159" s="9">
        <v>700</v>
      </c>
      <c r="F159" s="3">
        <f t="shared" si="4"/>
        <v>700</v>
      </c>
      <c r="G159" s="2"/>
      <c r="H159" s="2"/>
      <c r="I159" s="2"/>
      <c r="J159" s="2"/>
      <c r="K159" s="10">
        <v>39233</v>
      </c>
    </row>
    <row r="160" spans="1:14" ht="13.8" thickBot="1">
      <c r="A160" s="75" t="s">
        <v>30</v>
      </c>
      <c r="B160" s="76">
        <v>18636</v>
      </c>
      <c r="C160" s="77" t="s">
        <v>4</v>
      </c>
      <c r="D160" s="78">
        <v>400</v>
      </c>
      <c r="E160" s="79">
        <v>600</v>
      </c>
      <c r="F160" s="78">
        <f t="shared" si="4"/>
        <v>600</v>
      </c>
      <c r="G160" s="80">
        <f>GEOMEAN(E146:E160)</f>
        <v>358.92407181732227</v>
      </c>
      <c r="H160" s="81">
        <f>COUNT(E146:E160)</f>
        <v>15</v>
      </c>
      <c r="I160" s="81">
        <f>COUNT(F146:F160)</f>
        <v>7</v>
      </c>
      <c r="J160" s="82">
        <f>I160/H160</f>
        <v>0.46666666666666667</v>
      </c>
      <c r="K160" s="83">
        <v>39316</v>
      </c>
    </row>
    <row r="161" spans="1:11" ht="13.8" thickTop="1"/>
    <row r="163" spans="1:11">
      <c r="K163" s="30">
        <f>MAX(K2:K160)</f>
        <v>40637</v>
      </c>
    </row>
    <row r="164" spans="1:11">
      <c r="K164" s="30">
        <f>MIN(K2:K160)</f>
        <v>37270</v>
      </c>
    </row>
    <row r="165" spans="1:11">
      <c r="A165" s="85" t="s">
        <v>31</v>
      </c>
    </row>
  </sheetData>
  <sortState ref="A2:N32">
    <sortCondition ref="B2:B3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5"/>
  <sheetViews>
    <sheetView workbookViewId="0">
      <selection activeCell="M6" sqref="M6"/>
    </sheetView>
  </sheetViews>
  <sheetFormatPr defaultColWidth="9.109375" defaultRowHeight="13.2"/>
  <cols>
    <col min="1" max="2" width="9" style="5" customWidth="1"/>
    <col min="3" max="3" width="12" style="5" customWidth="1"/>
    <col min="4" max="5" width="9" style="5" customWidth="1"/>
    <col min="6" max="7" width="11.33203125" style="5" customWidth="1"/>
    <col min="8" max="8" width="9.109375" style="5" customWidth="1"/>
    <col min="9" max="9" width="9.109375" style="4"/>
    <col min="10" max="10" width="12.33203125" style="4" bestFit="1" customWidth="1"/>
    <col min="11" max="11" width="13.5546875" style="4" customWidth="1"/>
    <col min="12" max="12" width="12.5546875" style="4" bestFit="1" customWidth="1"/>
    <col min="13" max="13" width="13.88671875" style="4" customWidth="1"/>
    <col min="14" max="14" width="10" style="4" bestFit="1" customWidth="1"/>
    <col min="15" max="16384" width="9.109375" style="4"/>
  </cols>
  <sheetData>
    <row r="1" spans="1:13" ht="40.200000000000003" thickTop="1">
      <c r="A1" s="6" t="s">
        <v>0</v>
      </c>
      <c r="B1" s="1" t="s">
        <v>8</v>
      </c>
      <c r="C1" s="1" t="s">
        <v>5</v>
      </c>
      <c r="D1" s="1" t="s">
        <v>7</v>
      </c>
      <c r="E1" s="1" t="s">
        <v>6</v>
      </c>
      <c r="F1" s="1" t="s">
        <v>9</v>
      </c>
      <c r="G1" s="7" t="s">
        <v>14</v>
      </c>
      <c r="H1" s="74" t="s">
        <v>26</v>
      </c>
    </row>
    <row r="2" spans="1:13">
      <c r="A2" s="25" t="s">
        <v>15</v>
      </c>
      <c r="B2" s="11">
        <v>16611</v>
      </c>
      <c r="C2" s="24" t="s">
        <v>2</v>
      </c>
      <c r="D2" s="14">
        <v>394</v>
      </c>
      <c r="E2" s="13">
        <v>2600</v>
      </c>
      <c r="F2" s="14">
        <f t="shared" ref="F2:F33" si="0">IF(E2&lt;D2,"",E2)</f>
        <v>2600</v>
      </c>
      <c r="G2" s="12">
        <v>38367</v>
      </c>
      <c r="H2" s="5">
        <f t="shared" ref="H2:H34" si="1">LOG(E2)</f>
        <v>3.4149733479708178</v>
      </c>
      <c r="I2" s="23">
        <f t="shared" ref="I2:I33" si="2">MONTH(G2)</f>
        <v>1</v>
      </c>
      <c r="J2" s="23" t="s">
        <v>19</v>
      </c>
      <c r="K2" s="67" t="s">
        <v>21</v>
      </c>
      <c r="L2" s="68" t="s">
        <v>22</v>
      </c>
      <c r="M2" s="69" t="s">
        <v>23</v>
      </c>
    </row>
    <row r="3" spans="1:13">
      <c r="A3" s="25" t="s">
        <v>15</v>
      </c>
      <c r="B3" s="11">
        <v>16611</v>
      </c>
      <c r="C3" s="24" t="s">
        <v>2</v>
      </c>
      <c r="D3" s="14">
        <v>394</v>
      </c>
      <c r="E3" s="9">
        <v>870</v>
      </c>
      <c r="F3" s="3">
        <f t="shared" si="0"/>
        <v>870</v>
      </c>
      <c r="G3" s="10">
        <v>38705</v>
      </c>
      <c r="H3" s="5">
        <f t="shared" si="1"/>
        <v>2.9395192526186187</v>
      </c>
      <c r="I3" s="23">
        <f t="shared" si="2"/>
        <v>12</v>
      </c>
      <c r="J3" s="23" t="s">
        <v>19</v>
      </c>
      <c r="K3" s="70">
        <f>10^(AVERAGE(H2:H9))</f>
        <v>615.3481219553413</v>
      </c>
      <c r="L3" s="4">
        <f>COUNT(E2:E9)</f>
        <v>8</v>
      </c>
      <c r="M3" s="71">
        <f>TTEST(H2:H9,H10:H20,2,3)</f>
        <v>0.74818444461240885</v>
      </c>
    </row>
    <row r="4" spans="1:13">
      <c r="A4" s="25" t="s">
        <v>15</v>
      </c>
      <c r="B4" s="11">
        <v>16611</v>
      </c>
      <c r="C4" s="24" t="s">
        <v>2</v>
      </c>
      <c r="D4" s="14">
        <v>394</v>
      </c>
      <c r="E4" s="9">
        <v>1400</v>
      </c>
      <c r="F4" s="3">
        <f t="shared" si="0"/>
        <v>1400</v>
      </c>
      <c r="G4" s="10">
        <v>38751</v>
      </c>
      <c r="H4" s="5">
        <f t="shared" si="1"/>
        <v>3.1461280356782382</v>
      </c>
      <c r="I4" s="23">
        <f t="shared" si="2"/>
        <v>2</v>
      </c>
      <c r="J4" s="23" t="s">
        <v>19</v>
      </c>
      <c r="K4" s="72" t="s">
        <v>24</v>
      </c>
      <c r="L4" s="72" t="s">
        <v>25</v>
      </c>
      <c r="M4"/>
    </row>
    <row r="5" spans="1:13">
      <c r="A5" s="25" t="s">
        <v>15</v>
      </c>
      <c r="B5" s="11">
        <v>16611</v>
      </c>
      <c r="C5" s="24" t="s">
        <v>2</v>
      </c>
      <c r="D5" s="14">
        <v>394</v>
      </c>
      <c r="E5" s="9">
        <v>400</v>
      </c>
      <c r="F5" s="3">
        <f t="shared" si="0"/>
        <v>400</v>
      </c>
      <c r="G5" s="10">
        <v>39117</v>
      </c>
      <c r="H5" s="5">
        <f t="shared" si="1"/>
        <v>2.6020599913279625</v>
      </c>
      <c r="I5" s="23">
        <f t="shared" si="2"/>
        <v>2</v>
      </c>
      <c r="J5" s="23" t="s">
        <v>19</v>
      </c>
      <c r="K5" s="73">
        <f>10^(AVERAGE(H10:H20))</f>
        <v>536.55373677518423</v>
      </c>
      <c r="L5" s="4">
        <f>COUNT(E10:E20)</f>
        <v>11</v>
      </c>
      <c r="M5"/>
    </row>
    <row r="6" spans="1:13">
      <c r="A6" s="25" t="s">
        <v>15</v>
      </c>
      <c r="B6" s="11">
        <v>16611</v>
      </c>
      <c r="C6" s="24" t="s">
        <v>2</v>
      </c>
      <c r="D6" s="14">
        <v>394</v>
      </c>
      <c r="E6" s="9">
        <v>350</v>
      </c>
      <c r="F6" s="3" t="str">
        <f t="shared" si="0"/>
        <v/>
      </c>
      <c r="G6" s="10">
        <v>39454</v>
      </c>
      <c r="H6" s="5">
        <f t="shared" si="1"/>
        <v>2.5440680443502757</v>
      </c>
      <c r="I6" s="23">
        <f t="shared" si="2"/>
        <v>1</v>
      </c>
      <c r="J6" s="23" t="s">
        <v>19</v>
      </c>
    </row>
    <row r="7" spans="1:13">
      <c r="A7" s="25" t="s">
        <v>15</v>
      </c>
      <c r="B7" s="11">
        <v>16611</v>
      </c>
      <c r="C7" s="24" t="s">
        <v>2</v>
      </c>
      <c r="D7" s="14">
        <v>394</v>
      </c>
      <c r="E7" s="9">
        <v>240</v>
      </c>
      <c r="F7" s="3" t="str">
        <f t="shared" si="0"/>
        <v/>
      </c>
      <c r="G7" s="10">
        <v>39818</v>
      </c>
      <c r="H7" s="5">
        <f t="shared" si="1"/>
        <v>2.3802112417116059</v>
      </c>
      <c r="I7" s="23">
        <f t="shared" si="2"/>
        <v>1</v>
      </c>
      <c r="J7" s="23" t="s">
        <v>19</v>
      </c>
    </row>
    <row r="8" spans="1:13">
      <c r="A8" s="25" t="s">
        <v>15</v>
      </c>
      <c r="B8" s="11">
        <v>16611</v>
      </c>
      <c r="C8" s="24" t="s">
        <v>2</v>
      </c>
      <c r="D8" s="14">
        <v>394</v>
      </c>
      <c r="E8" s="9">
        <v>230</v>
      </c>
      <c r="F8" s="3" t="str">
        <f t="shared" si="0"/>
        <v/>
      </c>
      <c r="G8" s="10">
        <v>40183</v>
      </c>
      <c r="H8" s="5">
        <f t="shared" si="1"/>
        <v>2.3617278360175931</v>
      </c>
      <c r="I8" s="23">
        <f t="shared" si="2"/>
        <v>1</v>
      </c>
      <c r="J8" s="23" t="s">
        <v>19</v>
      </c>
    </row>
    <row r="9" spans="1:13">
      <c r="A9" s="25" t="s">
        <v>15</v>
      </c>
      <c r="B9" s="11">
        <v>16611</v>
      </c>
      <c r="C9" s="24" t="s">
        <v>2</v>
      </c>
      <c r="D9" s="14">
        <v>394</v>
      </c>
      <c r="E9" s="9">
        <v>840</v>
      </c>
      <c r="F9" s="3">
        <f t="shared" si="0"/>
        <v>840</v>
      </c>
      <c r="G9" s="10">
        <v>40546</v>
      </c>
      <c r="H9" s="5">
        <f t="shared" si="1"/>
        <v>2.9242792860618816</v>
      </c>
      <c r="I9" s="23">
        <f t="shared" si="2"/>
        <v>1</v>
      </c>
      <c r="J9" s="23" t="s">
        <v>19</v>
      </c>
    </row>
    <row r="10" spans="1:13" s="38" customFormat="1">
      <c r="A10" s="31" t="s">
        <v>15</v>
      </c>
      <c r="B10" s="32">
        <v>16611</v>
      </c>
      <c r="C10" s="33" t="s">
        <v>2</v>
      </c>
      <c r="D10" s="34">
        <v>394</v>
      </c>
      <c r="E10" s="39">
        <v>460</v>
      </c>
      <c r="F10" s="40">
        <f t="shared" si="0"/>
        <v>460</v>
      </c>
      <c r="G10" s="41">
        <v>38484</v>
      </c>
      <c r="H10" s="5">
        <f t="shared" si="1"/>
        <v>2.6627578316815739</v>
      </c>
      <c r="I10" s="37">
        <f t="shared" si="2"/>
        <v>5</v>
      </c>
      <c r="J10" s="37" t="s">
        <v>20</v>
      </c>
    </row>
    <row r="11" spans="1:13" s="38" customFormat="1">
      <c r="A11" s="31" t="s">
        <v>15</v>
      </c>
      <c r="B11" s="32">
        <v>16611</v>
      </c>
      <c r="C11" s="33" t="s">
        <v>2</v>
      </c>
      <c r="D11" s="34">
        <v>394</v>
      </c>
      <c r="E11" s="39">
        <v>490</v>
      </c>
      <c r="F11" s="40">
        <f t="shared" si="0"/>
        <v>490</v>
      </c>
      <c r="G11" s="41">
        <v>38538</v>
      </c>
      <c r="H11" s="5">
        <f t="shared" si="1"/>
        <v>2.6901960800285138</v>
      </c>
      <c r="I11" s="37">
        <f t="shared" si="2"/>
        <v>7</v>
      </c>
      <c r="J11" s="37" t="s">
        <v>20</v>
      </c>
    </row>
    <row r="12" spans="1:13" s="38" customFormat="1">
      <c r="A12" s="31" t="s">
        <v>15</v>
      </c>
      <c r="B12" s="32">
        <v>16611</v>
      </c>
      <c r="C12" s="33" t="s">
        <v>2</v>
      </c>
      <c r="D12" s="34">
        <v>394</v>
      </c>
      <c r="E12" s="39">
        <v>370</v>
      </c>
      <c r="F12" s="40" t="str">
        <f t="shared" si="0"/>
        <v/>
      </c>
      <c r="G12" s="41">
        <v>38845</v>
      </c>
      <c r="H12" s="5">
        <f t="shared" si="1"/>
        <v>2.568201724066995</v>
      </c>
      <c r="I12" s="37">
        <f t="shared" si="2"/>
        <v>5</v>
      </c>
      <c r="J12" s="37" t="s">
        <v>20</v>
      </c>
    </row>
    <row r="13" spans="1:13" s="38" customFormat="1">
      <c r="A13" s="31" t="s">
        <v>15</v>
      </c>
      <c r="B13" s="32">
        <v>16611</v>
      </c>
      <c r="C13" s="33" t="s">
        <v>2</v>
      </c>
      <c r="D13" s="34">
        <v>394</v>
      </c>
      <c r="E13" s="39">
        <v>980</v>
      </c>
      <c r="F13" s="40">
        <f t="shared" si="0"/>
        <v>980</v>
      </c>
      <c r="G13" s="41">
        <v>38870</v>
      </c>
      <c r="H13" s="5">
        <f t="shared" si="1"/>
        <v>2.9912260756924947</v>
      </c>
      <c r="I13" s="37">
        <f t="shared" si="2"/>
        <v>6</v>
      </c>
      <c r="J13" s="37" t="s">
        <v>20</v>
      </c>
    </row>
    <row r="14" spans="1:13" s="38" customFormat="1">
      <c r="A14" s="31" t="s">
        <v>15</v>
      </c>
      <c r="B14" s="32">
        <v>16611</v>
      </c>
      <c r="C14" s="33" t="s">
        <v>2</v>
      </c>
      <c r="D14" s="34">
        <v>394</v>
      </c>
      <c r="E14" s="39">
        <v>290</v>
      </c>
      <c r="F14" s="40" t="str">
        <f t="shared" si="0"/>
        <v/>
      </c>
      <c r="G14" s="41">
        <v>38932</v>
      </c>
      <c r="H14" s="5">
        <f t="shared" si="1"/>
        <v>2.4623979978989561</v>
      </c>
      <c r="I14" s="37">
        <f t="shared" si="2"/>
        <v>8</v>
      </c>
      <c r="J14" s="37" t="s">
        <v>20</v>
      </c>
    </row>
    <row r="15" spans="1:13" s="38" customFormat="1">
      <c r="A15" s="31" t="s">
        <v>15</v>
      </c>
      <c r="B15" s="32">
        <v>16611</v>
      </c>
      <c r="C15" s="33" t="s">
        <v>2</v>
      </c>
      <c r="D15" s="34">
        <v>394</v>
      </c>
      <c r="E15" s="39">
        <v>190</v>
      </c>
      <c r="F15" s="40" t="str">
        <f t="shared" si="0"/>
        <v/>
      </c>
      <c r="G15" s="41">
        <v>39238</v>
      </c>
      <c r="H15" s="5">
        <f t="shared" si="1"/>
        <v>2.2787536009528289</v>
      </c>
      <c r="I15" s="37">
        <f t="shared" si="2"/>
        <v>6</v>
      </c>
      <c r="J15" s="37" t="s">
        <v>20</v>
      </c>
    </row>
    <row r="16" spans="1:13" s="38" customFormat="1">
      <c r="A16" s="31" t="s">
        <v>15</v>
      </c>
      <c r="B16" s="32">
        <v>16611</v>
      </c>
      <c r="C16" s="33" t="s">
        <v>2</v>
      </c>
      <c r="D16" s="34">
        <v>394</v>
      </c>
      <c r="E16" s="39">
        <v>1100</v>
      </c>
      <c r="F16" s="40">
        <f t="shared" si="0"/>
        <v>1100</v>
      </c>
      <c r="G16" s="41">
        <v>39315</v>
      </c>
      <c r="H16" s="5">
        <f t="shared" si="1"/>
        <v>3.0413926851582249</v>
      </c>
      <c r="I16" s="37">
        <f t="shared" si="2"/>
        <v>8</v>
      </c>
      <c r="J16" s="37" t="s">
        <v>20</v>
      </c>
    </row>
    <row r="17" spans="1:10" s="38" customFormat="1">
      <c r="A17" s="31" t="s">
        <v>15</v>
      </c>
      <c r="B17" s="32">
        <v>16611</v>
      </c>
      <c r="C17" s="33" t="s">
        <v>2</v>
      </c>
      <c r="D17" s="34">
        <v>394</v>
      </c>
      <c r="E17" s="39">
        <v>85</v>
      </c>
      <c r="F17" s="40" t="str">
        <f t="shared" si="0"/>
        <v/>
      </c>
      <c r="G17" s="41">
        <v>39349</v>
      </c>
      <c r="H17" s="5">
        <f t="shared" si="1"/>
        <v>1.9294189257142926</v>
      </c>
      <c r="I17" s="37">
        <f t="shared" si="2"/>
        <v>9</v>
      </c>
      <c r="J17" s="37" t="s">
        <v>20</v>
      </c>
    </row>
    <row r="18" spans="1:10" s="38" customFormat="1">
      <c r="A18" s="31" t="s">
        <v>15</v>
      </c>
      <c r="B18" s="32">
        <v>16611</v>
      </c>
      <c r="C18" s="33" t="s">
        <v>2</v>
      </c>
      <c r="D18" s="34">
        <v>394</v>
      </c>
      <c r="E18" s="39">
        <v>1500</v>
      </c>
      <c r="F18" s="40">
        <f t="shared" si="0"/>
        <v>1500</v>
      </c>
      <c r="G18" s="41">
        <v>39639</v>
      </c>
      <c r="H18" s="5">
        <f t="shared" si="1"/>
        <v>3.1760912590556813</v>
      </c>
      <c r="I18" s="37">
        <f t="shared" si="2"/>
        <v>7</v>
      </c>
      <c r="J18" s="37" t="s">
        <v>20</v>
      </c>
    </row>
    <row r="19" spans="1:10" s="38" customFormat="1">
      <c r="A19" s="31" t="s">
        <v>15</v>
      </c>
      <c r="B19" s="32">
        <v>16611</v>
      </c>
      <c r="C19" s="33" t="s">
        <v>2</v>
      </c>
      <c r="D19" s="34">
        <v>394</v>
      </c>
      <c r="E19" s="39">
        <v>840</v>
      </c>
      <c r="F19" s="40">
        <f t="shared" si="0"/>
        <v>840</v>
      </c>
      <c r="G19" s="41">
        <v>40003</v>
      </c>
      <c r="H19" s="5">
        <f t="shared" si="1"/>
        <v>2.9242792860618816</v>
      </c>
      <c r="I19" s="37">
        <f t="shared" si="2"/>
        <v>7</v>
      </c>
      <c r="J19" s="37" t="s">
        <v>20</v>
      </c>
    </row>
    <row r="20" spans="1:10" s="38" customFormat="1" ht="13.8" thickBot="1">
      <c r="A20" s="42" t="s">
        <v>15</v>
      </c>
      <c r="B20" s="43">
        <v>16611</v>
      </c>
      <c r="C20" s="44" t="s">
        <v>2</v>
      </c>
      <c r="D20" s="45">
        <v>394</v>
      </c>
      <c r="E20" s="46">
        <v>2000</v>
      </c>
      <c r="F20" s="45">
        <f t="shared" si="0"/>
        <v>2000</v>
      </c>
      <c r="G20" s="47">
        <v>40360</v>
      </c>
      <c r="H20" s="5">
        <f t="shared" si="1"/>
        <v>3.3010299956639813</v>
      </c>
      <c r="I20" s="37">
        <f t="shared" si="2"/>
        <v>7</v>
      </c>
      <c r="J20" s="37" t="s">
        <v>20</v>
      </c>
    </row>
    <row r="21" spans="1:10">
      <c r="A21" s="25" t="s">
        <v>16</v>
      </c>
      <c r="B21" s="11">
        <v>17928</v>
      </c>
      <c r="C21" s="24" t="s">
        <v>2</v>
      </c>
      <c r="D21" s="14">
        <v>394</v>
      </c>
      <c r="E21" s="13">
        <v>906</v>
      </c>
      <c r="F21" s="14">
        <f t="shared" si="0"/>
        <v>906</v>
      </c>
      <c r="G21" s="12">
        <v>37270</v>
      </c>
      <c r="H21" s="5">
        <f t="shared" si="1"/>
        <v>2.9571281976768131</v>
      </c>
      <c r="I21" s="23">
        <f t="shared" si="2"/>
        <v>1</v>
      </c>
      <c r="J21" s="23" t="s">
        <v>19</v>
      </c>
    </row>
    <row r="22" spans="1:10">
      <c r="A22" s="29" t="s">
        <v>16</v>
      </c>
      <c r="B22" s="8">
        <v>17928</v>
      </c>
      <c r="C22" s="28" t="s">
        <v>2</v>
      </c>
      <c r="D22" s="3">
        <v>394</v>
      </c>
      <c r="E22" s="9">
        <v>305</v>
      </c>
      <c r="F22" s="3" t="str">
        <f t="shared" si="0"/>
        <v/>
      </c>
      <c r="G22" s="10">
        <v>37579</v>
      </c>
      <c r="H22" s="5">
        <f t="shared" si="1"/>
        <v>2.4842998393467859</v>
      </c>
      <c r="I22" s="23">
        <f t="shared" si="2"/>
        <v>11</v>
      </c>
      <c r="J22" s="23" t="s">
        <v>19</v>
      </c>
    </row>
    <row r="23" spans="1:10">
      <c r="A23" s="29" t="s">
        <v>16</v>
      </c>
      <c r="B23" s="8">
        <v>17928</v>
      </c>
      <c r="C23" s="28" t="s">
        <v>2</v>
      </c>
      <c r="D23" s="3">
        <v>394</v>
      </c>
      <c r="E23" s="9">
        <v>10</v>
      </c>
      <c r="F23" s="3" t="str">
        <f t="shared" si="0"/>
        <v/>
      </c>
      <c r="G23" s="10">
        <v>37634</v>
      </c>
      <c r="H23" s="5">
        <f t="shared" si="1"/>
        <v>1</v>
      </c>
      <c r="I23" s="23">
        <f t="shared" si="2"/>
        <v>1</v>
      </c>
      <c r="J23" s="23" t="s">
        <v>19</v>
      </c>
    </row>
    <row r="24" spans="1:10">
      <c r="A24" s="29" t="s">
        <v>16</v>
      </c>
      <c r="B24" s="8">
        <v>17928</v>
      </c>
      <c r="C24" s="28" t="s">
        <v>2</v>
      </c>
      <c r="D24" s="3">
        <v>394</v>
      </c>
      <c r="E24" s="9">
        <v>17000</v>
      </c>
      <c r="F24" s="3">
        <f t="shared" si="0"/>
        <v>17000</v>
      </c>
      <c r="G24" s="10">
        <v>39456</v>
      </c>
      <c r="H24" s="5">
        <f t="shared" si="1"/>
        <v>4.2304489213782741</v>
      </c>
      <c r="I24" s="23">
        <f t="shared" si="2"/>
        <v>1</v>
      </c>
      <c r="J24" s="23" t="s">
        <v>19</v>
      </c>
    </row>
    <row r="25" spans="1:10">
      <c r="A25" s="29" t="s">
        <v>16</v>
      </c>
      <c r="B25" s="8">
        <v>17928</v>
      </c>
      <c r="C25" s="28" t="s">
        <v>2</v>
      </c>
      <c r="D25" s="3">
        <v>394</v>
      </c>
      <c r="E25" s="9">
        <v>230</v>
      </c>
      <c r="F25" s="3" t="str">
        <f t="shared" si="0"/>
        <v/>
      </c>
      <c r="G25" s="10">
        <v>39819</v>
      </c>
      <c r="H25" s="5">
        <f t="shared" si="1"/>
        <v>2.3617278360175931</v>
      </c>
      <c r="I25" s="23">
        <f t="shared" si="2"/>
        <v>1</v>
      </c>
      <c r="J25" s="23" t="s">
        <v>19</v>
      </c>
    </row>
    <row r="26" spans="1:10">
      <c r="A26" s="29" t="s">
        <v>16</v>
      </c>
      <c r="B26" s="8">
        <v>17928</v>
      </c>
      <c r="C26" s="28" t="s">
        <v>2</v>
      </c>
      <c r="D26" s="3">
        <v>394</v>
      </c>
      <c r="E26" s="9">
        <v>246</v>
      </c>
      <c r="F26" s="3" t="str">
        <f t="shared" si="0"/>
        <v/>
      </c>
      <c r="G26" s="10">
        <v>37389</v>
      </c>
      <c r="H26" s="5">
        <f t="shared" si="1"/>
        <v>2.3909351071033793</v>
      </c>
      <c r="I26" s="23">
        <f t="shared" si="2"/>
        <v>5</v>
      </c>
      <c r="J26" s="23" t="s">
        <v>20</v>
      </c>
    </row>
    <row r="27" spans="1:10">
      <c r="A27" s="29" t="s">
        <v>16</v>
      </c>
      <c r="B27" s="8">
        <v>17928</v>
      </c>
      <c r="C27" s="28" t="s">
        <v>2</v>
      </c>
      <c r="D27" s="3">
        <v>394</v>
      </c>
      <c r="E27" s="9">
        <v>204</v>
      </c>
      <c r="F27" s="3" t="str">
        <f t="shared" si="0"/>
        <v/>
      </c>
      <c r="G27" s="10">
        <v>37453</v>
      </c>
      <c r="H27" s="5">
        <f t="shared" si="1"/>
        <v>2.3096301674258988</v>
      </c>
      <c r="I27" s="23">
        <f t="shared" si="2"/>
        <v>7</v>
      </c>
      <c r="J27" s="23" t="s">
        <v>20</v>
      </c>
    </row>
    <row r="28" spans="1:10">
      <c r="A28" s="29" t="s">
        <v>16</v>
      </c>
      <c r="B28" s="8">
        <v>17928</v>
      </c>
      <c r="C28" s="28" t="s">
        <v>2</v>
      </c>
      <c r="D28" s="3">
        <v>394</v>
      </c>
      <c r="E28" s="9">
        <v>10</v>
      </c>
      <c r="F28" s="3" t="str">
        <f t="shared" si="0"/>
        <v/>
      </c>
      <c r="G28" s="10">
        <v>37820</v>
      </c>
      <c r="H28" s="5">
        <f t="shared" si="1"/>
        <v>1</v>
      </c>
      <c r="I28" s="23">
        <f t="shared" si="2"/>
        <v>7</v>
      </c>
      <c r="J28" s="23" t="s">
        <v>20</v>
      </c>
    </row>
    <row r="29" spans="1:10">
      <c r="A29" s="29" t="s">
        <v>16</v>
      </c>
      <c r="B29" s="8">
        <v>17928</v>
      </c>
      <c r="C29" s="28" t="s">
        <v>2</v>
      </c>
      <c r="D29" s="3">
        <v>394</v>
      </c>
      <c r="E29" s="9">
        <v>10</v>
      </c>
      <c r="F29" s="3" t="str">
        <f t="shared" si="0"/>
        <v/>
      </c>
      <c r="G29" s="10">
        <v>37844</v>
      </c>
      <c r="H29" s="5">
        <f t="shared" si="1"/>
        <v>1</v>
      </c>
      <c r="I29" s="23">
        <f t="shared" si="2"/>
        <v>8</v>
      </c>
      <c r="J29" s="23" t="s">
        <v>20</v>
      </c>
    </row>
    <row r="30" spans="1:10">
      <c r="A30" s="29" t="s">
        <v>16</v>
      </c>
      <c r="B30" s="8">
        <v>17928</v>
      </c>
      <c r="C30" s="28" t="s">
        <v>2</v>
      </c>
      <c r="D30" s="3">
        <v>394</v>
      </c>
      <c r="E30" s="9">
        <v>580</v>
      </c>
      <c r="F30" s="3">
        <f t="shared" si="0"/>
        <v>580</v>
      </c>
      <c r="G30" s="10">
        <v>39239</v>
      </c>
      <c r="H30" s="5">
        <f t="shared" si="1"/>
        <v>2.7634279935629373</v>
      </c>
      <c r="I30" s="23">
        <f t="shared" si="2"/>
        <v>6</v>
      </c>
      <c r="J30" s="23" t="s">
        <v>20</v>
      </c>
    </row>
    <row r="31" spans="1:10">
      <c r="A31" s="29" t="s">
        <v>16</v>
      </c>
      <c r="B31" s="8">
        <v>17928</v>
      </c>
      <c r="C31" s="28" t="s">
        <v>2</v>
      </c>
      <c r="D31" s="3">
        <v>394</v>
      </c>
      <c r="E31" s="9">
        <v>1300</v>
      </c>
      <c r="F31" s="3">
        <f t="shared" si="0"/>
        <v>1300</v>
      </c>
      <c r="G31" s="10">
        <v>39315</v>
      </c>
      <c r="H31" s="5">
        <f t="shared" si="1"/>
        <v>3.1139433523068369</v>
      </c>
      <c r="I31" s="23">
        <f t="shared" si="2"/>
        <v>8</v>
      </c>
      <c r="J31" s="23" t="s">
        <v>20</v>
      </c>
    </row>
    <row r="32" spans="1:10">
      <c r="A32" s="29" t="s">
        <v>16</v>
      </c>
      <c r="B32" s="8">
        <v>17928</v>
      </c>
      <c r="C32" s="28" t="s">
        <v>2</v>
      </c>
      <c r="D32" s="3">
        <v>394</v>
      </c>
      <c r="E32" s="9">
        <v>9200</v>
      </c>
      <c r="F32" s="3">
        <f t="shared" si="0"/>
        <v>9200</v>
      </c>
      <c r="G32" s="10">
        <v>39349</v>
      </c>
      <c r="H32" s="5">
        <f t="shared" si="1"/>
        <v>3.9637878273455551</v>
      </c>
      <c r="I32" s="23">
        <f t="shared" si="2"/>
        <v>9</v>
      </c>
      <c r="J32" s="23" t="s">
        <v>20</v>
      </c>
    </row>
    <row r="33" spans="1:13">
      <c r="A33" s="29" t="s">
        <v>16</v>
      </c>
      <c r="B33" s="8">
        <v>17928</v>
      </c>
      <c r="C33" s="28" t="s">
        <v>2</v>
      </c>
      <c r="D33" s="3">
        <v>394</v>
      </c>
      <c r="E33" s="9">
        <v>230</v>
      </c>
      <c r="F33" s="3" t="str">
        <f t="shared" si="0"/>
        <v/>
      </c>
      <c r="G33" s="10">
        <v>39644</v>
      </c>
      <c r="H33" s="5">
        <f t="shared" si="1"/>
        <v>2.3617278360175931</v>
      </c>
      <c r="I33" s="23">
        <f t="shared" si="2"/>
        <v>7</v>
      </c>
      <c r="J33" s="23" t="s">
        <v>20</v>
      </c>
    </row>
    <row r="34" spans="1:13" ht="13.8" thickBot="1">
      <c r="A34" s="27" t="s">
        <v>16</v>
      </c>
      <c r="B34" s="16">
        <v>17928</v>
      </c>
      <c r="C34" s="26" t="s">
        <v>2</v>
      </c>
      <c r="D34" s="17">
        <v>394</v>
      </c>
      <c r="E34" s="18">
        <v>1500</v>
      </c>
      <c r="F34" s="17">
        <f t="shared" ref="F34:F65" si="3">IF(E34&lt;D34,"",E34)</f>
        <v>1500</v>
      </c>
      <c r="G34" s="22">
        <v>39996</v>
      </c>
      <c r="H34" s="5">
        <f t="shared" si="1"/>
        <v>3.1760912590556813</v>
      </c>
      <c r="I34" s="23">
        <f t="shared" ref="I34:I65" si="4">MONTH(G34)</f>
        <v>7</v>
      </c>
      <c r="J34" s="23" t="s">
        <v>20</v>
      </c>
    </row>
    <row r="35" spans="1:13">
      <c r="A35" s="25" t="s">
        <v>16</v>
      </c>
      <c r="B35" s="11">
        <v>17928</v>
      </c>
      <c r="C35" s="24" t="s">
        <v>3</v>
      </c>
      <c r="D35" s="14">
        <v>89</v>
      </c>
      <c r="E35" s="13">
        <v>340</v>
      </c>
      <c r="F35" s="14">
        <f t="shared" si="3"/>
        <v>340</v>
      </c>
      <c r="G35" s="12">
        <v>38367</v>
      </c>
      <c r="H35" s="5">
        <f>LOG(E35)</f>
        <v>2.5314789170422549</v>
      </c>
      <c r="I35" s="23">
        <f t="shared" si="4"/>
        <v>1</v>
      </c>
      <c r="J35" s="23" t="s">
        <v>19</v>
      </c>
    </row>
    <row r="36" spans="1:13">
      <c r="A36" s="29" t="s">
        <v>16</v>
      </c>
      <c r="B36" s="8">
        <v>17928</v>
      </c>
      <c r="C36" s="28" t="s">
        <v>3</v>
      </c>
      <c r="D36" s="3">
        <v>89</v>
      </c>
      <c r="E36" s="9">
        <v>97</v>
      </c>
      <c r="F36" s="3">
        <f t="shared" si="3"/>
        <v>97</v>
      </c>
      <c r="G36" s="10">
        <v>38712</v>
      </c>
      <c r="H36" s="5">
        <f t="shared" ref="H36:H99" si="5">LOG(E36)</f>
        <v>1.9867717342662448</v>
      </c>
      <c r="I36" s="23">
        <f t="shared" si="4"/>
        <v>12</v>
      </c>
      <c r="J36" s="23" t="s">
        <v>19</v>
      </c>
    </row>
    <row r="37" spans="1:13">
      <c r="A37" s="29" t="s">
        <v>16</v>
      </c>
      <c r="B37" s="8">
        <v>17928</v>
      </c>
      <c r="C37" s="28" t="s">
        <v>3</v>
      </c>
      <c r="D37" s="3">
        <v>89</v>
      </c>
      <c r="E37" s="9">
        <v>6500</v>
      </c>
      <c r="F37" s="3">
        <f t="shared" si="3"/>
        <v>6500</v>
      </c>
      <c r="G37" s="10">
        <v>38750</v>
      </c>
      <c r="H37" s="5">
        <f t="shared" si="5"/>
        <v>3.8129133566428557</v>
      </c>
      <c r="I37" s="23">
        <f t="shared" si="4"/>
        <v>2</v>
      </c>
      <c r="J37" s="23" t="s">
        <v>19</v>
      </c>
    </row>
    <row r="38" spans="1:13">
      <c r="A38" s="29" t="s">
        <v>16</v>
      </c>
      <c r="B38" s="8">
        <v>17928</v>
      </c>
      <c r="C38" s="28" t="s">
        <v>3</v>
      </c>
      <c r="D38" s="3">
        <v>89</v>
      </c>
      <c r="E38" s="9">
        <v>63</v>
      </c>
      <c r="F38" s="3" t="str">
        <f t="shared" si="3"/>
        <v/>
      </c>
      <c r="G38" s="10">
        <v>39118</v>
      </c>
      <c r="H38" s="5">
        <f t="shared" si="5"/>
        <v>1.7993405494535817</v>
      </c>
      <c r="I38" s="23">
        <f t="shared" si="4"/>
        <v>2</v>
      </c>
      <c r="J38" s="23" t="s">
        <v>19</v>
      </c>
      <c r="K38" s="67" t="s">
        <v>21</v>
      </c>
      <c r="L38" s="68" t="s">
        <v>22</v>
      </c>
      <c r="M38" s="69" t="s">
        <v>23</v>
      </c>
    </row>
    <row r="39" spans="1:13">
      <c r="A39" s="29" t="s">
        <v>16</v>
      </c>
      <c r="B39" s="8">
        <v>17928</v>
      </c>
      <c r="C39" s="28" t="s">
        <v>3</v>
      </c>
      <c r="D39" s="3">
        <v>89</v>
      </c>
      <c r="E39" s="9">
        <v>52</v>
      </c>
      <c r="F39" s="3" t="str">
        <f t="shared" si="3"/>
        <v/>
      </c>
      <c r="G39" s="10">
        <v>40189</v>
      </c>
      <c r="H39" s="5">
        <f t="shared" si="5"/>
        <v>1.7160033436347992</v>
      </c>
      <c r="I39" s="23">
        <f t="shared" si="4"/>
        <v>1</v>
      </c>
      <c r="J39" s="23" t="s">
        <v>19</v>
      </c>
      <c r="K39" s="70">
        <f>10^(AVERAGE(H35:H40))</f>
        <v>242.55914316748041</v>
      </c>
      <c r="L39" s="4">
        <f>COUNT(H35:H40)</f>
        <v>6</v>
      </c>
      <c r="M39" s="71">
        <f>TTEST(I35:I40,I41:I51,2,3)</f>
        <v>8.4111163060806335E-2</v>
      </c>
    </row>
    <row r="40" spans="1:13" ht="13.8" thickBot="1">
      <c r="A40" s="27" t="s">
        <v>16</v>
      </c>
      <c r="B40" s="16">
        <v>17928</v>
      </c>
      <c r="C40" s="26" t="s">
        <v>3</v>
      </c>
      <c r="D40" s="17">
        <v>89</v>
      </c>
      <c r="E40" s="18">
        <v>290</v>
      </c>
      <c r="F40" s="17">
        <f t="shared" si="3"/>
        <v>290</v>
      </c>
      <c r="G40" s="22">
        <v>40547</v>
      </c>
      <c r="H40" s="5">
        <f t="shared" si="5"/>
        <v>2.4623979978989561</v>
      </c>
      <c r="I40" s="23">
        <f t="shared" si="4"/>
        <v>1</v>
      </c>
      <c r="J40" s="23" t="s">
        <v>19</v>
      </c>
      <c r="K40" s="72" t="s">
        <v>24</v>
      </c>
      <c r="L40" s="72" t="s">
        <v>25</v>
      </c>
      <c r="M40"/>
    </row>
    <row r="41" spans="1:13" s="38" customFormat="1">
      <c r="A41" s="31" t="s">
        <v>16</v>
      </c>
      <c r="B41" s="32">
        <v>17928</v>
      </c>
      <c r="C41" s="33" t="s">
        <v>3</v>
      </c>
      <c r="D41" s="34">
        <v>89</v>
      </c>
      <c r="E41" s="35">
        <v>40</v>
      </c>
      <c r="F41" s="34" t="str">
        <f t="shared" si="3"/>
        <v/>
      </c>
      <c r="G41" s="36">
        <v>38477</v>
      </c>
      <c r="H41" s="5">
        <f t="shared" si="5"/>
        <v>1.6020599913279623</v>
      </c>
      <c r="I41" s="37">
        <f t="shared" si="4"/>
        <v>5</v>
      </c>
      <c r="J41" s="37" t="s">
        <v>20</v>
      </c>
      <c r="K41" s="73">
        <f>10^(AVERAGE(H41:H51))</f>
        <v>77.334728513251434</v>
      </c>
      <c r="L41" s="4">
        <f>COUNT(H41:H51)</f>
        <v>11</v>
      </c>
      <c r="M41"/>
    </row>
    <row r="42" spans="1:13" s="38" customFormat="1">
      <c r="A42" s="31" t="s">
        <v>16</v>
      </c>
      <c r="B42" s="32">
        <v>17928</v>
      </c>
      <c r="C42" s="33" t="s">
        <v>3</v>
      </c>
      <c r="D42" s="34">
        <v>89</v>
      </c>
      <c r="E42" s="39">
        <v>130</v>
      </c>
      <c r="F42" s="40">
        <f t="shared" si="3"/>
        <v>130</v>
      </c>
      <c r="G42" s="41">
        <v>38540</v>
      </c>
      <c r="H42" s="5">
        <f t="shared" si="5"/>
        <v>2.1139433523068369</v>
      </c>
      <c r="I42" s="37">
        <f t="shared" si="4"/>
        <v>7</v>
      </c>
      <c r="J42" s="37" t="s">
        <v>20</v>
      </c>
    </row>
    <row r="43" spans="1:13" s="38" customFormat="1">
      <c r="A43" s="31" t="s">
        <v>16</v>
      </c>
      <c r="B43" s="32">
        <v>17928</v>
      </c>
      <c r="C43" s="33" t="s">
        <v>3</v>
      </c>
      <c r="D43" s="34">
        <v>89</v>
      </c>
      <c r="E43" s="39">
        <v>62</v>
      </c>
      <c r="F43" s="40" t="str">
        <f t="shared" si="3"/>
        <v/>
      </c>
      <c r="G43" s="41">
        <v>38567</v>
      </c>
      <c r="H43" s="5">
        <f t="shared" si="5"/>
        <v>1.7923916894982539</v>
      </c>
      <c r="I43" s="37">
        <f t="shared" si="4"/>
        <v>8</v>
      </c>
      <c r="J43" s="37" t="s">
        <v>20</v>
      </c>
    </row>
    <row r="44" spans="1:13" s="38" customFormat="1">
      <c r="A44" s="31" t="s">
        <v>16</v>
      </c>
      <c r="B44" s="32">
        <v>17928</v>
      </c>
      <c r="C44" s="33" t="s">
        <v>3</v>
      </c>
      <c r="D44" s="34">
        <v>89</v>
      </c>
      <c r="E44" s="39">
        <v>97</v>
      </c>
      <c r="F44" s="40">
        <f t="shared" si="3"/>
        <v>97</v>
      </c>
      <c r="G44" s="41">
        <v>38573</v>
      </c>
      <c r="H44" s="5">
        <f t="shared" si="5"/>
        <v>1.9867717342662448</v>
      </c>
      <c r="I44" s="37">
        <f t="shared" si="4"/>
        <v>8</v>
      </c>
      <c r="J44" s="37" t="s">
        <v>20</v>
      </c>
    </row>
    <row r="45" spans="1:13" s="38" customFormat="1">
      <c r="A45" s="31" t="s">
        <v>16</v>
      </c>
      <c r="B45" s="32">
        <v>17928</v>
      </c>
      <c r="C45" s="33" t="s">
        <v>3</v>
      </c>
      <c r="D45" s="34">
        <v>89</v>
      </c>
      <c r="E45" s="39">
        <v>310</v>
      </c>
      <c r="F45" s="40">
        <f t="shared" si="3"/>
        <v>310</v>
      </c>
      <c r="G45" s="41">
        <v>38582</v>
      </c>
      <c r="H45" s="5">
        <f t="shared" si="5"/>
        <v>2.4913616938342726</v>
      </c>
      <c r="I45" s="37">
        <f t="shared" si="4"/>
        <v>8</v>
      </c>
      <c r="J45" s="37" t="s">
        <v>20</v>
      </c>
    </row>
    <row r="46" spans="1:13" s="38" customFormat="1">
      <c r="A46" s="31" t="s">
        <v>16</v>
      </c>
      <c r="B46" s="32">
        <v>17928</v>
      </c>
      <c r="C46" s="33" t="s">
        <v>3</v>
      </c>
      <c r="D46" s="34">
        <v>89</v>
      </c>
      <c r="E46" s="39">
        <v>1</v>
      </c>
      <c r="F46" s="40" t="str">
        <f t="shared" si="3"/>
        <v/>
      </c>
      <c r="G46" s="41">
        <v>38588</v>
      </c>
      <c r="H46" s="5">
        <f t="shared" si="5"/>
        <v>0</v>
      </c>
      <c r="I46" s="37">
        <f t="shared" si="4"/>
        <v>8</v>
      </c>
      <c r="J46" s="37" t="s">
        <v>20</v>
      </c>
    </row>
    <row r="47" spans="1:13" s="38" customFormat="1">
      <c r="A47" s="31" t="s">
        <v>16</v>
      </c>
      <c r="B47" s="32">
        <v>17928</v>
      </c>
      <c r="C47" s="33" t="s">
        <v>3</v>
      </c>
      <c r="D47" s="34">
        <v>89</v>
      </c>
      <c r="E47" s="39">
        <v>880</v>
      </c>
      <c r="F47" s="40">
        <f t="shared" si="3"/>
        <v>880</v>
      </c>
      <c r="G47" s="41">
        <v>38592</v>
      </c>
      <c r="H47" s="5">
        <f t="shared" si="5"/>
        <v>2.9444826721501687</v>
      </c>
      <c r="I47" s="37">
        <f t="shared" si="4"/>
        <v>8</v>
      </c>
      <c r="J47" s="37" t="s">
        <v>20</v>
      </c>
    </row>
    <row r="48" spans="1:13" s="38" customFormat="1">
      <c r="A48" s="31" t="s">
        <v>16</v>
      </c>
      <c r="B48" s="32">
        <v>17928</v>
      </c>
      <c r="C48" s="33" t="s">
        <v>3</v>
      </c>
      <c r="D48" s="34">
        <v>89</v>
      </c>
      <c r="E48" s="39">
        <v>85</v>
      </c>
      <c r="F48" s="40" t="str">
        <f t="shared" si="3"/>
        <v/>
      </c>
      <c r="G48" s="41">
        <v>38846</v>
      </c>
      <c r="H48" s="5">
        <f t="shared" si="5"/>
        <v>1.9294189257142926</v>
      </c>
      <c r="I48" s="37">
        <f t="shared" si="4"/>
        <v>5</v>
      </c>
      <c r="J48" s="37" t="s">
        <v>20</v>
      </c>
    </row>
    <row r="49" spans="1:10" s="38" customFormat="1">
      <c r="A49" s="31" t="s">
        <v>16</v>
      </c>
      <c r="B49" s="32">
        <v>17928</v>
      </c>
      <c r="C49" s="33" t="s">
        <v>3</v>
      </c>
      <c r="D49" s="34">
        <v>89</v>
      </c>
      <c r="E49" s="39">
        <v>170</v>
      </c>
      <c r="F49" s="40">
        <f t="shared" si="3"/>
        <v>170</v>
      </c>
      <c r="G49" s="41">
        <v>38870</v>
      </c>
      <c r="H49" s="5">
        <f t="shared" si="5"/>
        <v>2.2304489213782741</v>
      </c>
      <c r="I49" s="37">
        <f t="shared" si="4"/>
        <v>6</v>
      </c>
      <c r="J49" s="37" t="s">
        <v>20</v>
      </c>
    </row>
    <row r="50" spans="1:10" s="38" customFormat="1">
      <c r="A50" s="31" t="s">
        <v>16</v>
      </c>
      <c r="B50" s="32">
        <v>17928</v>
      </c>
      <c r="C50" s="33" t="s">
        <v>3</v>
      </c>
      <c r="D50" s="34">
        <v>89</v>
      </c>
      <c r="E50" s="39">
        <v>480</v>
      </c>
      <c r="F50" s="40">
        <f t="shared" si="3"/>
        <v>480</v>
      </c>
      <c r="G50" s="41">
        <v>38937</v>
      </c>
      <c r="H50" s="5">
        <f t="shared" si="5"/>
        <v>2.6812412373755872</v>
      </c>
      <c r="I50" s="37">
        <f t="shared" si="4"/>
        <v>8</v>
      </c>
      <c r="J50" s="37" t="s">
        <v>20</v>
      </c>
    </row>
    <row r="51" spans="1:10" s="38" customFormat="1" ht="13.8" thickBot="1">
      <c r="A51" s="42" t="s">
        <v>16</v>
      </c>
      <c r="B51" s="43">
        <v>17928</v>
      </c>
      <c r="C51" s="44" t="s">
        <v>3</v>
      </c>
      <c r="D51" s="45">
        <v>89</v>
      </c>
      <c r="E51" s="46">
        <v>10</v>
      </c>
      <c r="F51" s="45" t="str">
        <f t="shared" si="3"/>
        <v/>
      </c>
      <c r="G51" s="47">
        <v>39239</v>
      </c>
      <c r="H51" s="5">
        <f t="shared" si="5"/>
        <v>1</v>
      </c>
      <c r="I51" s="37">
        <f t="shared" si="4"/>
        <v>6</v>
      </c>
      <c r="J51" s="37" t="s">
        <v>20</v>
      </c>
    </row>
    <row r="52" spans="1:10">
      <c r="A52" s="25" t="s">
        <v>18</v>
      </c>
      <c r="B52" s="11">
        <v>18636</v>
      </c>
      <c r="C52" s="24" t="s">
        <v>2</v>
      </c>
      <c r="D52" s="14">
        <v>394</v>
      </c>
      <c r="E52" s="13">
        <v>41</v>
      </c>
      <c r="F52" s="14" t="str">
        <f t="shared" si="3"/>
        <v/>
      </c>
      <c r="G52" s="12">
        <v>38371</v>
      </c>
      <c r="H52" s="5">
        <f t="shared" si="5"/>
        <v>1.6127838567197355</v>
      </c>
      <c r="I52" s="23">
        <f t="shared" si="4"/>
        <v>1</v>
      </c>
      <c r="J52" s="23" t="s">
        <v>19</v>
      </c>
    </row>
    <row r="53" spans="1:10">
      <c r="A53" s="25" t="s">
        <v>18</v>
      </c>
      <c r="B53" s="11">
        <v>18636</v>
      </c>
      <c r="C53" s="28" t="s">
        <v>2</v>
      </c>
      <c r="D53" s="3">
        <v>394</v>
      </c>
      <c r="E53" s="9">
        <v>180</v>
      </c>
      <c r="F53" s="3" t="str">
        <f t="shared" si="3"/>
        <v/>
      </c>
      <c r="G53" s="10">
        <v>38742</v>
      </c>
      <c r="H53" s="5">
        <f t="shared" si="5"/>
        <v>2.255272505103306</v>
      </c>
      <c r="I53" s="23">
        <f t="shared" si="4"/>
        <v>1</v>
      </c>
      <c r="J53" s="23" t="s">
        <v>19</v>
      </c>
    </row>
    <row r="54" spans="1:10">
      <c r="A54" s="25" t="s">
        <v>18</v>
      </c>
      <c r="B54" s="11">
        <v>18636</v>
      </c>
      <c r="C54" s="28" t="s">
        <v>2</v>
      </c>
      <c r="D54" s="3">
        <v>394</v>
      </c>
      <c r="E54" s="9">
        <v>3000</v>
      </c>
      <c r="F54" s="3">
        <f t="shared" si="3"/>
        <v>3000</v>
      </c>
      <c r="G54" s="10">
        <v>39049</v>
      </c>
      <c r="H54" s="5">
        <f t="shared" si="5"/>
        <v>3.4771212547196626</v>
      </c>
      <c r="I54" s="23">
        <f t="shared" si="4"/>
        <v>11</v>
      </c>
      <c r="J54" s="23" t="s">
        <v>19</v>
      </c>
    </row>
    <row r="55" spans="1:10">
      <c r="A55" s="25" t="s">
        <v>18</v>
      </c>
      <c r="B55" s="11">
        <v>18636</v>
      </c>
      <c r="C55" s="28" t="s">
        <v>2</v>
      </c>
      <c r="D55" s="3">
        <v>394</v>
      </c>
      <c r="E55" s="9">
        <v>330</v>
      </c>
      <c r="F55" s="3" t="str">
        <f t="shared" si="3"/>
        <v/>
      </c>
      <c r="G55" s="10">
        <v>39120</v>
      </c>
      <c r="H55" s="5">
        <f t="shared" si="5"/>
        <v>2.5185139398778875</v>
      </c>
      <c r="I55" s="23">
        <f t="shared" si="4"/>
        <v>2</v>
      </c>
      <c r="J55" s="23" t="s">
        <v>19</v>
      </c>
    </row>
    <row r="56" spans="1:10">
      <c r="A56" s="25" t="s">
        <v>18</v>
      </c>
      <c r="B56" s="11">
        <v>18636</v>
      </c>
      <c r="C56" s="28" t="s">
        <v>2</v>
      </c>
      <c r="D56" s="3">
        <v>394</v>
      </c>
      <c r="E56" s="9">
        <v>990</v>
      </c>
      <c r="F56" s="3">
        <f t="shared" si="3"/>
        <v>990</v>
      </c>
      <c r="G56" s="10">
        <v>38490</v>
      </c>
      <c r="H56" s="5">
        <f t="shared" si="5"/>
        <v>2.9956351945975501</v>
      </c>
      <c r="I56" s="23">
        <f t="shared" si="4"/>
        <v>5</v>
      </c>
      <c r="J56" s="23" t="s">
        <v>20</v>
      </c>
    </row>
    <row r="57" spans="1:10">
      <c r="A57" s="25" t="s">
        <v>18</v>
      </c>
      <c r="B57" s="11">
        <v>18636</v>
      </c>
      <c r="C57" s="28" t="s">
        <v>2</v>
      </c>
      <c r="D57" s="3">
        <v>394</v>
      </c>
      <c r="E57" s="9">
        <v>320</v>
      </c>
      <c r="F57" s="3" t="str">
        <f t="shared" si="3"/>
        <v/>
      </c>
      <c r="G57" s="10">
        <v>38553</v>
      </c>
      <c r="H57" s="5">
        <f t="shared" si="5"/>
        <v>2.5051499783199058</v>
      </c>
      <c r="I57" s="23">
        <f t="shared" si="4"/>
        <v>7</v>
      </c>
      <c r="J57" s="23" t="s">
        <v>20</v>
      </c>
    </row>
    <row r="58" spans="1:10">
      <c r="A58" s="25" t="s">
        <v>18</v>
      </c>
      <c r="B58" s="11">
        <v>18636</v>
      </c>
      <c r="C58" s="28" t="s">
        <v>2</v>
      </c>
      <c r="D58" s="3">
        <v>394</v>
      </c>
      <c r="E58" s="9">
        <v>500</v>
      </c>
      <c r="F58" s="3">
        <f t="shared" si="3"/>
        <v>500</v>
      </c>
      <c r="G58" s="10">
        <v>38854</v>
      </c>
      <c r="H58" s="5">
        <f t="shared" si="5"/>
        <v>2.6989700043360187</v>
      </c>
      <c r="I58" s="23">
        <f t="shared" si="4"/>
        <v>5</v>
      </c>
      <c r="J58" s="23" t="s">
        <v>20</v>
      </c>
    </row>
    <row r="59" spans="1:10">
      <c r="A59" s="25" t="s">
        <v>18</v>
      </c>
      <c r="B59" s="11">
        <v>18636</v>
      </c>
      <c r="C59" s="28" t="s">
        <v>2</v>
      </c>
      <c r="D59" s="3">
        <v>394</v>
      </c>
      <c r="E59" s="9">
        <v>8200</v>
      </c>
      <c r="F59" s="3">
        <f t="shared" si="3"/>
        <v>8200</v>
      </c>
      <c r="G59" s="10">
        <v>38922</v>
      </c>
      <c r="H59" s="5">
        <f t="shared" si="5"/>
        <v>3.9138138523837167</v>
      </c>
      <c r="I59" s="23">
        <f t="shared" si="4"/>
        <v>7</v>
      </c>
      <c r="J59" s="23" t="s">
        <v>20</v>
      </c>
    </row>
    <row r="60" spans="1:10">
      <c r="A60" s="25" t="s">
        <v>18</v>
      </c>
      <c r="B60" s="11">
        <v>18636</v>
      </c>
      <c r="C60" s="28" t="s">
        <v>2</v>
      </c>
      <c r="D60" s="3">
        <v>394</v>
      </c>
      <c r="E60" s="9">
        <v>170</v>
      </c>
      <c r="F60" s="3" t="str">
        <f t="shared" si="3"/>
        <v/>
      </c>
      <c r="G60" s="10">
        <v>38980</v>
      </c>
      <c r="H60" s="5">
        <f t="shared" si="5"/>
        <v>2.2304489213782741</v>
      </c>
      <c r="I60" s="23">
        <f t="shared" si="4"/>
        <v>9</v>
      </c>
      <c r="J60" s="23" t="s">
        <v>20</v>
      </c>
    </row>
    <row r="61" spans="1:10">
      <c r="A61" s="25" t="s">
        <v>18</v>
      </c>
      <c r="B61" s="11">
        <v>18636</v>
      </c>
      <c r="C61" s="28" t="s">
        <v>2</v>
      </c>
      <c r="D61" s="3">
        <v>394</v>
      </c>
      <c r="E61" s="9">
        <v>98</v>
      </c>
      <c r="F61" s="3" t="str">
        <f t="shared" si="3"/>
        <v/>
      </c>
      <c r="G61" s="10">
        <v>39233</v>
      </c>
      <c r="H61" s="5">
        <f t="shared" si="5"/>
        <v>1.9912260756924949</v>
      </c>
      <c r="I61" s="23">
        <f t="shared" si="4"/>
        <v>5</v>
      </c>
      <c r="J61" s="23" t="s">
        <v>20</v>
      </c>
    </row>
    <row r="62" spans="1:10">
      <c r="A62" s="25" t="s">
        <v>18</v>
      </c>
      <c r="B62" s="11">
        <v>18636</v>
      </c>
      <c r="C62" s="28" t="s">
        <v>2</v>
      </c>
      <c r="D62" s="3">
        <v>394</v>
      </c>
      <c r="E62" s="9">
        <v>84</v>
      </c>
      <c r="F62" s="3" t="str">
        <f t="shared" si="3"/>
        <v/>
      </c>
      <c r="G62" s="10">
        <v>39316</v>
      </c>
      <c r="H62" s="5">
        <f t="shared" si="5"/>
        <v>1.9242792860618816</v>
      </c>
      <c r="I62" s="23">
        <f t="shared" si="4"/>
        <v>8</v>
      </c>
      <c r="J62" s="23" t="s">
        <v>20</v>
      </c>
    </row>
    <row r="63" spans="1:10">
      <c r="A63" s="25" t="s">
        <v>18</v>
      </c>
      <c r="B63" s="11">
        <v>18636</v>
      </c>
      <c r="C63" s="28" t="s">
        <v>4</v>
      </c>
      <c r="D63" s="3">
        <v>400</v>
      </c>
      <c r="E63" s="9">
        <v>64</v>
      </c>
      <c r="F63" s="3" t="str">
        <f t="shared" si="3"/>
        <v/>
      </c>
      <c r="G63" s="10">
        <v>38371</v>
      </c>
      <c r="H63" s="5">
        <f t="shared" si="5"/>
        <v>1.8061799739838871</v>
      </c>
      <c r="I63" s="23">
        <f t="shared" si="4"/>
        <v>1</v>
      </c>
      <c r="J63" s="23" t="s">
        <v>19</v>
      </c>
    </row>
    <row r="64" spans="1:10">
      <c r="A64" s="25" t="s">
        <v>18</v>
      </c>
      <c r="B64" s="11">
        <v>18636</v>
      </c>
      <c r="C64" s="28" t="s">
        <v>4</v>
      </c>
      <c r="D64" s="3">
        <v>400</v>
      </c>
      <c r="E64" s="9">
        <v>73</v>
      </c>
      <c r="F64" s="3" t="str">
        <f t="shared" si="3"/>
        <v/>
      </c>
      <c r="G64" s="10">
        <v>38742</v>
      </c>
      <c r="H64" s="5">
        <f t="shared" si="5"/>
        <v>1.8633228601204559</v>
      </c>
      <c r="I64" s="23">
        <f t="shared" si="4"/>
        <v>1</v>
      </c>
      <c r="J64" s="23" t="s">
        <v>19</v>
      </c>
    </row>
    <row r="65" spans="1:10">
      <c r="A65" s="25" t="s">
        <v>18</v>
      </c>
      <c r="B65" s="11">
        <v>18636</v>
      </c>
      <c r="C65" s="28" t="s">
        <v>4</v>
      </c>
      <c r="D65" s="3">
        <v>400</v>
      </c>
      <c r="E65" s="9">
        <v>3200</v>
      </c>
      <c r="F65" s="3">
        <f t="shared" si="3"/>
        <v>3200</v>
      </c>
      <c r="G65" s="10">
        <v>39049</v>
      </c>
      <c r="H65" s="5">
        <f t="shared" si="5"/>
        <v>3.5051499783199058</v>
      </c>
      <c r="I65" s="23">
        <f t="shared" si="4"/>
        <v>11</v>
      </c>
      <c r="J65" s="23" t="s">
        <v>19</v>
      </c>
    </row>
    <row r="66" spans="1:10">
      <c r="A66" s="25" t="s">
        <v>18</v>
      </c>
      <c r="B66" s="11">
        <v>18636</v>
      </c>
      <c r="C66" s="28" t="s">
        <v>4</v>
      </c>
      <c r="D66" s="3">
        <v>400</v>
      </c>
      <c r="E66" s="9">
        <v>770</v>
      </c>
      <c r="F66" s="3">
        <f t="shared" ref="F66:F97" si="6">IF(E66&lt;D66,"",E66)</f>
        <v>770</v>
      </c>
      <c r="G66" s="10">
        <v>39120</v>
      </c>
      <c r="H66" s="5">
        <f t="shared" si="5"/>
        <v>2.8864907251724818</v>
      </c>
      <c r="I66" s="23">
        <f t="shared" ref="I66:I97" si="7">MONTH(G66)</f>
        <v>2</v>
      </c>
      <c r="J66" s="23" t="s">
        <v>19</v>
      </c>
    </row>
    <row r="67" spans="1:10">
      <c r="A67" s="25" t="s">
        <v>18</v>
      </c>
      <c r="B67" s="11">
        <v>18636</v>
      </c>
      <c r="C67" s="28" t="s">
        <v>4</v>
      </c>
      <c r="D67" s="3">
        <v>400</v>
      </c>
      <c r="E67" s="9">
        <v>800</v>
      </c>
      <c r="F67" s="3">
        <f t="shared" si="6"/>
        <v>800</v>
      </c>
      <c r="G67" s="10">
        <v>38490</v>
      </c>
      <c r="H67" s="5">
        <f t="shared" si="5"/>
        <v>2.9030899869919438</v>
      </c>
      <c r="I67" s="23">
        <f t="shared" si="7"/>
        <v>5</v>
      </c>
      <c r="J67" s="23" t="s">
        <v>20</v>
      </c>
    </row>
    <row r="68" spans="1:10">
      <c r="A68" s="25" t="s">
        <v>18</v>
      </c>
      <c r="B68" s="11">
        <v>18636</v>
      </c>
      <c r="C68" s="28" t="s">
        <v>4</v>
      </c>
      <c r="D68" s="3">
        <v>400</v>
      </c>
      <c r="E68" s="9">
        <v>170</v>
      </c>
      <c r="F68" s="3" t="str">
        <f t="shared" si="6"/>
        <v/>
      </c>
      <c r="G68" s="10">
        <v>38553</v>
      </c>
      <c r="H68" s="5">
        <f t="shared" si="5"/>
        <v>2.2304489213782741</v>
      </c>
      <c r="I68" s="23">
        <f t="shared" si="7"/>
        <v>7</v>
      </c>
      <c r="J68" s="23" t="s">
        <v>20</v>
      </c>
    </row>
    <row r="69" spans="1:10">
      <c r="A69" s="25" t="s">
        <v>18</v>
      </c>
      <c r="B69" s="11">
        <v>18636</v>
      </c>
      <c r="C69" s="28" t="s">
        <v>4</v>
      </c>
      <c r="D69" s="3">
        <v>400</v>
      </c>
      <c r="E69" s="9">
        <v>130</v>
      </c>
      <c r="F69" s="3" t="str">
        <f t="shared" si="6"/>
        <v/>
      </c>
      <c r="G69" s="10">
        <v>38854</v>
      </c>
      <c r="H69" s="5">
        <f t="shared" si="5"/>
        <v>2.1139433523068369</v>
      </c>
      <c r="I69" s="23">
        <f t="shared" si="7"/>
        <v>5</v>
      </c>
      <c r="J69" s="23" t="s">
        <v>20</v>
      </c>
    </row>
    <row r="70" spans="1:10">
      <c r="A70" s="25" t="s">
        <v>18</v>
      </c>
      <c r="B70" s="11">
        <v>18636</v>
      </c>
      <c r="C70" s="28" t="s">
        <v>4</v>
      </c>
      <c r="D70" s="3">
        <v>400</v>
      </c>
      <c r="E70" s="9">
        <v>7300</v>
      </c>
      <c r="F70" s="3">
        <f t="shared" si="6"/>
        <v>7300</v>
      </c>
      <c r="G70" s="10">
        <v>38922</v>
      </c>
      <c r="H70" s="5">
        <f t="shared" si="5"/>
        <v>3.8633228601204559</v>
      </c>
      <c r="I70" s="23">
        <f t="shared" si="7"/>
        <v>7</v>
      </c>
      <c r="J70" s="23" t="s">
        <v>20</v>
      </c>
    </row>
    <row r="71" spans="1:10">
      <c r="A71" s="25" t="s">
        <v>18</v>
      </c>
      <c r="B71" s="11">
        <v>18636</v>
      </c>
      <c r="C71" s="28" t="s">
        <v>4</v>
      </c>
      <c r="D71" s="3">
        <v>400</v>
      </c>
      <c r="E71" s="9">
        <v>250</v>
      </c>
      <c r="F71" s="3" t="str">
        <f t="shared" si="6"/>
        <v/>
      </c>
      <c r="G71" s="10">
        <v>38980</v>
      </c>
      <c r="H71" s="5">
        <f t="shared" si="5"/>
        <v>2.3979400086720375</v>
      </c>
      <c r="I71" s="23">
        <f t="shared" si="7"/>
        <v>9</v>
      </c>
      <c r="J71" s="23" t="s">
        <v>20</v>
      </c>
    </row>
    <row r="72" spans="1:10">
      <c r="A72" s="25" t="s">
        <v>18</v>
      </c>
      <c r="B72" s="11">
        <v>18636</v>
      </c>
      <c r="C72" s="28" t="s">
        <v>4</v>
      </c>
      <c r="D72" s="3">
        <v>400</v>
      </c>
      <c r="E72" s="9">
        <v>700</v>
      </c>
      <c r="F72" s="3">
        <f t="shared" si="6"/>
        <v>700</v>
      </c>
      <c r="G72" s="10">
        <v>39233</v>
      </c>
      <c r="H72" s="5">
        <f t="shared" si="5"/>
        <v>2.8450980400142569</v>
      </c>
      <c r="I72" s="23">
        <f t="shared" si="7"/>
        <v>5</v>
      </c>
      <c r="J72" s="23" t="s">
        <v>20</v>
      </c>
    </row>
    <row r="73" spans="1:10" ht="13.8" thickBot="1">
      <c r="A73" s="27" t="s">
        <v>18</v>
      </c>
      <c r="B73" s="11">
        <v>18636</v>
      </c>
      <c r="C73" s="26" t="s">
        <v>4</v>
      </c>
      <c r="D73" s="17">
        <v>400</v>
      </c>
      <c r="E73" s="18">
        <v>600</v>
      </c>
      <c r="F73" s="17">
        <f t="shared" si="6"/>
        <v>600</v>
      </c>
      <c r="G73" s="22">
        <v>39316</v>
      </c>
      <c r="H73" s="5">
        <f t="shared" si="5"/>
        <v>2.7781512503836434</v>
      </c>
      <c r="I73" s="23">
        <f t="shared" si="7"/>
        <v>8</v>
      </c>
      <c r="J73" s="23" t="s">
        <v>20</v>
      </c>
    </row>
    <row r="74" spans="1:10">
      <c r="A74" s="48" t="s">
        <v>17</v>
      </c>
      <c r="B74" s="49">
        <v>18818</v>
      </c>
      <c r="C74" s="50" t="s">
        <v>3</v>
      </c>
      <c r="D74" s="40">
        <v>89</v>
      </c>
      <c r="E74" s="39">
        <v>6600</v>
      </c>
      <c r="F74" s="40">
        <f t="shared" si="6"/>
        <v>6600</v>
      </c>
      <c r="G74" s="41">
        <v>38562</v>
      </c>
      <c r="H74" s="5">
        <f t="shared" si="5"/>
        <v>3.8195439355418688</v>
      </c>
      <c r="I74" s="37">
        <f t="shared" si="7"/>
        <v>7</v>
      </c>
      <c r="J74" s="37" t="s">
        <v>20</v>
      </c>
    </row>
    <row r="75" spans="1:10">
      <c r="A75" s="48" t="s">
        <v>17</v>
      </c>
      <c r="B75" s="49">
        <v>18818</v>
      </c>
      <c r="C75" s="50" t="s">
        <v>3</v>
      </c>
      <c r="D75" s="40">
        <v>89</v>
      </c>
      <c r="E75" s="39">
        <v>4300</v>
      </c>
      <c r="F75" s="40">
        <f t="shared" si="6"/>
        <v>4300</v>
      </c>
      <c r="G75" s="41">
        <v>38562</v>
      </c>
      <c r="H75" s="5">
        <f t="shared" si="5"/>
        <v>3.6334684555795866</v>
      </c>
      <c r="I75" s="37">
        <f t="shared" si="7"/>
        <v>7</v>
      </c>
      <c r="J75" s="37" t="s">
        <v>20</v>
      </c>
    </row>
    <row r="76" spans="1:10">
      <c r="A76" s="31" t="s">
        <v>17</v>
      </c>
      <c r="B76" s="49">
        <v>18818</v>
      </c>
      <c r="C76" s="50" t="s">
        <v>3</v>
      </c>
      <c r="D76" s="40">
        <v>89</v>
      </c>
      <c r="E76" s="39">
        <v>65000</v>
      </c>
      <c r="F76" s="40">
        <f t="shared" si="6"/>
        <v>65000</v>
      </c>
      <c r="G76" s="41">
        <v>38866</v>
      </c>
      <c r="H76" s="5">
        <f t="shared" si="5"/>
        <v>4.8129133566428557</v>
      </c>
      <c r="I76" s="37">
        <f t="shared" si="7"/>
        <v>5</v>
      </c>
      <c r="J76" s="37" t="s">
        <v>20</v>
      </c>
    </row>
    <row r="77" spans="1:10">
      <c r="A77" s="31" t="s">
        <v>17</v>
      </c>
      <c r="B77" s="49">
        <v>18818</v>
      </c>
      <c r="C77" s="50" t="s">
        <v>3</v>
      </c>
      <c r="D77" s="40">
        <v>89</v>
      </c>
      <c r="E77" s="39">
        <v>32000</v>
      </c>
      <c r="F77" s="40">
        <f t="shared" si="6"/>
        <v>32000</v>
      </c>
      <c r="G77" s="41">
        <v>38866</v>
      </c>
      <c r="H77" s="5">
        <f t="shared" si="5"/>
        <v>4.5051499783199063</v>
      </c>
      <c r="I77" s="37">
        <f t="shared" si="7"/>
        <v>5</v>
      </c>
      <c r="J77" s="37" t="s">
        <v>20</v>
      </c>
    </row>
    <row r="78" spans="1:10">
      <c r="A78" s="31" t="s">
        <v>17</v>
      </c>
      <c r="B78" s="49">
        <v>18818</v>
      </c>
      <c r="C78" s="50" t="s">
        <v>3</v>
      </c>
      <c r="D78" s="40">
        <v>89</v>
      </c>
      <c r="E78" s="39">
        <v>240000</v>
      </c>
      <c r="F78" s="40">
        <f t="shared" si="6"/>
        <v>240000</v>
      </c>
      <c r="G78" s="41">
        <v>38903</v>
      </c>
      <c r="H78" s="5">
        <f t="shared" si="5"/>
        <v>5.3802112417116064</v>
      </c>
      <c r="I78" s="37">
        <f t="shared" si="7"/>
        <v>7</v>
      </c>
      <c r="J78" s="37" t="s">
        <v>20</v>
      </c>
    </row>
    <row r="79" spans="1:10">
      <c r="A79" s="31" t="s">
        <v>17</v>
      </c>
      <c r="B79" s="49">
        <v>18818</v>
      </c>
      <c r="C79" s="50" t="s">
        <v>3</v>
      </c>
      <c r="D79" s="40">
        <v>89</v>
      </c>
      <c r="E79" s="39">
        <v>1900</v>
      </c>
      <c r="F79" s="40">
        <f t="shared" si="6"/>
        <v>1900</v>
      </c>
      <c r="G79" s="41">
        <v>38904</v>
      </c>
      <c r="H79" s="5">
        <f t="shared" si="5"/>
        <v>3.2787536009528289</v>
      </c>
      <c r="I79" s="37">
        <f t="shared" si="7"/>
        <v>7</v>
      </c>
      <c r="J79" s="37" t="s">
        <v>20</v>
      </c>
    </row>
    <row r="80" spans="1:10">
      <c r="A80" s="31" t="s">
        <v>17</v>
      </c>
      <c r="B80" s="49">
        <v>18818</v>
      </c>
      <c r="C80" s="50" t="s">
        <v>3</v>
      </c>
      <c r="D80" s="40">
        <v>89</v>
      </c>
      <c r="E80" s="39">
        <v>2500</v>
      </c>
      <c r="F80" s="40">
        <f t="shared" si="6"/>
        <v>2500</v>
      </c>
      <c r="G80" s="41">
        <v>38904</v>
      </c>
      <c r="H80" s="5">
        <f t="shared" si="5"/>
        <v>3.3979400086720375</v>
      </c>
      <c r="I80" s="37">
        <f t="shared" si="7"/>
        <v>7</v>
      </c>
      <c r="J80" s="37" t="s">
        <v>20</v>
      </c>
    </row>
    <row r="81" spans="1:10">
      <c r="A81" s="31" t="s">
        <v>17</v>
      </c>
      <c r="B81" s="49">
        <v>18818</v>
      </c>
      <c r="C81" s="50" t="s">
        <v>3</v>
      </c>
      <c r="D81" s="40">
        <v>89</v>
      </c>
      <c r="E81" s="39">
        <v>2900</v>
      </c>
      <c r="F81" s="40">
        <f t="shared" si="6"/>
        <v>2900</v>
      </c>
      <c r="G81" s="41">
        <v>38905</v>
      </c>
      <c r="H81" s="5">
        <f t="shared" si="5"/>
        <v>3.4623979978989561</v>
      </c>
      <c r="I81" s="37">
        <f t="shared" si="7"/>
        <v>7</v>
      </c>
      <c r="J81" s="37" t="s">
        <v>20</v>
      </c>
    </row>
    <row r="82" spans="1:10">
      <c r="A82" s="31" t="s">
        <v>17</v>
      </c>
      <c r="B82" s="49">
        <v>18818</v>
      </c>
      <c r="C82" s="50" t="s">
        <v>3</v>
      </c>
      <c r="D82" s="40">
        <v>89</v>
      </c>
      <c r="E82" s="39">
        <v>9400</v>
      </c>
      <c r="F82" s="40">
        <f t="shared" si="6"/>
        <v>9400</v>
      </c>
      <c r="G82" s="41">
        <v>38906</v>
      </c>
      <c r="H82" s="5">
        <f t="shared" si="5"/>
        <v>3.9731278535996988</v>
      </c>
      <c r="I82" s="37">
        <f t="shared" si="7"/>
        <v>7</v>
      </c>
      <c r="J82" s="37" t="s">
        <v>20</v>
      </c>
    </row>
    <row r="83" spans="1:10">
      <c r="A83" s="31" t="s">
        <v>17</v>
      </c>
      <c r="B83" s="49">
        <v>18818</v>
      </c>
      <c r="C83" s="50" t="s">
        <v>3</v>
      </c>
      <c r="D83" s="40">
        <v>89</v>
      </c>
      <c r="E83" s="39">
        <v>52000</v>
      </c>
      <c r="F83" s="40">
        <f t="shared" si="6"/>
        <v>52000</v>
      </c>
      <c r="G83" s="41">
        <v>38916</v>
      </c>
      <c r="H83" s="5">
        <f t="shared" si="5"/>
        <v>4.7160033436347994</v>
      </c>
      <c r="I83" s="37">
        <f t="shared" si="7"/>
        <v>7</v>
      </c>
      <c r="J83" s="37" t="s">
        <v>20</v>
      </c>
    </row>
    <row r="84" spans="1:10">
      <c r="A84" s="31" t="s">
        <v>17</v>
      </c>
      <c r="B84" s="49">
        <v>18818</v>
      </c>
      <c r="C84" s="50" t="s">
        <v>3</v>
      </c>
      <c r="D84" s="40">
        <v>89</v>
      </c>
      <c r="E84" s="39">
        <v>23000</v>
      </c>
      <c r="F84" s="40">
        <f t="shared" si="6"/>
        <v>23000</v>
      </c>
      <c r="G84" s="41">
        <v>38916</v>
      </c>
      <c r="H84" s="5">
        <f t="shared" si="5"/>
        <v>4.3617278360175931</v>
      </c>
      <c r="I84" s="37">
        <f t="shared" si="7"/>
        <v>7</v>
      </c>
      <c r="J84" s="37" t="s">
        <v>20</v>
      </c>
    </row>
    <row r="85" spans="1:10">
      <c r="A85" s="31" t="s">
        <v>17</v>
      </c>
      <c r="B85" s="49">
        <v>18818</v>
      </c>
      <c r="C85" s="50" t="s">
        <v>3</v>
      </c>
      <c r="D85" s="40">
        <v>89</v>
      </c>
      <c r="E85" s="39">
        <v>1800</v>
      </c>
      <c r="F85" s="40">
        <f t="shared" si="6"/>
        <v>1800</v>
      </c>
      <c r="G85" s="41">
        <v>38917</v>
      </c>
      <c r="H85" s="5">
        <f t="shared" si="5"/>
        <v>3.255272505103306</v>
      </c>
      <c r="I85" s="37">
        <f t="shared" si="7"/>
        <v>7</v>
      </c>
      <c r="J85" s="37" t="s">
        <v>20</v>
      </c>
    </row>
    <row r="86" spans="1:10">
      <c r="A86" s="31" t="s">
        <v>17</v>
      </c>
      <c r="B86" s="49">
        <v>18818</v>
      </c>
      <c r="C86" s="50" t="s">
        <v>3</v>
      </c>
      <c r="D86" s="40">
        <v>89</v>
      </c>
      <c r="E86" s="39">
        <v>1300</v>
      </c>
      <c r="F86" s="40">
        <f t="shared" si="6"/>
        <v>1300</v>
      </c>
      <c r="G86" s="41">
        <v>38944</v>
      </c>
      <c r="H86" s="5">
        <f t="shared" si="5"/>
        <v>3.1139433523068369</v>
      </c>
      <c r="I86" s="37">
        <f t="shared" si="7"/>
        <v>8</v>
      </c>
      <c r="J86" s="37" t="s">
        <v>20</v>
      </c>
    </row>
    <row r="87" spans="1:10">
      <c r="A87" s="31" t="s">
        <v>17</v>
      </c>
      <c r="B87" s="49">
        <v>18818</v>
      </c>
      <c r="C87" s="50" t="s">
        <v>3</v>
      </c>
      <c r="D87" s="40">
        <v>89</v>
      </c>
      <c r="E87" s="39">
        <v>2600</v>
      </c>
      <c r="F87" s="40">
        <f t="shared" si="6"/>
        <v>2600</v>
      </c>
      <c r="G87" s="41">
        <v>38945</v>
      </c>
      <c r="H87" s="5">
        <f t="shared" si="5"/>
        <v>3.4149733479708178</v>
      </c>
      <c r="I87" s="37">
        <f t="shared" si="7"/>
        <v>8</v>
      </c>
      <c r="J87" s="37" t="s">
        <v>20</v>
      </c>
    </row>
    <row r="88" spans="1:10">
      <c r="A88" s="31" t="s">
        <v>17</v>
      </c>
      <c r="B88" s="49">
        <v>18818</v>
      </c>
      <c r="C88" s="50" t="s">
        <v>3</v>
      </c>
      <c r="D88" s="40">
        <v>89</v>
      </c>
      <c r="E88" s="39">
        <v>330</v>
      </c>
      <c r="F88" s="40">
        <f t="shared" si="6"/>
        <v>330</v>
      </c>
      <c r="G88" s="41">
        <v>38945</v>
      </c>
      <c r="H88" s="5">
        <f t="shared" si="5"/>
        <v>2.5185139398778875</v>
      </c>
      <c r="I88" s="37">
        <f t="shared" si="7"/>
        <v>8</v>
      </c>
      <c r="J88" s="37" t="s">
        <v>20</v>
      </c>
    </row>
    <row r="89" spans="1:10">
      <c r="A89" s="31" t="s">
        <v>17</v>
      </c>
      <c r="B89" s="49">
        <v>18818</v>
      </c>
      <c r="C89" s="50" t="s">
        <v>3</v>
      </c>
      <c r="D89" s="40">
        <v>89</v>
      </c>
      <c r="E89" s="39">
        <v>230</v>
      </c>
      <c r="F89" s="40">
        <f t="shared" si="6"/>
        <v>230</v>
      </c>
      <c r="G89" s="41">
        <v>38945</v>
      </c>
      <c r="H89" s="5">
        <f t="shared" si="5"/>
        <v>2.3617278360175931</v>
      </c>
      <c r="I89" s="37">
        <f t="shared" si="7"/>
        <v>8</v>
      </c>
      <c r="J89" s="37" t="s">
        <v>20</v>
      </c>
    </row>
    <row r="90" spans="1:10">
      <c r="A90" s="31" t="s">
        <v>17</v>
      </c>
      <c r="B90" s="49">
        <v>18818</v>
      </c>
      <c r="C90" s="50" t="s">
        <v>3</v>
      </c>
      <c r="D90" s="40">
        <v>89</v>
      </c>
      <c r="E90" s="39">
        <v>1600</v>
      </c>
      <c r="F90" s="40">
        <f t="shared" si="6"/>
        <v>1600</v>
      </c>
      <c r="G90" s="41">
        <v>38946</v>
      </c>
      <c r="H90" s="5">
        <f t="shared" si="5"/>
        <v>3.2041199826559246</v>
      </c>
      <c r="I90" s="37">
        <f t="shared" si="7"/>
        <v>8</v>
      </c>
      <c r="J90" s="37" t="s">
        <v>20</v>
      </c>
    </row>
    <row r="91" spans="1:10">
      <c r="A91" s="31" t="s">
        <v>17</v>
      </c>
      <c r="B91" s="49">
        <v>18818</v>
      </c>
      <c r="C91" s="50" t="s">
        <v>3</v>
      </c>
      <c r="D91" s="40">
        <v>89</v>
      </c>
      <c r="E91" s="39">
        <v>450</v>
      </c>
      <c r="F91" s="40">
        <f t="shared" si="6"/>
        <v>450</v>
      </c>
      <c r="G91" s="41">
        <v>38946</v>
      </c>
      <c r="H91" s="5">
        <f t="shared" si="5"/>
        <v>2.6532125137753435</v>
      </c>
      <c r="I91" s="37">
        <f t="shared" si="7"/>
        <v>8</v>
      </c>
      <c r="J91" s="37" t="s">
        <v>20</v>
      </c>
    </row>
    <row r="92" spans="1:10">
      <c r="A92" s="51" t="s">
        <v>15</v>
      </c>
      <c r="B92" s="49" t="s">
        <v>1</v>
      </c>
      <c r="C92" s="49" t="s">
        <v>3</v>
      </c>
      <c r="D92" s="40">
        <v>89</v>
      </c>
      <c r="E92" s="39">
        <v>2100</v>
      </c>
      <c r="F92" s="40">
        <f t="shared" si="6"/>
        <v>2100</v>
      </c>
      <c r="G92" s="41">
        <v>38566</v>
      </c>
      <c r="H92" s="5">
        <f t="shared" si="5"/>
        <v>3.3222192947339191</v>
      </c>
      <c r="I92" s="37">
        <f t="shared" si="7"/>
        <v>8</v>
      </c>
      <c r="J92" s="37" t="s">
        <v>20</v>
      </c>
    </row>
    <row r="93" spans="1:10">
      <c r="A93" s="52" t="s">
        <v>15</v>
      </c>
      <c r="B93" s="53" t="s">
        <v>1</v>
      </c>
      <c r="C93" s="53" t="s">
        <v>3</v>
      </c>
      <c r="D93" s="54">
        <v>89</v>
      </c>
      <c r="E93" s="55">
        <v>620</v>
      </c>
      <c r="F93" s="54">
        <f t="shared" si="6"/>
        <v>620</v>
      </c>
      <c r="G93" s="56">
        <v>38861</v>
      </c>
      <c r="H93" s="5">
        <f t="shared" si="5"/>
        <v>2.7923916894982539</v>
      </c>
      <c r="I93" s="57">
        <f t="shared" si="7"/>
        <v>5</v>
      </c>
      <c r="J93" s="57" t="s">
        <v>20</v>
      </c>
    </row>
    <row r="94" spans="1:10">
      <c r="A94" s="52" t="s">
        <v>15</v>
      </c>
      <c r="B94" s="53" t="s">
        <v>1</v>
      </c>
      <c r="C94" s="53" t="s">
        <v>3</v>
      </c>
      <c r="D94" s="54">
        <v>89</v>
      </c>
      <c r="E94" s="55">
        <v>35000</v>
      </c>
      <c r="F94" s="54">
        <f t="shared" si="6"/>
        <v>35000</v>
      </c>
      <c r="G94" s="56">
        <v>38866</v>
      </c>
      <c r="H94" s="5">
        <f t="shared" si="5"/>
        <v>4.5440680443502757</v>
      </c>
      <c r="I94" s="57">
        <f t="shared" si="7"/>
        <v>5</v>
      </c>
      <c r="J94" s="57" t="s">
        <v>20</v>
      </c>
    </row>
    <row r="95" spans="1:10">
      <c r="A95" s="52" t="s">
        <v>15</v>
      </c>
      <c r="B95" s="53" t="s">
        <v>1</v>
      </c>
      <c r="C95" s="53" t="s">
        <v>3</v>
      </c>
      <c r="D95" s="54">
        <v>89</v>
      </c>
      <c r="E95" s="55">
        <v>32000</v>
      </c>
      <c r="F95" s="54">
        <f t="shared" si="6"/>
        <v>32000</v>
      </c>
      <c r="G95" s="56">
        <v>38866</v>
      </c>
      <c r="H95" s="5">
        <f t="shared" si="5"/>
        <v>4.5051499783199063</v>
      </c>
      <c r="I95" s="57">
        <f t="shared" si="7"/>
        <v>5</v>
      </c>
      <c r="J95" s="57" t="s">
        <v>20</v>
      </c>
    </row>
    <row r="96" spans="1:10">
      <c r="A96" s="52" t="s">
        <v>15</v>
      </c>
      <c r="B96" s="53" t="s">
        <v>1</v>
      </c>
      <c r="C96" s="53" t="s">
        <v>3</v>
      </c>
      <c r="D96" s="54">
        <v>89</v>
      </c>
      <c r="E96" s="55">
        <v>2400</v>
      </c>
      <c r="F96" s="54">
        <f t="shared" si="6"/>
        <v>2400</v>
      </c>
      <c r="G96" s="56">
        <v>38867</v>
      </c>
      <c r="H96" s="5">
        <f t="shared" si="5"/>
        <v>3.3802112417116059</v>
      </c>
      <c r="I96" s="57">
        <f t="shared" si="7"/>
        <v>5</v>
      </c>
      <c r="J96" s="57" t="s">
        <v>20</v>
      </c>
    </row>
    <row r="97" spans="1:10">
      <c r="A97" s="52" t="s">
        <v>15</v>
      </c>
      <c r="B97" s="53" t="s">
        <v>1</v>
      </c>
      <c r="C97" s="53" t="s">
        <v>3</v>
      </c>
      <c r="D97" s="54">
        <v>89</v>
      </c>
      <c r="E97" s="55">
        <v>880</v>
      </c>
      <c r="F97" s="54">
        <f t="shared" si="6"/>
        <v>880</v>
      </c>
      <c r="G97" s="56">
        <v>38882</v>
      </c>
      <c r="H97" s="5">
        <f t="shared" si="5"/>
        <v>2.9444826721501687</v>
      </c>
      <c r="I97" s="57">
        <f t="shared" si="7"/>
        <v>6</v>
      </c>
      <c r="J97" s="57" t="s">
        <v>20</v>
      </c>
    </row>
    <row r="98" spans="1:10">
      <c r="A98" s="52" t="s">
        <v>15</v>
      </c>
      <c r="B98" s="53" t="s">
        <v>1</v>
      </c>
      <c r="C98" s="53" t="s">
        <v>3</v>
      </c>
      <c r="D98" s="54">
        <v>89</v>
      </c>
      <c r="E98" s="55">
        <v>100000</v>
      </c>
      <c r="F98" s="54">
        <f t="shared" ref="F98:F111" si="8">IF(E98&lt;D98,"",E98)</f>
        <v>100000</v>
      </c>
      <c r="G98" s="56">
        <v>38903</v>
      </c>
      <c r="H98" s="5">
        <f t="shared" si="5"/>
        <v>5</v>
      </c>
      <c r="I98" s="57">
        <f t="shared" ref="I98:I111" si="9">MONTH(G98)</f>
        <v>7</v>
      </c>
      <c r="J98" s="57" t="s">
        <v>20</v>
      </c>
    </row>
    <row r="99" spans="1:10">
      <c r="A99" s="52" t="s">
        <v>15</v>
      </c>
      <c r="B99" s="53" t="s">
        <v>1</v>
      </c>
      <c r="C99" s="53" t="s">
        <v>3</v>
      </c>
      <c r="D99" s="54">
        <v>89</v>
      </c>
      <c r="E99" s="55">
        <v>5400</v>
      </c>
      <c r="F99" s="54">
        <f t="shared" si="8"/>
        <v>5400</v>
      </c>
      <c r="G99" s="56">
        <v>38905</v>
      </c>
      <c r="H99" s="5">
        <f t="shared" si="5"/>
        <v>3.7323937598229686</v>
      </c>
      <c r="I99" s="57">
        <f t="shared" si="9"/>
        <v>7</v>
      </c>
      <c r="J99" s="57" t="s">
        <v>20</v>
      </c>
    </row>
    <row r="100" spans="1:10">
      <c r="A100" s="52" t="s">
        <v>15</v>
      </c>
      <c r="B100" s="53" t="s">
        <v>1</v>
      </c>
      <c r="C100" s="53" t="s">
        <v>3</v>
      </c>
      <c r="D100" s="54">
        <v>89</v>
      </c>
      <c r="E100" s="55">
        <v>1300</v>
      </c>
      <c r="F100" s="54">
        <f t="shared" si="8"/>
        <v>1300</v>
      </c>
      <c r="G100" s="56">
        <v>38905</v>
      </c>
      <c r="H100" s="5">
        <f t="shared" ref="H100:H111" si="10">LOG(E100)</f>
        <v>3.1139433523068369</v>
      </c>
      <c r="I100" s="57">
        <f t="shared" si="9"/>
        <v>7</v>
      </c>
      <c r="J100" s="57" t="s">
        <v>20</v>
      </c>
    </row>
    <row r="101" spans="1:10">
      <c r="A101" s="52" t="s">
        <v>15</v>
      </c>
      <c r="B101" s="53" t="s">
        <v>1</v>
      </c>
      <c r="C101" s="53" t="s">
        <v>3</v>
      </c>
      <c r="D101" s="54">
        <v>89</v>
      </c>
      <c r="E101" s="55">
        <v>920</v>
      </c>
      <c r="F101" s="54">
        <f t="shared" si="8"/>
        <v>920</v>
      </c>
      <c r="G101" s="56">
        <v>38906</v>
      </c>
      <c r="H101" s="5">
        <f t="shared" si="10"/>
        <v>2.9637878273455551</v>
      </c>
      <c r="I101" s="57">
        <f t="shared" si="9"/>
        <v>7</v>
      </c>
      <c r="J101" s="57" t="s">
        <v>20</v>
      </c>
    </row>
    <row r="102" spans="1:10" ht="13.8" thickBot="1">
      <c r="A102" s="58" t="s">
        <v>15</v>
      </c>
      <c r="B102" s="59" t="s">
        <v>1</v>
      </c>
      <c r="C102" s="59" t="s">
        <v>3</v>
      </c>
      <c r="D102" s="60">
        <v>89</v>
      </c>
      <c r="E102" s="61">
        <v>140000</v>
      </c>
      <c r="F102" s="60">
        <f t="shared" si="8"/>
        <v>140000</v>
      </c>
      <c r="G102" s="62">
        <v>38916</v>
      </c>
      <c r="H102" s="5">
        <f t="shared" si="10"/>
        <v>5.1461280356782382</v>
      </c>
      <c r="I102" s="57">
        <f t="shared" si="9"/>
        <v>7</v>
      </c>
      <c r="J102" s="57" t="s">
        <v>20</v>
      </c>
    </row>
    <row r="103" spans="1:10">
      <c r="A103" s="52" t="s">
        <v>15</v>
      </c>
      <c r="B103" s="63" t="s">
        <v>1</v>
      </c>
      <c r="C103" s="63" t="s">
        <v>3</v>
      </c>
      <c r="D103" s="64">
        <v>89</v>
      </c>
      <c r="E103" s="65">
        <v>110000</v>
      </c>
      <c r="F103" s="64">
        <f t="shared" si="8"/>
        <v>110000</v>
      </c>
      <c r="G103" s="66">
        <v>38916</v>
      </c>
      <c r="H103" s="5">
        <f t="shared" si="10"/>
        <v>5.0413926851582254</v>
      </c>
      <c r="I103" s="57">
        <f t="shared" si="9"/>
        <v>7</v>
      </c>
      <c r="J103" s="57" t="s">
        <v>20</v>
      </c>
    </row>
    <row r="104" spans="1:10">
      <c r="A104" s="52" t="s">
        <v>15</v>
      </c>
      <c r="B104" s="53" t="s">
        <v>1</v>
      </c>
      <c r="C104" s="63" t="s">
        <v>3</v>
      </c>
      <c r="D104" s="64">
        <v>89</v>
      </c>
      <c r="E104" s="55">
        <v>9300</v>
      </c>
      <c r="F104" s="54">
        <f t="shared" si="8"/>
        <v>9300</v>
      </c>
      <c r="G104" s="56">
        <v>38917</v>
      </c>
      <c r="H104" s="5">
        <f t="shared" si="10"/>
        <v>3.9684829485539352</v>
      </c>
      <c r="I104" s="57">
        <f t="shared" si="9"/>
        <v>7</v>
      </c>
      <c r="J104" s="57" t="s">
        <v>20</v>
      </c>
    </row>
    <row r="105" spans="1:10">
      <c r="A105" s="52" t="s">
        <v>15</v>
      </c>
      <c r="B105" s="53" t="s">
        <v>1</v>
      </c>
      <c r="C105" s="63" t="s">
        <v>3</v>
      </c>
      <c r="D105" s="64">
        <v>89</v>
      </c>
      <c r="E105" s="55">
        <v>5500</v>
      </c>
      <c r="F105" s="54">
        <f t="shared" si="8"/>
        <v>5500</v>
      </c>
      <c r="G105" s="56">
        <v>38929</v>
      </c>
      <c r="H105" s="5">
        <f t="shared" si="10"/>
        <v>3.7403626894942437</v>
      </c>
      <c r="I105" s="57">
        <f t="shared" si="9"/>
        <v>7</v>
      </c>
      <c r="J105" s="57" t="s">
        <v>20</v>
      </c>
    </row>
    <row r="106" spans="1:10">
      <c r="A106" s="52" t="s">
        <v>15</v>
      </c>
      <c r="B106" s="53" t="s">
        <v>1</v>
      </c>
      <c r="C106" s="63" t="s">
        <v>3</v>
      </c>
      <c r="D106" s="64">
        <v>89</v>
      </c>
      <c r="E106" s="55">
        <v>2700</v>
      </c>
      <c r="F106" s="54">
        <f t="shared" si="8"/>
        <v>2700</v>
      </c>
      <c r="G106" s="56">
        <v>38944</v>
      </c>
      <c r="H106" s="5">
        <f t="shared" si="10"/>
        <v>3.4313637641589874</v>
      </c>
      <c r="I106" s="57">
        <f t="shared" si="9"/>
        <v>8</v>
      </c>
      <c r="J106" s="57" t="s">
        <v>20</v>
      </c>
    </row>
    <row r="107" spans="1:10">
      <c r="A107" s="52" t="s">
        <v>15</v>
      </c>
      <c r="B107" s="53" t="s">
        <v>1</v>
      </c>
      <c r="C107" s="63" t="s">
        <v>3</v>
      </c>
      <c r="D107" s="64">
        <v>89</v>
      </c>
      <c r="E107" s="55">
        <v>1200</v>
      </c>
      <c r="F107" s="54">
        <f t="shared" si="8"/>
        <v>1200</v>
      </c>
      <c r="G107" s="56">
        <v>38945</v>
      </c>
      <c r="H107" s="5">
        <f t="shared" si="10"/>
        <v>3.0791812460476247</v>
      </c>
      <c r="I107" s="57">
        <f t="shared" si="9"/>
        <v>8</v>
      </c>
      <c r="J107" s="57" t="s">
        <v>20</v>
      </c>
    </row>
    <row r="108" spans="1:10">
      <c r="A108" s="52" t="s">
        <v>15</v>
      </c>
      <c r="B108" s="53" t="s">
        <v>1</v>
      </c>
      <c r="C108" s="63" t="s">
        <v>3</v>
      </c>
      <c r="D108" s="64">
        <v>89</v>
      </c>
      <c r="E108" s="55">
        <v>1600</v>
      </c>
      <c r="F108" s="54">
        <f t="shared" si="8"/>
        <v>1600</v>
      </c>
      <c r="G108" s="56">
        <v>38945</v>
      </c>
      <c r="H108" s="5">
        <f t="shared" si="10"/>
        <v>3.2041199826559246</v>
      </c>
      <c r="I108" s="57">
        <f t="shared" si="9"/>
        <v>8</v>
      </c>
      <c r="J108" s="57" t="s">
        <v>20</v>
      </c>
    </row>
    <row r="109" spans="1:10">
      <c r="A109" s="52" t="s">
        <v>15</v>
      </c>
      <c r="B109" s="53" t="s">
        <v>1</v>
      </c>
      <c r="C109" s="63" t="s">
        <v>3</v>
      </c>
      <c r="D109" s="64">
        <v>89</v>
      </c>
      <c r="E109" s="55">
        <v>830</v>
      </c>
      <c r="F109" s="54">
        <f t="shared" si="8"/>
        <v>830</v>
      </c>
      <c r="G109" s="56">
        <v>38946</v>
      </c>
      <c r="H109" s="5">
        <f t="shared" si="10"/>
        <v>2.9190780923760737</v>
      </c>
      <c r="I109" s="57">
        <f t="shared" si="9"/>
        <v>8</v>
      </c>
      <c r="J109" s="57" t="s">
        <v>20</v>
      </c>
    </row>
    <row r="110" spans="1:10">
      <c r="A110" s="52" t="s">
        <v>15</v>
      </c>
      <c r="B110" s="53" t="s">
        <v>1</v>
      </c>
      <c r="C110" s="63" t="s">
        <v>3</v>
      </c>
      <c r="D110" s="64">
        <v>89</v>
      </c>
      <c r="E110" s="55">
        <v>620</v>
      </c>
      <c r="F110" s="54">
        <f t="shared" si="8"/>
        <v>620</v>
      </c>
      <c r="G110" s="56">
        <v>38946</v>
      </c>
      <c r="H110" s="5">
        <f t="shared" si="10"/>
        <v>2.7923916894982539</v>
      </c>
      <c r="I110" s="57">
        <f t="shared" si="9"/>
        <v>8</v>
      </c>
      <c r="J110" s="57" t="s">
        <v>20</v>
      </c>
    </row>
    <row r="111" spans="1:10">
      <c r="A111" s="52" t="s">
        <v>15</v>
      </c>
      <c r="B111" s="53" t="s">
        <v>1</v>
      </c>
      <c r="C111" s="63" t="s">
        <v>3</v>
      </c>
      <c r="D111" s="64">
        <v>89</v>
      </c>
      <c r="E111" s="55">
        <v>830</v>
      </c>
      <c r="F111" s="54">
        <f t="shared" si="8"/>
        <v>830</v>
      </c>
      <c r="G111" s="56">
        <v>38946</v>
      </c>
      <c r="H111" s="5">
        <f t="shared" si="10"/>
        <v>2.9190780923760737</v>
      </c>
      <c r="I111" s="57">
        <f t="shared" si="9"/>
        <v>8</v>
      </c>
      <c r="J111" s="57" t="s">
        <v>20</v>
      </c>
    </row>
    <row r="113" spans="1:7">
      <c r="A113" s="85" t="s">
        <v>31</v>
      </c>
    </row>
    <row r="114" spans="1:7">
      <c r="G114" s="30"/>
    </row>
    <row r="115" spans="1:7">
      <c r="G115" s="30"/>
    </row>
  </sheetData>
  <sortState ref="A2:W160">
    <sortCondition ref="B2:B160"/>
    <sortCondition ref="C2:C160"/>
    <sortCondition ref="J2:J160"/>
  </sortState>
  <pageMargins left="0.7" right="0.7" top="0.75" bottom="0.75" header="0.3" footer="0.3"/>
  <pageSetup orientation="portrait" r:id="rId1"/>
</worksheet>
</file>